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8800" windowHeight="16200" activeTab="1"/>
  </bookViews>
  <sheets>
    <sheet name="sheet1" sheetId="21" r:id="rId1"/>
    <sheet name="sheet2" sheetId="26" r:id="rId2"/>
    <sheet name="02追加" sheetId="27" r:id="rId3"/>
    <sheet name="特記事項" sheetId="2" r:id="rId4"/>
    <sheet name="ﾗﾝｸ算定" sheetId="6" r:id="rId5"/>
    <sheet name="予算比率" sheetId="25" r:id="rId6"/>
    <sheet name="人口当予算" sheetId="8" r:id="rId7"/>
    <sheet name="職員当人口" sheetId="7" r:id="rId8"/>
    <sheet name="相談員当人口" sheetId="9" r:id="rId9"/>
    <sheet name="ﾗﾝｸ・北から" sheetId="28" r:id="rId10"/>
    <sheet name="ﾗﾝｸ・順位順" sheetId="24" r:id="rId11"/>
    <sheet name="sheet8" sheetId="4" r:id="rId12"/>
    <sheet name="Sheet9" sheetId="3" r:id="rId13"/>
    <sheet name="Sheet10" sheetId="10" r:id="rId14"/>
  </sheets>
  <definedNames>
    <definedName name="_xlnm.Print_Area" localSheetId="2">'02追加'!$A$1:$AA$50</definedName>
    <definedName name="_xlnm.Print_Area" localSheetId="0">sheet1!$A$1:$FS$52</definedName>
    <definedName name="_xlnm.Print_Area" localSheetId="1">sheet2!$A$1:$AG$50</definedName>
    <definedName name="_xlnm.Print_Area" localSheetId="11">sheet8!$A$1:$W$51</definedName>
    <definedName name="_xlnm.Print_Area" localSheetId="9">ﾗﾝｸ・北から!$A$1:$T$50</definedName>
    <definedName name="_xlnm.Print_Area" localSheetId="10">ﾗﾝｸ・順位順!$A$1:$K$50</definedName>
    <definedName name="_xlnm.Print_Area" localSheetId="5">予算比率!$A$1:$T$50</definedName>
    <definedName name="_xlnm.Print_Area" localSheetId="6">人口当予算!$A$1:$Q$53</definedName>
    <definedName name="_xlnm.Print_Area" localSheetId="3">特記事項!$A$1:$C$48</definedName>
    <definedName name="_xlnm.Print_Area" localSheetId="8">相談員当人口!$A$1:$Q$53</definedName>
    <definedName name="_xlnm.Print_Area" localSheetId="7">職員当人口!$A$1:$Q$53</definedName>
    <definedName name="_xlnm.Print_Titles" localSheetId="2">'02追加'!$A:$B</definedName>
    <definedName name="_xlnm.Print_Titles" localSheetId="0">sheet1!$A:$B</definedName>
    <definedName name="_xlnm.Print_Titles" localSheetId="1">sheet2!$A:$B</definedName>
    <definedName name="_xlnm.Print_Titles" localSheetId="11">sheet8!$A:$A</definedName>
    <definedName name="_xlnm.Print_Titles" localSheetId="9">ﾗﾝｸ・北から!$A:$A</definedName>
    <definedName name="_xlnm.Print_Titles" localSheetId="4">ﾗﾝｸ算定!$A:$A</definedName>
    <definedName name="_xlnm.Print_Titles" localSheetId="5">予算比率!$A:$B</definedName>
    <definedName name="_xlnm.Print_Titles" localSheetId="3">特記事項!$1:$1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50" i="27" l="1"/>
  <c r="D50" i="27"/>
  <c r="E50" i="27"/>
  <c r="F50" i="27"/>
  <c r="I50" i="27"/>
  <c r="J50" i="27"/>
  <c r="K50" i="27"/>
  <c r="L50" i="27"/>
  <c r="O50" i="27"/>
  <c r="P50" i="27"/>
  <c r="Q50" i="27"/>
  <c r="R50" i="27"/>
  <c r="S50" i="27"/>
  <c r="T50" i="27"/>
  <c r="U50" i="27"/>
  <c r="V50" i="27"/>
  <c r="W50" i="27"/>
  <c r="X50" i="27"/>
  <c r="Y50" i="27"/>
  <c r="Y3" i="21"/>
  <c r="AW3" i="21"/>
  <c r="BI3" i="21"/>
  <c r="U3" i="21"/>
  <c r="AS3" i="21"/>
  <c r="BE3" i="21"/>
  <c r="BJ3" i="21"/>
  <c r="B3" i="28"/>
  <c r="CA3" i="21"/>
  <c r="CM3" i="21"/>
  <c r="BW3" i="21"/>
  <c r="CI3" i="21"/>
  <c r="CN3" i="21"/>
  <c r="C3" i="28"/>
  <c r="DE3" i="21"/>
  <c r="DA3" i="21"/>
  <c r="DF3" i="21"/>
  <c r="D3" i="28"/>
  <c r="EV3" i="21"/>
  <c r="E3" i="28"/>
  <c r="H3" i="26"/>
  <c r="F3" i="28"/>
  <c r="Z3" i="26"/>
  <c r="V3" i="26"/>
  <c r="AA3" i="26"/>
  <c r="G3" i="28"/>
  <c r="N3" i="28"/>
  <c r="N4" i="28"/>
  <c r="N5" i="28"/>
  <c r="N6" i="28"/>
  <c r="N7" i="28"/>
  <c r="N8" i="28"/>
  <c r="N9" i="28"/>
  <c r="N10" i="28"/>
  <c r="N11" i="28"/>
  <c r="N12" i="28"/>
  <c r="N13" i="28"/>
  <c r="N14" i="28"/>
  <c r="N15" i="28"/>
  <c r="N16" i="28"/>
  <c r="N17" i="28"/>
  <c r="N18" i="28"/>
  <c r="N19" i="28"/>
  <c r="N20" i="28"/>
  <c r="N21" i="28"/>
  <c r="N22" i="28"/>
  <c r="N23" i="28"/>
  <c r="N24" i="28"/>
  <c r="N25" i="28"/>
  <c r="N26" i="28"/>
  <c r="N27" i="28"/>
  <c r="N28" i="28"/>
  <c r="N29" i="28"/>
  <c r="N30" i="28"/>
  <c r="N31" i="28"/>
  <c r="N32" i="28"/>
  <c r="N33" i="28"/>
  <c r="N34" i="28"/>
  <c r="N35" i="28"/>
  <c r="N36" i="28"/>
  <c r="N37" i="28"/>
  <c r="N38" i="28"/>
  <c r="N39" i="28"/>
  <c r="N40" i="28"/>
  <c r="N41" i="28"/>
  <c r="N42" i="28"/>
  <c r="N43" i="28"/>
  <c r="N44" i="28"/>
  <c r="N45" i="28"/>
  <c r="N46" i="28"/>
  <c r="N47" i="28"/>
  <c r="N48" i="28"/>
  <c r="N49" i="28"/>
  <c r="O3" i="28"/>
  <c r="Q3" i="28"/>
  <c r="Y4" i="21"/>
  <c r="AW4" i="21"/>
  <c r="BI4" i="21"/>
  <c r="U4" i="21"/>
  <c r="AS4" i="21"/>
  <c r="BE4" i="21"/>
  <c r="BJ4" i="21"/>
  <c r="B4" i="28"/>
  <c r="CA4" i="21"/>
  <c r="CM4" i="21"/>
  <c r="BW4" i="21"/>
  <c r="CI4" i="21"/>
  <c r="CN4" i="21"/>
  <c r="C4" i="28"/>
  <c r="DE4" i="21"/>
  <c r="DA4" i="21"/>
  <c r="DF4" i="21"/>
  <c r="D4" i="28"/>
  <c r="EV4" i="21"/>
  <c r="E4" i="28"/>
  <c r="H4" i="26"/>
  <c r="F4" i="28"/>
  <c r="Z4" i="26"/>
  <c r="V4" i="26"/>
  <c r="AA4" i="26"/>
  <c r="G4" i="28"/>
  <c r="O4" i="28"/>
  <c r="Q4" i="28"/>
  <c r="Y5" i="21"/>
  <c r="AW5" i="21"/>
  <c r="BI5" i="21"/>
  <c r="U5" i="21"/>
  <c r="AS5" i="21"/>
  <c r="BE5" i="21"/>
  <c r="BJ5" i="21"/>
  <c r="B5" i="28"/>
  <c r="CA5" i="21"/>
  <c r="CM5" i="21"/>
  <c r="BW5" i="21"/>
  <c r="CI5" i="21"/>
  <c r="CN5" i="21"/>
  <c r="C5" i="28"/>
  <c r="DE5" i="21"/>
  <c r="DA5" i="21"/>
  <c r="DF5" i="21"/>
  <c r="D5" i="28"/>
  <c r="EV5" i="21"/>
  <c r="E5" i="28"/>
  <c r="H5" i="26"/>
  <c r="F5" i="28"/>
  <c r="Z5" i="26"/>
  <c r="V5" i="26"/>
  <c r="AA5" i="26"/>
  <c r="G5" i="28"/>
  <c r="O5" i="28"/>
  <c r="Q5" i="28"/>
  <c r="Y6" i="21"/>
  <c r="AW6" i="21"/>
  <c r="BI6" i="21"/>
  <c r="U6" i="21"/>
  <c r="AS6" i="21"/>
  <c r="BE6" i="21"/>
  <c r="BJ6" i="21"/>
  <c r="B6" i="28"/>
  <c r="CA6" i="21"/>
  <c r="CM6" i="21"/>
  <c r="BW6" i="21"/>
  <c r="CI6" i="21"/>
  <c r="CN6" i="21"/>
  <c r="C6" i="28"/>
  <c r="DE6" i="21"/>
  <c r="DA6" i="21"/>
  <c r="DF6" i="21"/>
  <c r="D6" i="28"/>
  <c r="EV6" i="21"/>
  <c r="E6" i="28"/>
  <c r="H6" i="26"/>
  <c r="F6" i="28"/>
  <c r="Z6" i="26"/>
  <c r="V6" i="26"/>
  <c r="AA6" i="26"/>
  <c r="G6" i="28"/>
  <c r="O6" i="28"/>
  <c r="Q6" i="28"/>
  <c r="Y7" i="21"/>
  <c r="AW7" i="21"/>
  <c r="BI7" i="21"/>
  <c r="U7" i="21"/>
  <c r="AS7" i="21"/>
  <c r="BE7" i="21"/>
  <c r="BJ7" i="21"/>
  <c r="B7" i="28"/>
  <c r="CA7" i="21"/>
  <c r="CM7" i="21"/>
  <c r="BW7" i="21"/>
  <c r="CI7" i="21"/>
  <c r="CN7" i="21"/>
  <c r="C7" i="28"/>
  <c r="DE7" i="21"/>
  <c r="DA7" i="21"/>
  <c r="DF7" i="21"/>
  <c r="D7" i="28"/>
  <c r="EV7" i="21"/>
  <c r="E7" i="28"/>
  <c r="H7" i="26"/>
  <c r="F7" i="28"/>
  <c r="Z7" i="26"/>
  <c r="V7" i="26"/>
  <c r="AA7" i="26"/>
  <c r="G7" i="28"/>
  <c r="O7" i="28"/>
  <c r="Q7" i="28"/>
  <c r="Y8" i="21"/>
  <c r="AW8" i="21"/>
  <c r="BI8" i="21"/>
  <c r="U8" i="21"/>
  <c r="AS8" i="21"/>
  <c r="BE8" i="21"/>
  <c r="BJ8" i="21"/>
  <c r="B8" i="28"/>
  <c r="CA8" i="21"/>
  <c r="CM8" i="21"/>
  <c r="BW8" i="21"/>
  <c r="CI8" i="21"/>
  <c r="CN8" i="21"/>
  <c r="C8" i="28"/>
  <c r="DE8" i="21"/>
  <c r="DA8" i="21"/>
  <c r="DF8" i="21"/>
  <c r="D8" i="28"/>
  <c r="EV8" i="21"/>
  <c r="E8" i="28"/>
  <c r="H8" i="26"/>
  <c r="F8" i="28"/>
  <c r="Z8" i="26"/>
  <c r="V8" i="26"/>
  <c r="AA8" i="26"/>
  <c r="G8" i="28"/>
  <c r="O8" i="28"/>
  <c r="Q8" i="28"/>
  <c r="Y9" i="21"/>
  <c r="AW9" i="21"/>
  <c r="BI9" i="21"/>
  <c r="U9" i="21"/>
  <c r="AS9" i="21"/>
  <c r="BE9" i="21"/>
  <c r="BJ9" i="21"/>
  <c r="B9" i="28"/>
  <c r="CA9" i="21"/>
  <c r="CM9" i="21"/>
  <c r="BW9" i="21"/>
  <c r="CI9" i="21"/>
  <c r="CN9" i="21"/>
  <c r="C9" i="28"/>
  <c r="DE9" i="21"/>
  <c r="DA9" i="21"/>
  <c r="DF9" i="21"/>
  <c r="D9" i="28"/>
  <c r="EV9" i="21"/>
  <c r="E9" i="28"/>
  <c r="H9" i="26"/>
  <c r="F9" i="28"/>
  <c r="Z9" i="26"/>
  <c r="V9" i="26"/>
  <c r="AA9" i="26"/>
  <c r="G9" i="28"/>
  <c r="O9" i="28"/>
  <c r="Q9" i="28"/>
  <c r="Y10" i="21"/>
  <c r="AW10" i="21"/>
  <c r="BI10" i="21"/>
  <c r="U10" i="21"/>
  <c r="AS10" i="21"/>
  <c r="BE10" i="21"/>
  <c r="BJ10" i="21"/>
  <c r="B10" i="28"/>
  <c r="CA10" i="21"/>
  <c r="CM10" i="21"/>
  <c r="BW10" i="21"/>
  <c r="CI10" i="21"/>
  <c r="CN10" i="21"/>
  <c r="C10" i="28"/>
  <c r="DE10" i="21"/>
  <c r="DA10" i="21"/>
  <c r="DF10" i="21"/>
  <c r="D10" i="28"/>
  <c r="EV10" i="21"/>
  <c r="E10" i="28"/>
  <c r="H10" i="26"/>
  <c r="F10" i="28"/>
  <c r="Z10" i="26"/>
  <c r="V10" i="26"/>
  <c r="AA10" i="26"/>
  <c r="G10" i="28"/>
  <c r="O10" i="28"/>
  <c r="Q10" i="28"/>
  <c r="Y11" i="21"/>
  <c r="AW11" i="21"/>
  <c r="BI11" i="21"/>
  <c r="U11" i="21"/>
  <c r="AS11" i="21"/>
  <c r="BE11" i="21"/>
  <c r="BJ11" i="21"/>
  <c r="B11" i="28"/>
  <c r="CA11" i="21"/>
  <c r="CM11" i="21"/>
  <c r="BW11" i="21"/>
  <c r="CI11" i="21"/>
  <c r="CN11" i="21"/>
  <c r="C11" i="28"/>
  <c r="DE11" i="21"/>
  <c r="DA11" i="21"/>
  <c r="DF11" i="21"/>
  <c r="D11" i="28"/>
  <c r="EV11" i="21"/>
  <c r="E11" i="28"/>
  <c r="H11" i="26"/>
  <c r="F11" i="28"/>
  <c r="Z11" i="26"/>
  <c r="V11" i="26"/>
  <c r="AA11" i="26"/>
  <c r="G11" i="28"/>
  <c r="O11" i="28"/>
  <c r="Q11" i="28"/>
  <c r="Y12" i="21"/>
  <c r="AW12" i="21"/>
  <c r="BI12" i="21"/>
  <c r="U12" i="21"/>
  <c r="AS12" i="21"/>
  <c r="BE12" i="21"/>
  <c r="BJ12" i="21"/>
  <c r="B12" i="28"/>
  <c r="CA12" i="21"/>
  <c r="CM12" i="21"/>
  <c r="BW12" i="21"/>
  <c r="CI12" i="21"/>
  <c r="CN12" i="21"/>
  <c r="C12" i="28"/>
  <c r="DE12" i="21"/>
  <c r="DA12" i="21"/>
  <c r="DF12" i="21"/>
  <c r="D12" i="28"/>
  <c r="EV12" i="21"/>
  <c r="E12" i="28"/>
  <c r="H12" i="26"/>
  <c r="F12" i="28"/>
  <c r="Z12" i="26"/>
  <c r="V12" i="26"/>
  <c r="AA12" i="26"/>
  <c r="G12" i="28"/>
  <c r="O12" i="28"/>
  <c r="Q12" i="28"/>
  <c r="Y13" i="21"/>
  <c r="AW13" i="21"/>
  <c r="BI13" i="21"/>
  <c r="U13" i="21"/>
  <c r="AS13" i="21"/>
  <c r="BE13" i="21"/>
  <c r="BJ13" i="21"/>
  <c r="B13" i="28"/>
  <c r="CA13" i="21"/>
  <c r="CM13" i="21"/>
  <c r="BW13" i="21"/>
  <c r="CI13" i="21"/>
  <c r="CN13" i="21"/>
  <c r="C13" i="28"/>
  <c r="DE13" i="21"/>
  <c r="DA13" i="21"/>
  <c r="DF13" i="21"/>
  <c r="D13" i="28"/>
  <c r="EV13" i="21"/>
  <c r="E13" i="28"/>
  <c r="H13" i="26"/>
  <c r="F13" i="28"/>
  <c r="Z13" i="26"/>
  <c r="V13" i="26"/>
  <c r="AA13" i="26"/>
  <c r="G13" i="28"/>
  <c r="O13" i="28"/>
  <c r="Q13" i="28"/>
  <c r="Y14" i="21"/>
  <c r="AW14" i="21"/>
  <c r="BI14" i="21"/>
  <c r="U14" i="21"/>
  <c r="AS14" i="21"/>
  <c r="BE14" i="21"/>
  <c r="BJ14" i="21"/>
  <c r="B14" i="28"/>
  <c r="CA14" i="21"/>
  <c r="CM14" i="21"/>
  <c r="BW14" i="21"/>
  <c r="CI14" i="21"/>
  <c r="CN14" i="21"/>
  <c r="C14" i="28"/>
  <c r="DE14" i="21"/>
  <c r="DA14" i="21"/>
  <c r="DF14" i="21"/>
  <c r="D14" i="28"/>
  <c r="EV14" i="21"/>
  <c r="E14" i="28"/>
  <c r="H14" i="26"/>
  <c r="F14" i="28"/>
  <c r="Z14" i="26"/>
  <c r="V14" i="26"/>
  <c r="AA14" i="26"/>
  <c r="G14" i="28"/>
  <c r="O14" i="28"/>
  <c r="Q14" i="28"/>
  <c r="Y15" i="21"/>
  <c r="AW15" i="21"/>
  <c r="BI15" i="21"/>
  <c r="U15" i="21"/>
  <c r="AS15" i="21"/>
  <c r="BE15" i="21"/>
  <c r="BJ15" i="21"/>
  <c r="B15" i="28"/>
  <c r="CA15" i="21"/>
  <c r="CM15" i="21"/>
  <c r="BW15" i="21"/>
  <c r="CI15" i="21"/>
  <c r="CN15" i="21"/>
  <c r="C15" i="28"/>
  <c r="DE15" i="21"/>
  <c r="DA15" i="21"/>
  <c r="DF15" i="21"/>
  <c r="D15" i="28"/>
  <c r="EV15" i="21"/>
  <c r="E15" i="28"/>
  <c r="H15" i="26"/>
  <c r="F15" i="28"/>
  <c r="Z15" i="26"/>
  <c r="V15" i="26"/>
  <c r="AA15" i="26"/>
  <c r="G15" i="28"/>
  <c r="O15" i="28"/>
  <c r="Q15" i="28"/>
  <c r="Y16" i="21"/>
  <c r="AW16" i="21"/>
  <c r="BI16" i="21"/>
  <c r="U16" i="21"/>
  <c r="AS16" i="21"/>
  <c r="BE16" i="21"/>
  <c r="BJ16" i="21"/>
  <c r="B16" i="28"/>
  <c r="CA16" i="21"/>
  <c r="CM16" i="21"/>
  <c r="BW16" i="21"/>
  <c r="CI16" i="21"/>
  <c r="CN16" i="21"/>
  <c r="C16" i="28"/>
  <c r="DE16" i="21"/>
  <c r="DA16" i="21"/>
  <c r="DF16" i="21"/>
  <c r="D16" i="28"/>
  <c r="EV16" i="21"/>
  <c r="E16" i="28"/>
  <c r="H16" i="26"/>
  <c r="F16" i="28"/>
  <c r="Z16" i="26"/>
  <c r="V16" i="26"/>
  <c r="AA16" i="26"/>
  <c r="G16" i="28"/>
  <c r="O16" i="28"/>
  <c r="Q16" i="28"/>
  <c r="Y17" i="21"/>
  <c r="AW17" i="21"/>
  <c r="BI17" i="21"/>
  <c r="U17" i="21"/>
  <c r="AS17" i="21"/>
  <c r="BE17" i="21"/>
  <c r="BJ17" i="21"/>
  <c r="B17" i="28"/>
  <c r="CA17" i="21"/>
  <c r="CM17" i="21"/>
  <c r="BW17" i="21"/>
  <c r="CI17" i="21"/>
  <c r="CN17" i="21"/>
  <c r="C17" i="28"/>
  <c r="DE17" i="21"/>
  <c r="DA17" i="21"/>
  <c r="DF17" i="21"/>
  <c r="D17" i="28"/>
  <c r="EV17" i="21"/>
  <c r="E17" i="28"/>
  <c r="H17" i="26"/>
  <c r="F17" i="28"/>
  <c r="Z17" i="26"/>
  <c r="V17" i="26"/>
  <c r="AA17" i="26"/>
  <c r="G17" i="28"/>
  <c r="O17" i="28"/>
  <c r="Q17" i="28"/>
  <c r="Y18" i="21"/>
  <c r="AW18" i="21"/>
  <c r="BI18" i="21"/>
  <c r="U18" i="21"/>
  <c r="AS18" i="21"/>
  <c r="BE18" i="21"/>
  <c r="BJ18" i="21"/>
  <c r="B18" i="28"/>
  <c r="CA18" i="21"/>
  <c r="CM18" i="21"/>
  <c r="BW18" i="21"/>
  <c r="CI18" i="21"/>
  <c r="CN18" i="21"/>
  <c r="C18" i="28"/>
  <c r="DE18" i="21"/>
  <c r="DA18" i="21"/>
  <c r="DF18" i="21"/>
  <c r="D18" i="28"/>
  <c r="EV18" i="21"/>
  <c r="E18" i="28"/>
  <c r="H18" i="26"/>
  <c r="F18" i="28"/>
  <c r="Z18" i="26"/>
  <c r="V18" i="26"/>
  <c r="AA18" i="26"/>
  <c r="G18" i="28"/>
  <c r="O18" i="28"/>
  <c r="Q18" i="28"/>
  <c r="Y19" i="21"/>
  <c r="AW19" i="21"/>
  <c r="BI19" i="21"/>
  <c r="U19" i="21"/>
  <c r="AS19" i="21"/>
  <c r="BE19" i="21"/>
  <c r="BJ19" i="21"/>
  <c r="B19" i="28"/>
  <c r="CA19" i="21"/>
  <c r="CM19" i="21"/>
  <c r="BW19" i="21"/>
  <c r="CI19" i="21"/>
  <c r="CN19" i="21"/>
  <c r="C19" i="28"/>
  <c r="DE19" i="21"/>
  <c r="DA19" i="21"/>
  <c r="DF19" i="21"/>
  <c r="D19" i="28"/>
  <c r="EV19" i="21"/>
  <c r="E19" i="28"/>
  <c r="H19" i="26"/>
  <c r="F19" i="28"/>
  <c r="Z19" i="26"/>
  <c r="V19" i="26"/>
  <c r="AA19" i="26"/>
  <c r="G19" i="28"/>
  <c r="O19" i="28"/>
  <c r="Q19" i="28"/>
  <c r="Y20" i="21"/>
  <c r="AW20" i="21"/>
  <c r="BI20" i="21"/>
  <c r="U20" i="21"/>
  <c r="AS20" i="21"/>
  <c r="BE20" i="21"/>
  <c r="BJ20" i="21"/>
  <c r="B20" i="28"/>
  <c r="CA20" i="21"/>
  <c r="CM20" i="21"/>
  <c r="BW20" i="21"/>
  <c r="CI20" i="21"/>
  <c r="CN20" i="21"/>
  <c r="C20" i="28"/>
  <c r="DE20" i="21"/>
  <c r="DA20" i="21"/>
  <c r="DF20" i="21"/>
  <c r="D20" i="28"/>
  <c r="EV20" i="21"/>
  <c r="E20" i="28"/>
  <c r="H20" i="26"/>
  <c r="F20" i="28"/>
  <c r="Z20" i="26"/>
  <c r="V20" i="26"/>
  <c r="AA20" i="26"/>
  <c r="G20" i="28"/>
  <c r="O20" i="28"/>
  <c r="Q20" i="28"/>
  <c r="Y21" i="21"/>
  <c r="AW21" i="21"/>
  <c r="BI21" i="21"/>
  <c r="U21" i="21"/>
  <c r="AS21" i="21"/>
  <c r="BE21" i="21"/>
  <c r="BJ21" i="21"/>
  <c r="B21" i="28"/>
  <c r="CA21" i="21"/>
  <c r="CM21" i="21"/>
  <c r="BW21" i="21"/>
  <c r="CI21" i="21"/>
  <c r="CN21" i="21"/>
  <c r="C21" i="28"/>
  <c r="DE21" i="21"/>
  <c r="DA21" i="21"/>
  <c r="DF21" i="21"/>
  <c r="D21" i="28"/>
  <c r="EV21" i="21"/>
  <c r="E21" i="28"/>
  <c r="H21" i="26"/>
  <c r="F21" i="28"/>
  <c r="Z21" i="26"/>
  <c r="V21" i="26"/>
  <c r="AA21" i="26"/>
  <c r="G21" i="28"/>
  <c r="O21" i="28"/>
  <c r="Q21" i="28"/>
  <c r="Y22" i="21"/>
  <c r="AW22" i="21"/>
  <c r="BI22" i="21"/>
  <c r="U22" i="21"/>
  <c r="AS22" i="21"/>
  <c r="BE22" i="21"/>
  <c r="BJ22" i="21"/>
  <c r="B22" i="28"/>
  <c r="CA22" i="21"/>
  <c r="CM22" i="21"/>
  <c r="BW22" i="21"/>
  <c r="CI22" i="21"/>
  <c r="CN22" i="21"/>
  <c r="C22" i="28"/>
  <c r="DE22" i="21"/>
  <c r="DA22" i="21"/>
  <c r="DF22" i="21"/>
  <c r="D22" i="28"/>
  <c r="EV22" i="21"/>
  <c r="E22" i="28"/>
  <c r="H22" i="26"/>
  <c r="F22" i="28"/>
  <c r="Z22" i="26"/>
  <c r="V22" i="26"/>
  <c r="AA22" i="26"/>
  <c r="G22" i="28"/>
  <c r="O22" i="28"/>
  <c r="Q22" i="28"/>
  <c r="Y23" i="21"/>
  <c r="AW23" i="21"/>
  <c r="BI23" i="21"/>
  <c r="U23" i="21"/>
  <c r="AS23" i="21"/>
  <c r="BE23" i="21"/>
  <c r="BJ23" i="21"/>
  <c r="B23" i="28"/>
  <c r="CA23" i="21"/>
  <c r="CM23" i="21"/>
  <c r="BW23" i="21"/>
  <c r="CI23" i="21"/>
  <c r="CN23" i="21"/>
  <c r="C23" i="28"/>
  <c r="DE23" i="21"/>
  <c r="DA23" i="21"/>
  <c r="DF23" i="21"/>
  <c r="D23" i="28"/>
  <c r="EV23" i="21"/>
  <c r="E23" i="28"/>
  <c r="H23" i="26"/>
  <c r="F23" i="28"/>
  <c r="Z23" i="26"/>
  <c r="V23" i="26"/>
  <c r="AA23" i="26"/>
  <c r="G23" i="28"/>
  <c r="O23" i="28"/>
  <c r="Q23" i="28"/>
  <c r="Y24" i="21"/>
  <c r="AW24" i="21"/>
  <c r="BI24" i="21"/>
  <c r="U24" i="21"/>
  <c r="AS24" i="21"/>
  <c r="BE24" i="21"/>
  <c r="BJ24" i="21"/>
  <c r="B24" i="28"/>
  <c r="CA24" i="21"/>
  <c r="CM24" i="21"/>
  <c r="BW24" i="21"/>
  <c r="CI24" i="21"/>
  <c r="CN24" i="21"/>
  <c r="C24" i="28"/>
  <c r="DE24" i="21"/>
  <c r="DA24" i="21"/>
  <c r="DF24" i="21"/>
  <c r="D24" i="28"/>
  <c r="EV24" i="21"/>
  <c r="E24" i="28"/>
  <c r="H24" i="26"/>
  <c r="F24" i="28"/>
  <c r="Z24" i="26"/>
  <c r="V24" i="26"/>
  <c r="AA24" i="26"/>
  <c r="G24" i="28"/>
  <c r="O24" i="28"/>
  <c r="Q24" i="28"/>
  <c r="Y25" i="21"/>
  <c r="AW25" i="21"/>
  <c r="BI25" i="21"/>
  <c r="U25" i="21"/>
  <c r="AS25" i="21"/>
  <c r="BE25" i="21"/>
  <c r="BJ25" i="21"/>
  <c r="B25" i="28"/>
  <c r="CA25" i="21"/>
  <c r="CM25" i="21"/>
  <c r="BW25" i="21"/>
  <c r="CI25" i="21"/>
  <c r="CN25" i="21"/>
  <c r="C25" i="28"/>
  <c r="DE25" i="21"/>
  <c r="DA25" i="21"/>
  <c r="DF25" i="21"/>
  <c r="D25" i="28"/>
  <c r="EV25" i="21"/>
  <c r="E25" i="28"/>
  <c r="H25" i="26"/>
  <c r="F25" i="28"/>
  <c r="Z25" i="26"/>
  <c r="V25" i="26"/>
  <c r="AA25" i="26"/>
  <c r="G25" i="28"/>
  <c r="O25" i="28"/>
  <c r="Q25" i="28"/>
  <c r="Y26" i="21"/>
  <c r="AW26" i="21"/>
  <c r="BI26" i="21"/>
  <c r="U26" i="21"/>
  <c r="AS26" i="21"/>
  <c r="BE26" i="21"/>
  <c r="BJ26" i="21"/>
  <c r="B26" i="28"/>
  <c r="CA26" i="21"/>
  <c r="CM26" i="21"/>
  <c r="BW26" i="21"/>
  <c r="CI26" i="21"/>
  <c r="CN26" i="21"/>
  <c r="C26" i="28"/>
  <c r="DE26" i="21"/>
  <c r="DA26" i="21"/>
  <c r="DF26" i="21"/>
  <c r="D26" i="28"/>
  <c r="EV26" i="21"/>
  <c r="E26" i="28"/>
  <c r="H26" i="26"/>
  <c r="F26" i="28"/>
  <c r="Z26" i="26"/>
  <c r="V26" i="26"/>
  <c r="AA26" i="26"/>
  <c r="G26" i="28"/>
  <c r="O26" i="28"/>
  <c r="Q26" i="28"/>
  <c r="Y27" i="21"/>
  <c r="AW27" i="21"/>
  <c r="BI27" i="21"/>
  <c r="U27" i="21"/>
  <c r="AS27" i="21"/>
  <c r="BE27" i="21"/>
  <c r="BJ27" i="21"/>
  <c r="B27" i="28"/>
  <c r="CA27" i="21"/>
  <c r="CM27" i="21"/>
  <c r="BW27" i="21"/>
  <c r="CI27" i="21"/>
  <c r="CN27" i="21"/>
  <c r="C27" i="28"/>
  <c r="DE27" i="21"/>
  <c r="DA27" i="21"/>
  <c r="DF27" i="21"/>
  <c r="D27" i="28"/>
  <c r="EV27" i="21"/>
  <c r="E27" i="28"/>
  <c r="H27" i="26"/>
  <c r="F27" i="28"/>
  <c r="Z27" i="26"/>
  <c r="V27" i="26"/>
  <c r="AA27" i="26"/>
  <c r="G27" i="28"/>
  <c r="O27" i="28"/>
  <c r="Q27" i="28"/>
  <c r="Y28" i="21"/>
  <c r="AW28" i="21"/>
  <c r="BI28" i="21"/>
  <c r="U28" i="21"/>
  <c r="AS28" i="21"/>
  <c r="BE28" i="21"/>
  <c r="BJ28" i="21"/>
  <c r="B28" i="28"/>
  <c r="CA28" i="21"/>
  <c r="CM28" i="21"/>
  <c r="BW28" i="21"/>
  <c r="CI28" i="21"/>
  <c r="CN28" i="21"/>
  <c r="C28" i="28"/>
  <c r="DE28" i="21"/>
  <c r="DA28" i="21"/>
  <c r="DF28" i="21"/>
  <c r="D28" i="28"/>
  <c r="EV28" i="21"/>
  <c r="E28" i="28"/>
  <c r="H28" i="26"/>
  <c r="F28" i="28"/>
  <c r="Z28" i="26"/>
  <c r="V28" i="26"/>
  <c r="AA28" i="26"/>
  <c r="G28" i="28"/>
  <c r="O28" i="28"/>
  <c r="Q28" i="28"/>
  <c r="Y29" i="21"/>
  <c r="AW29" i="21"/>
  <c r="BI29" i="21"/>
  <c r="U29" i="21"/>
  <c r="AS29" i="21"/>
  <c r="BE29" i="21"/>
  <c r="BJ29" i="21"/>
  <c r="B29" i="28"/>
  <c r="CA29" i="21"/>
  <c r="CM29" i="21"/>
  <c r="BW29" i="21"/>
  <c r="CI29" i="21"/>
  <c r="CN29" i="21"/>
  <c r="C29" i="28"/>
  <c r="DE29" i="21"/>
  <c r="DA29" i="21"/>
  <c r="DF29" i="21"/>
  <c r="D29" i="28"/>
  <c r="EV29" i="21"/>
  <c r="E29" i="28"/>
  <c r="H29" i="26"/>
  <c r="F29" i="28"/>
  <c r="Z29" i="26"/>
  <c r="V29" i="26"/>
  <c r="AA29" i="26"/>
  <c r="G29" i="28"/>
  <c r="O29" i="28"/>
  <c r="Q29" i="28"/>
  <c r="Y30" i="21"/>
  <c r="AW30" i="21"/>
  <c r="BI30" i="21"/>
  <c r="U30" i="21"/>
  <c r="AS30" i="21"/>
  <c r="BE30" i="21"/>
  <c r="BJ30" i="21"/>
  <c r="B30" i="28"/>
  <c r="CA30" i="21"/>
  <c r="CM30" i="21"/>
  <c r="BW30" i="21"/>
  <c r="CI30" i="21"/>
  <c r="CN30" i="21"/>
  <c r="C30" i="28"/>
  <c r="DE30" i="21"/>
  <c r="DA30" i="21"/>
  <c r="DF30" i="21"/>
  <c r="D30" i="28"/>
  <c r="EV30" i="21"/>
  <c r="E30" i="28"/>
  <c r="H30" i="26"/>
  <c r="F30" i="28"/>
  <c r="Z30" i="26"/>
  <c r="V30" i="26"/>
  <c r="AA30" i="26"/>
  <c r="G30" i="28"/>
  <c r="O30" i="28"/>
  <c r="Q30" i="28"/>
  <c r="Y31" i="21"/>
  <c r="AW31" i="21"/>
  <c r="BI31" i="21"/>
  <c r="U31" i="21"/>
  <c r="AS31" i="21"/>
  <c r="BE31" i="21"/>
  <c r="BJ31" i="21"/>
  <c r="B31" i="28"/>
  <c r="CA31" i="21"/>
  <c r="CM31" i="21"/>
  <c r="BW31" i="21"/>
  <c r="CI31" i="21"/>
  <c r="CN31" i="21"/>
  <c r="C31" i="28"/>
  <c r="DE31" i="21"/>
  <c r="DA31" i="21"/>
  <c r="DF31" i="21"/>
  <c r="D31" i="28"/>
  <c r="EV31" i="21"/>
  <c r="E31" i="28"/>
  <c r="H31" i="26"/>
  <c r="F31" i="28"/>
  <c r="Z31" i="26"/>
  <c r="V31" i="26"/>
  <c r="AA31" i="26"/>
  <c r="G31" i="28"/>
  <c r="O31" i="28"/>
  <c r="Q31" i="28"/>
  <c r="Y32" i="21"/>
  <c r="AW32" i="21"/>
  <c r="BI32" i="21"/>
  <c r="U32" i="21"/>
  <c r="AS32" i="21"/>
  <c r="BE32" i="21"/>
  <c r="BJ32" i="21"/>
  <c r="B32" i="28"/>
  <c r="CA32" i="21"/>
  <c r="CM32" i="21"/>
  <c r="BW32" i="21"/>
  <c r="CI32" i="21"/>
  <c r="CN32" i="21"/>
  <c r="C32" i="28"/>
  <c r="DE32" i="21"/>
  <c r="DA32" i="21"/>
  <c r="DF32" i="21"/>
  <c r="D32" i="28"/>
  <c r="EV32" i="21"/>
  <c r="E32" i="28"/>
  <c r="H32" i="26"/>
  <c r="F32" i="28"/>
  <c r="Z32" i="26"/>
  <c r="V32" i="26"/>
  <c r="AA32" i="26"/>
  <c r="G32" i="28"/>
  <c r="O32" i="28"/>
  <c r="Q32" i="28"/>
  <c r="Y33" i="21"/>
  <c r="AW33" i="21"/>
  <c r="BI33" i="21"/>
  <c r="U33" i="21"/>
  <c r="AS33" i="21"/>
  <c r="BE33" i="21"/>
  <c r="BJ33" i="21"/>
  <c r="B33" i="28"/>
  <c r="CA33" i="21"/>
  <c r="CM33" i="21"/>
  <c r="BW33" i="21"/>
  <c r="CI33" i="21"/>
  <c r="CN33" i="21"/>
  <c r="C33" i="28"/>
  <c r="DE33" i="21"/>
  <c r="DA33" i="21"/>
  <c r="DF33" i="21"/>
  <c r="D33" i="28"/>
  <c r="EV33" i="21"/>
  <c r="E33" i="28"/>
  <c r="H33" i="26"/>
  <c r="F33" i="28"/>
  <c r="Z33" i="26"/>
  <c r="V33" i="26"/>
  <c r="AA33" i="26"/>
  <c r="G33" i="28"/>
  <c r="O33" i="28"/>
  <c r="Q33" i="28"/>
  <c r="Y34" i="21"/>
  <c r="AW34" i="21"/>
  <c r="BI34" i="21"/>
  <c r="U34" i="21"/>
  <c r="AS34" i="21"/>
  <c r="BE34" i="21"/>
  <c r="BJ34" i="21"/>
  <c r="B34" i="28"/>
  <c r="CA34" i="21"/>
  <c r="CM34" i="21"/>
  <c r="BW34" i="21"/>
  <c r="CI34" i="21"/>
  <c r="CN34" i="21"/>
  <c r="C34" i="28"/>
  <c r="DE34" i="21"/>
  <c r="DA34" i="21"/>
  <c r="DF34" i="21"/>
  <c r="D34" i="28"/>
  <c r="EV34" i="21"/>
  <c r="E34" i="28"/>
  <c r="H34" i="26"/>
  <c r="F34" i="28"/>
  <c r="Z34" i="26"/>
  <c r="V34" i="26"/>
  <c r="AA34" i="26"/>
  <c r="G34" i="28"/>
  <c r="O34" i="28"/>
  <c r="Q34" i="28"/>
  <c r="Y35" i="21"/>
  <c r="AW35" i="21"/>
  <c r="BI35" i="21"/>
  <c r="U35" i="21"/>
  <c r="AS35" i="21"/>
  <c r="BE35" i="21"/>
  <c r="BJ35" i="21"/>
  <c r="B35" i="28"/>
  <c r="CA35" i="21"/>
  <c r="CM35" i="21"/>
  <c r="BW35" i="21"/>
  <c r="CI35" i="21"/>
  <c r="CN35" i="21"/>
  <c r="C35" i="28"/>
  <c r="DE35" i="21"/>
  <c r="DA35" i="21"/>
  <c r="DF35" i="21"/>
  <c r="D35" i="28"/>
  <c r="EV35" i="21"/>
  <c r="E35" i="28"/>
  <c r="H35" i="26"/>
  <c r="F35" i="28"/>
  <c r="Z35" i="26"/>
  <c r="V35" i="26"/>
  <c r="AA35" i="26"/>
  <c r="G35" i="28"/>
  <c r="O35" i="28"/>
  <c r="Q35" i="28"/>
  <c r="Y36" i="21"/>
  <c r="AW36" i="21"/>
  <c r="BI36" i="21"/>
  <c r="U36" i="21"/>
  <c r="AS36" i="21"/>
  <c r="BE36" i="21"/>
  <c r="BJ36" i="21"/>
  <c r="B36" i="28"/>
  <c r="CA36" i="21"/>
  <c r="CM36" i="21"/>
  <c r="BW36" i="21"/>
  <c r="CI36" i="21"/>
  <c r="CN36" i="21"/>
  <c r="C36" i="28"/>
  <c r="DE36" i="21"/>
  <c r="DA36" i="21"/>
  <c r="DF36" i="21"/>
  <c r="D36" i="28"/>
  <c r="EV36" i="21"/>
  <c r="E36" i="28"/>
  <c r="H36" i="26"/>
  <c r="F36" i="28"/>
  <c r="Z36" i="26"/>
  <c r="V36" i="26"/>
  <c r="AA36" i="26"/>
  <c r="G36" i="28"/>
  <c r="O36" i="28"/>
  <c r="Q36" i="28"/>
  <c r="Y37" i="21"/>
  <c r="AW37" i="21"/>
  <c r="BI37" i="21"/>
  <c r="U37" i="21"/>
  <c r="AS37" i="21"/>
  <c r="BE37" i="21"/>
  <c r="BJ37" i="21"/>
  <c r="B37" i="28"/>
  <c r="CA37" i="21"/>
  <c r="CM37" i="21"/>
  <c r="BW37" i="21"/>
  <c r="CI37" i="21"/>
  <c r="CN37" i="21"/>
  <c r="C37" i="28"/>
  <c r="DE37" i="21"/>
  <c r="DA37" i="21"/>
  <c r="DF37" i="21"/>
  <c r="D37" i="28"/>
  <c r="EV37" i="21"/>
  <c r="E37" i="28"/>
  <c r="H37" i="26"/>
  <c r="F37" i="28"/>
  <c r="Z37" i="26"/>
  <c r="V37" i="26"/>
  <c r="AA37" i="26"/>
  <c r="G37" i="28"/>
  <c r="O37" i="28"/>
  <c r="Q37" i="28"/>
  <c r="Y38" i="21"/>
  <c r="AW38" i="21"/>
  <c r="BI38" i="21"/>
  <c r="U38" i="21"/>
  <c r="AS38" i="21"/>
  <c r="BE38" i="21"/>
  <c r="BJ38" i="21"/>
  <c r="B38" i="28"/>
  <c r="CA38" i="21"/>
  <c r="CM38" i="21"/>
  <c r="BW38" i="21"/>
  <c r="CI38" i="21"/>
  <c r="CN38" i="21"/>
  <c r="C38" i="28"/>
  <c r="DE38" i="21"/>
  <c r="DA38" i="21"/>
  <c r="DF38" i="21"/>
  <c r="D38" i="28"/>
  <c r="EV38" i="21"/>
  <c r="E38" i="28"/>
  <c r="H38" i="26"/>
  <c r="F38" i="28"/>
  <c r="Z38" i="26"/>
  <c r="V38" i="26"/>
  <c r="AA38" i="26"/>
  <c r="G38" i="28"/>
  <c r="O38" i="28"/>
  <c r="Q38" i="28"/>
  <c r="Y39" i="21"/>
  <c r="AW39" i="21"/>
  <c r="BI39" i="21"/>
  <c r="U39" i="21"/>
  <c r="AS39" i="21"/>
  <c r="BE39" i="21"/>
  <c r="BJ39" i="21"/>
  <c r="B39" i="28"/>
  <c r="CA39" i="21"/>
  <c r="CM39" i="21"/>
  <c r="BW39" i="21"/>
  <c r="CI39" i="21"/>
  <c r="CN39" i="21"/>
  <c r="C39" i="28"/>
  <c r="DE39" i="21"/>
  <c r="DA39" i="21"/>
  <c r="DF39" i="21"/>
  <c r="D39" i="28"/>
  <c r="EV39" i="21"/>
  <c r="E39" i="28"/>
  <c r="H39" i="26"/>
  <c r="F39" i="28"/>
  <c r="Z39" i="26"/>
  <c r="V39" i="26"/>
  <c r="AA39" i="26"/>
  <c r="G39" i="28"/>
  <c r="O39" i="28"/>
  <c r="Q39" i="28"/>
  <c r="Y40" i="21"/>
  <c r="AW40" i="21"/>
  <c r="BI40" i="21"/>
  <c r="U40" i="21"/>
  <c r="AS40" i="21"/>
  <c r="BE40" i="21"/>
  <c r="BJ40" i="21"/>
  <c r="B40" i="28"/>
  <c r="CA40" i="21"/>
  <c r="CM40" i="21"/>
  <c r="BW40" i="21"/>
  <c r="CI40" i="21"/>
  <c r="CN40" i="21"/>
  <c r="C40" i="28"/>
  <c r="DE40" i="21"/>
  <c r="DA40" i="21"/>
  <c r="DF40" i="21"/>
  <c r="D40" i="28"/>
  <c r="EV40" i="21"/>
  <c r="E40" i="28"/>
  <c r="H40" i="26"/>
  <c r="F40" i="28"/>
  <c r="Z40" i="26"/>
  <c r="V40" i="26"/>
  <c r="AA40" i="26"/>
  <c r="G40" i="28"/>
  <c r="O40" i="28"/>
  <c r="Q40" i="28"/>
  <c r="Y41" i="21"/>
  <c r="AW41" i="21"/>
  <c r="BI41" i="21"/>
  <c r="U41" i="21"/>
  <c r="AS41" i="21"/>
  <c r="BE41" i="21"/>
  <c r="BJ41" i="21"/>
  <c r="B41" i="28"/>
  <c r="CA41" i="21"/>
  <c r="CM41" i="21"/>
  <c r="BW41" i="21"/>
  <c r="CI41" i="21"/>
  <c r="CN41" i="21"/>
  <c r="C41" i="28"/>
  <c r="DE41" i="21"/>
  <c r="DA41" i="21"/>
  <c r="DF41" i="21"/>
  <c r="D41" i="28"/>
  <c r="EV41" i="21"/>
  <c r="E41" i="28"/>
  <c r="H41" i="26"/>
  <c r="F41" i="28"/>
  <c r="Z41" i="26"/>
  <c r="V41" i="26"/>
  <c r="AA41" i="26"/>
  <c r="G41" i="28"/>
  <c r="O41" i="28"/>
  <c r="Q41" i="28"/>
  <c r="Y42" i="21"/>
  <c r="AW42" i="21"/>
  <c r="BI42" i="21"/>
  <c r="U42" i="21"/>
  <c r="AS42" i="21"/>
  <c r="BE42" i="21"/>
  <c r="BJ42" i="21"/>
  <c r="B42" i="28"/>
  <c r="CA42" i="21"/>
  <c r="CM42" i="21"/>
  <c r="BW42" i="21"/>
  <c r="CI42" i="21"/>
  <c r="CN42" i="21"/>
  <c r="C42" i="28"/>
  <c r="DE42" i="21"/>
  <c r="DA42" i="21"/>
  <c r="DF42" i="21"/>
  <c r="D42" i="28"/>
  <c r="EV42" i="21"/>
  <c r="E42" i="28"/>
  <c r="H42" i="26"/>
  <c r="F42" i="28"/>
  <c r="Z42" i="26"/>
  <c r="V42" i="26"/>
  <c r="AA42" i="26"/>
  <c r="G42" i="28"/>
  <c r="O42" i="28"/>
  <c r="Q42" i="28"/>
  <c r="Y43" i="21"/>
  <c r="AW43" i="21"/>
  <c r="BI43" i="21"/>
  <c r="U43" i="21"/>
  <c r="AS43" i="21"/>
  <c r="BE43" i="21"/>
  <c r="BJ43" i="21"/>
  <c r="B43" i="28"/>
  <c r="CA43" i="21"/>
  <c r="CM43" i="21"/>
  <c r="BW43" i="21"/>
  <c r="CI43" i="21"/>
  <c r="CN43" i="21"/>
  <c r="C43" i="28"/>
  <c r="DE43" i="21"/>
  <c r="DA43" i="21"/>
  <c r="DF43" i="21"/>
  <c r="D43" i="28"/>
  <c r="EV43" i="21"/>
  <c r="E43" i="28"/>
  <c r="H43" i="26"/>
  <c r="F43" i="28"/>
  <c r="Z43" i="26"/>
  <c r="V43" i="26"/>
  <c r="AA43" i="26"/>
  <c r="G43" i="28"/>
  <c r="O43" i="28"/>
  <c r="Q43" i="28"/>
  <c r="Y44" i="21"/>
  <c r="AW44" i="21"/>
  <c r="BI44" i="21"/>
  <c r="U44" i="21"/>
  <c r="AS44" i="21"/>
  <c r="BE44" i="21"/>
  <c r="BJ44" i="21"/>
  <c r="B44" i="28"/>
  <c r="CA44" i="21"/>
  <c r="CM44" i="21"/>
  <c r="BW44" i="21"/>
  <c r="CI44" i="21"/>
  <c r="CN44" i="21"/>
  <c r="C44" i="28"/>
  <c r="DE44" i="21"/>
  <c r="DA44" i="21"/>
  <c r="DF44" i="21"/>
  <c r="D44" i="28"/>
  <c r="EV44" i="21"/>
  <c r="E44" i="28"/>
  <c r="H44" i="26"/>
  <c r="F44" i="28"/>
  <c r="Z44" i="26"/>
  <c r="V44" i="26"/>
  <c r="AA44" i="26"/>
  <c r="G44" i="28"/>
  <c r="O44" i="28"/>
  <c r="Q44" i="28"/>
  <c r="Y45" i="21"/>
  <c r="AW45" i="21"/>
  <c r="BI45" i="21"/>
  <c r="U45" i="21"/>
  <c r="AS45" i="21"/>
  <c r="BE45" i="21"/>
  <c r="BJ45" i="21"/>
  <c r="B45" i="28"/>
  <c r="CA45" i="21"/>
  <c r="CM45" i="21"/>
  <c r="BW45" i="21"/>
  <c r="CI45" i="21"/>
  <c r="CN45" i="21"/>
  <c r="C45" i="28"/>
  <c r="DE45" i="21"/>
  <c r="DA45" i="21"/>
  <c r="DF45" i="21"/>
  <c r="D45" i="28"/>
  <c r="EV45" i="21"/>
  <c r="E45" i="28"/>
  <c r="H45" i="26"/>
  <c r="F45" i="28"/>
  <c r="Z45" i="26"/>
  <c r="V45" i="26"/>
  <c r="AA45" i="26"/>
  <c r="G45" i="28"/>
  <c r="O45" i="28"/>
  <c r="Q45" i="28"/>
  <c r="Y46" i="21"/>
  <c r="AW46" i="21"/>
  <c r="BI46" i="21"/>
  <c r="U46" i="21"/>
  <c r="AS46" i="21"/>
  <c r="BE46" i="21"/>
  <c r="BJ46" i="21"/>
  <c r="B46" i="28"/>
  <c r="CA46" i="21"/>
  <c r="CM46" i="21"/>
  <c r="BW46" i="21"/>
  <c r="CI46" i="21"/>
  <c r="CN46" i="21"/>
  <c r="C46" i="28"/>
  <c r="DE46" i="21"/>
  <c r="DA46" i="21"/>
  <c r="DF46" i="21"/>
  <c r="D46" i="28"/>
  <c r="EV46" i="21"/>
  <c r="E46" i="28"/>
  <c r="H46" i="26"/>
  <c r="F46" i="28"/>
  <c r="Z46" i="26"/>
  <c r="V46" i="26"/>
  <c r="AA46" i="26"/>
  <c r="G46" i="28"/>
  <c r="O46" i="28"/>
  <c r="Q46" i="28"/>
  <c r="Y47" i="21"/>
  <c r="AW47" i="21"/>
  <c r="BI47" i="21"/>
  <c r="U47" i="21"/>
  <c r="AS47" i="21"/>
  <c r="BE47" i="21"/>
  <c r="BJ47" i="21"/>
  <c r="B47" i="28"/>
  <c r="CA47" i="21"/>
  <c r="CM47" i="21"/>
  <c r="BW47" i="21"/>
  <c r="CI47" i="21"/>
  <c r="CN47" i="21"/>
  <c r="C47" i="28"/>
  <c r="DE47" i="21"/>
  <c r="DA47" i="21"/>
  <c r="DF47" i="21"/>
  <c r="D47" i="28"/>
  <c r="EV47" i="21"/>
  <c r="E47" i="28"/>
  <c r="H47" i="26"/>
  <c r="F47" i="28"/>
  <c r="Z47" i="26"/>
  <c r="V47" i="26"/>
  <c r="AA47" i="26"/>
  <c r="G47" i="28"/>
  <c r="O47" i="28"/>
  <c r="Q47" i="28"/>
  <c r="Y48" i="21"/>
  <c r="AW48" i="21"/>
  <c r="BI48" i="21"/>
  <c r="U48" i="21"/>
  <c r="AS48" i="21"/>
  <c r="BE48" i="21"/>
  <c r="BJ48" i="21"/>
  <c r="B48" i="28"/>
  <c r="CA48" i="21"/>
  <c r="CM48" i="21"/>
  <c r="BW48" i="21"/>
  <c r="CI48" i="21"/>
  <c r="CN48" i="21"/>
  <c r="C48" i="28"/>
  <c r="DE48" i="21"/>
  <c r="DA48" i="21"/>
  <c r="DF48" i="21"/>
  <c r="D48" i="28"/>
  <c r="EV48" i="21"/>
  <c r="E48" i="28"/>
  <c r="H48" i="26"/>
  <c r="F48" i="28"/>
  <c r="Z48" i="26"/>
  <c r="V48" i="26"/>
  <c r="AA48" i="26"/>
  <c r="G48" i="28"/>
  <c r="O48" i="28"/>
  <c r="Q48" i="28"/>
  <c r="Y49" i="21"/>
  <c r="AW49" i="21"/>
  <c r="BI49" i="21"/>
  <c r="U49" i="21"/>
  <c r="AS49" i="21"/>
  <c r="BE49" i="21"/>
  <c r="BJ49" i="21"/>
  <c r="B49" i="28"/>
  <c r="CA49" i="21"/>
  <c r="CM49" i="21"/>
  <c r="BW49" i="21"/>
  <c r="CI49" i="21"/>
  <c r="CN49" i="21"/>
  <c r="C49" i="28"/>
  <c r="DE49" i="21"/>
  <c r="DA49" i="21"/>
  <c r="DF49" i="21"/>
  <c r="D49" i="28"/>
  <c r="EV49" i="21"/>
  <c r="E49" i="28"/>
  <c r="H49" i="26"/>
  <c r="F49" i="28"/>
  <c r="Z49" i="26"/>
  <c r="V49" i="26"/>
  <c r="AA49" i="26"/>
  <c r="G49" i="28"/>
  <c r="O49" i="28"/>
  <c r="Q49" i="28"/>
  <c r="G50" i="21"/>
  <c r="M50" i="21"/>
  <c r="Y50" i="21"/>
  <c r="AE50" i="21"/>
  <c r="AK50" i="21"/>
  <c r="AW50" i="21"/>
  <c r="BI50" i="21"/>
  <c r="C50" i="21"/>
  <c r="I50" i="21"/>
  <c r="U50" i="21"/>
  <c r="AA50" i="21"/>
  <c r="AG50" i="21"/>
  <c r="AS50" i="21"/>
  <c r="BE50" i="21"/>
  <c r="BJ50" i="21"/>
  <c r="B50" i="28"/>
  <c r="BO50" i="21"/>
  <c r="BU50" i="21"/>
  <c r="CA50" i="21"/>
  <c r="CG50" i="21"/>
  <c r="CM50" i="21"/>
  <c r="BK50" i="21"/>
  <c r="BQ50" i="21"/>
  <c r="BW50" i="21"/>
  <c r="CC50" i="21"/>
  <c r="CI50" i="21"/>
  <c r="CN50" i="21"/>
  <c r="C50" i="28"/>
  <c r="CS50" i="21"/>
  <c r="DE50" i="21"/>
  <c r="CO50" i="21"/>
  <c r="DA50" i="21"/>
  <c r="DF50" i="21"/>
  <c r="D50" i="28"/>
  <c r="EU50" i="21"/>
  <c r="EQ50" i="21"/>
  <c r="EV50" i="21"/>
  <c r="E50" i="28"/>
  <c r="G50" i="26"/>
  <c r="C50" i="26"/>
  <c r="H50" i="26"/>
  <c r="F50" i="28"/>
  <c r="T50" i="26"/>
  <c r="N50" i="26"/>
  <c r="Z50" i="26"/>
  <c r="P50" i="26"/>
  <c r="J50" i="26"/>
  <c r="V50" i="26"/>
  <c r="AA50" i="26"/>
  <c r="G50" i="28"/>
  <c r="N50" i="28"/>
  <c r="H2" i="24"/>
  <c r="H3" i="24"/>
  <c r="H4" i="24"/>
  <c r="H5" i="24"/>
  <c r="H6" i="24"/>
  <c r="H7" i="24"/>
  <c r="H8" i="24"/>
  <c r="H9" i="24"/>
  <c r="H10" i="24"/>
  <c r="H11" i="24"/>
  <c r="H12" i="24"/>
  <c r="H13" i="24"/>
  <c r="H14" i="24"/>
  <c r="H15" i="24"/>
  <c r="H16" i="24"/>
  <c r="H17" i="24"/>
  <c r="H18" i="24"/>
  <c r="H19" i="24"/>
  <c r="H20" i="24"/>
  <c r="H21" i="24"/>
  <c r="H22" i="24"/>
  <c r="H23" i="24"/>
  <c r="H24" i="24"/>
  <c r="H25" i="24"/>
  <c r="H26" i="24"/>
  <c r="H27" i="24"/>
  <c r="H28" i="24"/>
  <c r="H29" i="24"/>
  <c r="H30" i="24"/>
  <c r="H31" i="24"/>
  <c r="H32" i="24"/>
  <c r="H33" i="24"/>
  <c r="H34" i="24"/>
  <c r="H35" i="24"/>
  <c r="H36" i="24"/>
  <c r="H37" i="24"/>
  <c r="H38" i="24"/>
  <c r="H39" i="24"/>
  <c r="H40" i="24"/>
  <c r="H41" i="24"/>
  <c r="H42" i="24"/>
  <c r="H43" i="24"/>
  <c r="H44" i="24"/>
  <c r="H45" i="24"/>
  <c r="H46" i="24"/>
  <c r="H47" i="24"/>
  <c r="H48" i="24"/>
  <c r="I2" i="24"/>
  <c r="K2" i="24"/>
  <c r="I3" i="24"/>
  <c r="K3" i="24"/>
  <c r="I4" i="24"/>
  <c r="K4" i="24"/>
  <c r="I5" i="24"/>
  <c r="K5" i="24"/>
  <c r="I6" i="24"/>
  <c r="K6" i="24"/>
  <c r="I7" i="24"/>
  <c r="K7" i="24"/>
  <c r="I8" i="24"/>
  <c r="K8" i="24"/>
  <c r="I9" i="24"/>
  <c r="K9" i="24"/>
  <c r="I10" i="24"/>
  <c r="K10" i="24"/>
  <c r="I11" i="24"/>
  <c r="K11" i="24"/>
  <c r="I12" i="24"/>
  <c r="K12" i="24"/>
  <c r="I13" i="24"/>
  <c r="K13" i="24"/>
  <c r="I14" i="24"/>
  <c r="K14" i="24"/>
  <c r="I15" i="24"/>
  <c r="K15" i="24"/>
  <c r="I16" i="24"/>
  <c r="K16" i="24"/>
  <c r="I17" i="24"/>
  <c r="K17" i="24"/>
  <c r="I18" i="24"/>
  <c r="K18" i="24"/>
  <c r="I19" i="24"/>
  <c r="K19" i="24"/>
  <c r="I20" i="24"/>
  <c r="K20" i="24"/>
  <c r="I21" i="24"/>
  <c r="K21" i="24"/>
  <c r="I22" i="24"/>
  <c r="K22" i="24"/>
  <c r="I23" i="24"/>
  <c r="K23" i="24"/>
  <c r="I24" i="24"/>
  <c r="K24" i="24"/>
  <c r="I25" i="24"/>
  <c r="K25" i="24"/>
  <c r="I26" i="24"/>
  <c r="K26" i="24"/>
  <c r="I27" i="24"/>
  <c r="K27" i="24"/>
  <c r="I28" i="24"/>
  <c r="K28" i="24"/>
  <c r="I29" i="24"/>
  <c r="K29" i="24"/>
  <c r="I30" i="24"/>
  <c r="K30" i="24"/>
  <c r="I31" i="24"/>
  <c r="K31" i="24"/>
  <c r="I32" i="24"/>
  <c r="K32" i="24"/>
  <c r="I33" i="24"/>
  <c r="K33" i="24"/>
  <c r="I34" i="24"/>
  <c r="K34" i="24"/>
  <c r="I35" i="24"/>
  <c r="K35" i="24"/>
  <c r="I36" i="24"/>
  <c r="K36" i="24"/>
  <c r="I37" i="24"/>
  <c r="K37" i="24"/>
  <c r="I38" i="24"/>
  <c r="K38" i="24"/>
  <c r="I39" i="24"/>
  <c r="K39" i="24"/>
  <c r="I40" i="24"/>
  <c r="K40" i="24"/>
  <c r="I41" i="24"/>
  <c r="K41" i="24"/>
  <c r="I42" i="24"/>
  <c r="K42" i="24"/>
  <c r="I43" i="24"/>
  <c r="K43" i="24"/>
  <c r="I44" i="24"/>
  <c r="K44" i="24"/>
  <c r="I45" i="24"/>
  <c r="K45" i="24"/>
  <c r="I46" i="24"/>
  <c r="K46" i="24"/>
  <c r="I47" i="24"/>
  <c r="K47" i="24"/>
  <c r="I48" i="24"/>
  <c r="K48" i="24"/>
  <c r="H49" i="24"/>
  <c r="S3" i="21"/>
  <c r="O3" i="21"/>
  <c r="T3" i="21"/>
  <c r="B2" i="6"/>
  <c r="AQ3" i="21"/>
  <c r="AM3" i="21"/>
  <c r="AR3" i="21"/>
  <c r="C2" i="6"/>
  <c r="BC3" i="21"/>
  <c r="AY3" i="21"/>
  <c r="BD3" i="21"/>
  <c r="D2" i="6"/>
  <c r="Z3" i="21"/>
  <c r="E2" i="6"/>
  <c r="AX3" i="21"/>
  <c r="F2" i="6"/>
  <c r="G2" i="6"/>
  <c r="CB3" i="21"/>
  <c r="H2" i="6"/>
  <c r="I2" i="6"/>
  <c r="CY3" i="21"/>
  <c r="CU3" i="21"/>
  <c r="CZ3" i="21"/>
  <c r="J2" i="6"/>
  <c r="K2" i="6"/>
  <c r="DL3" i="21"/>
  <c r="L2" i="6"/>
  <c r="DW3" i="21"/>
  <c r="DS3" i="21"/>
  <c r="DX3" i="21"/>
  <c r="M2" i="6"/>
  <c r="ED3" i="21"/>
  <c r="N2" i="6"/>
  <c r="EJ3" i="21"/>
  <c r="O2" i="6"/>
  <c r="EP3" i="21"/>
  <c r="P2" i="6"/>
  <c r="Q2" i="6"/>
  <c r="FB3" i="21"/>
  <c r="R2" i="6"/>
  <c r="FH3" i="21"/>
  <c r="S2" i="6"/>
  <c r="FL3" i="21"/>
  <c r="FI3" i="21"/>
  <c r="FM3" i="21"/>
  <c r="T2" i="6"/>
  <c r="FR3" i="21"/>
  <c r="FN3" i="21"/>
  <c r="FS3" i="21"/>
  <c r="U2" i="6"/>
  <c r="V2" i="6"/>
  <c r="W2" i="6"/>
  <c r="X2" i="6"/>
  <c r="AG3" i="26"/>
  <c r="Y2" i="6"/>
  <c r="S4" i="21"/>
  <c r="O4" i="21"/>
  <c r="T4" i="21"/>
  <c r="B3" i="6"/>
  <c r="AQ4" i="21"/>
  <c r="AM4" i="21"/>
  <c r="AR4" i="21"/>
  <c r="C3" i="6"/>
  <c r="BC4" i="21"/>
  <c r="AY4" i="21"/>
  <c r="BD4" i="21"/>
  <c r="D3" i="6"/>
  <c r="Z4" i="21"/>
  <c r="E3" i="6"/>
  <c r="AX4" i="21"/>
  <c r="F3" i="6"/>
  <c r="G3" i="6"/>
  <c r="CB4" i="21"/>
  <c r="H3" i="6"/>
  <c r="I3" i="6"/>
  <c r="CY4" i="21"/>
  <c r="CU4" i="21"/>
  <c r="CZ4" i="21"/>
  <c r="J3" i="6"/>
  <c r="K3" i="6"/>
  <c r="DL4" i="21"/>
  <c r="L3" i="6"/>
  <c r="DW4" i="21"/>
  <c r="DS4" i="21"/>
  <c r="DX4" i="21"/>
  <c r="M3" i="6"/>
  <c r="ED4" i="21"/>
  <c r="N3" i="6"/>
  <c r="EJ4" i="21"/>
  <c r="O3" i="6"/>
  <c r="EP4" i="21"/>
  <c r="P3" i="6"/>
  <c r="Q3" i="6"/>
  <c r="FB4" i="21"/>
  <c r="R3" i="6"/>
  <c r="FH4" i="21"/>
  <c r="S3" i="6"/>
  <c r="FL4" i="21"/>
  <c r="FI4" i="21"/>
  <c r="FM4" i="21"/>
  <c r="T3" i="6"/>
  <c r="FR4" i="21"/>
  <c r="FN4" i="21"/>
  <c r="FS4" i="21"/>
  <c r="U3" i="6"/>
  <c r="V3" i="6"/>
  <c r="W3" i="6"/>
  <c r="X3" i="6"/>
  <c r="AG4" i="26"/>
  <c r="Y3" i="6"/>
  <c r="S5" i="21"/>
  <c r="O5" i="21"/>
  <c r="T5" i="21"/>
  <c r="B4" i="6"/>
  <c r="AQ5" i="21"/>
  <c r="AM5" i="21"/>
  <c r="AR5" i="21"/>
  <c r="C4" i="6"/>
  <c r="BC5" i="21"/>
  <c r="AY5" i="21"/>
  <c r="BD5" i="21"/>
  <c r="D4" i="6"/>
  <c r="Z5" i="21"/>
  <c r="E4" i="6"/>
  <c r="AX5" i="21"/>
  <c r="F4" i="6"/>
  <c r="G4" i="6"/>
  <c r="CB5" i="21"/>
  <c r="H4" i="6"/>
  <c r="I4" i="6"/>
  <c r="CY5" i="21"/>
  <c r="CU5" i="21"/>
  <c r="CZ5" i="21"/>
  <c r="J4" i="6"/>
  <c r="K4" i="6"/>
  <c r="DL5" i="21"/>
  <c r="L4" i="6"/>
  <c r="DW5" i="21"/>
  <c r="DS5" i="21"/>
  <c r="DX5" i="21"/>
  <c r="M4" i="6"/>
  <c r="ED5" i="21"/>
  <c r="N4" i="6"/>
  <c r="EJ5" i="21"/>
  <c r="O4" i="6"/>
  <c r="EP5" i="21"/>
  <c r="P4" i="6"/>
  <c r="Q4" i="6"/>
  <c r="FB5" i="21"/>
  <c r="R4" i="6"/>
  <c r="FH5" i="21"/>
  <c r="S4" i="6"/>
  <c r="FL5" i="21"/>
  <c r="FI5" i="21"/>
  <c r="FM5" i="21"/>
  <c r="T4" i="6"/>
  <c r="FS5" i="21"/>
  <c r="U4" i="6"/>
  <c r="V4" i="6"/>
  <c r="W4" i="6"/>
  <c r="X4" i="6"/>
  <c r="AG5" i="26"/>
  <c r="Y4" i="6"/>
  <c r="S6" i="21"/>
  <c r="O6" i="21"/>
  <c r="T6" i="21"/>
  <c r="B5" i="6"/>
  <c r="AQ6" i="21"/>
  <c r="AM6" i="21"/>
  <c r="AR6" i="21"/>
  <c r="C5" i="6"/>
  <c r="BC6" i="21"/>
  <c r="AY6" i="21"/>
  <c r="BD6" i="21"/>
  <c r="D5" i="6"/>
  <c r="Z6" i="21"/>
  <c r="E5" i="6"/>
  <c r="AX6" i="21"/>
  <c r="F5" i="6"/>
  <c r="G5" i="6"/>
  <c r="CB6" i="21"/>
  <c r="H5" i="6"/>
  <c r="I5" i="6"/>
  <c r="CY6" i="21"/>
  <c r="CU6" i="21"/>
  <c r="CZ6" i="21"/>
  <c r="J5" i="6"/>
  <c r="K5" i="6"/>
  <c r="DL6" i="21"/>
  <c r="L5" i="6"/>
  <c r="DW6" i="21"/>
  <c r="DS6" i="21"/>
  <c r="DX6" i="21"/>
  <c r="M5" i="6"/>
  <c r="ED6" i="21"/>
  <c r="N5" i="6"/>
  <c r="EJ6" i="21"/>
  <c r="O5" i="6"/>
  <c r="EP6" i="21"/>
  <c r="P5" i="6"/>
  <c r="Q5" i="6"/>
  <c r="FB6" i="21"/>
  <c r="R5" i="6"/>
  <c r="FH6" i="21"/>
  <c r="S5" i="6"/>
  <c r="FL6" i="21"/>
  <c r="FI6" i="21"/>
  <c r="FM6" i="21"/>
  <c r="T5" i="6"/>
  <c r="FR6" i="21"/>
  <c r="FN6" i="21"/>
  <c r="FS6" i="21"/>
  <c r="U5" i="6"/>
  <c r="V5" i="6"/>
  <c r="W5" i="6"/>
  <c r="X5" i="6"/>
  <c r="AG6" i="26"/>
  <c r="Y5" i="6"/>
  <c r="S7" i="21"/>
  <c r="O7" i="21"/>
  <c r="T7" i="21"/>
  <c r="B6" i="6"/>
  <c r="AQ7" i="21"/>
  <c r="AM7" i="21"/>
  <c r="AR7" i="21"/>
  <c r="C6" i="6"/>
  <c r="BC7" i="21"/>
  <c r="AY7" i="21"/>
  <c r="BD7" i="21"/>
  <c r="D6" i="6"/>
  <c r="Z7" i="21"/>
  <c r="E6" i="6"/>
  <c r="AX7" i="21"/>
  <c r="F6" i="6"/>
  <c r="G6" i="6"/>
  <c r="CB7" i="21"/>
  <c r="H6" i="6"/>
  <c r="I6" i="6"/>
  <c r="CY7" i="21"/>
  <c r="CU7" i="21"/>
  <c r="CZ7" i="21"/>
  <c r="J6" i="6"/>
  <c r="K6" i="6"/>
  <c r="DL7" i="21"/>
  <c r="L6" i="6"/>
  <c r="DW7" i="21"/>
  <c r="DS7" i="21"/>
  <c r="DX7" i="21"/>
  <c r="M6" i="6"/>
  <c r="ED7" i="21"/>
  <c r="N6" i="6"/>
  <c r="EJ7" i="21"/>
  <c r="O6" i="6"/>
  <c r="EP7" i="21"/>
  <c r="P6" i="6"/>
  <c r="Q6" i="6"/>
  <c r="FB7" i="21"/>
  <c r="R6" i="6"/>
  <c r="FH7" i="21"/>
  <c r="S6" i="6"/>
  <c r="FL7" i="21"/>
  <c r="FI7" i="21"/>
  <c r="FM7" i="21"/>
  <c r="T6" i="6"/>
  <c r="FR7" i="21"/>
  <c r="FN7" i="21"/>
  <c r="FS7" i="21"/>
  <c r="U6" i="6"/>
  <c r="V6" i="6"/>
  <c r="W6" i="6"/>
  <c r="X6" i="6"/>
  <c r="AG7" i="26"/>
  <c r="Y6" i="6"/>
  <c r="S8" i="21"/>
  <c r="O8" i="21"/>
  <c r="T8" i="21"/>
  <c r="B7" i="6"/>
  <c r="AQ8" i="21"/>
  <c r="AM8" i="21"/>
  <c r="AR8" i="21"/>
  <c r="C7" i="6"/>
  <c r="BC8" i="21"/>
  <c r="AY8" i="21"/>
  <c r="BD8" i="21"/>
  <c r="D7" i="6"/>
  <c r="Z8" i="21"/>
  <c r="E7" i="6"/>
  <c r="AX8" i="21"/>
  <c r="F7" i="6"/>
  <c r="G7" i="6"/>
  <c r="CB8" i="21"/>
  <c r="H7" i="6"/>
  <c r="I7" i="6"/>
  <c r="CY8" i="21"/>
  <c r="CU8" i="21"/>
  <c r="CZ8" i="21"/>
  <c r="J7" i="6"/>
  <c r="K7" i="6"/>
  <c r="DL8" i="21"/>
  <c r="L7" i="6"/>
  <c r="DW8" i="21"/>
  <c r="DS8" i="21"/>
  <c r="DX8" i="21"/>
  <c r="M7" i="6"/>
  <c r="ED8" i="21"/>
  <c r="N7" i="6"/>
  <c r="EJ8" i="21"/>
  <c r="O7" i="6"/>
  <c r="EP8" i="21"/>
  <c r="P7" i="6"/>
  <c r="Q7" i="6"/>
  <c r="FB8" i="21"/>
  <c r="R7" i="6"/>
  <c r="FH8" i="21"/>
  <c r="S7" i="6"/>
  <c r="FL8" i="21"/>
  <c r="FI8" i="21"/>
  <c r="FM8" i="21"/>
  <c r="T7" i="6"/>
  <c r="FR8" i="21"/>
  <c r="FN8" i="21"/>
  <c r="FS8" i="21"/>
  <c r="U7" i="6"/>
  <c r="V7" i="6"/>
  <c r="W7" i="6"/>
  <c r="X7" i="6"/>
  <c r="AG8" i="26"/>
  <c r="Y7" i="6"/>
  <c r="S9" i="21"/>
  <c r="O9" i="21"/>
  <c r="T9" i="21"/>
  <c r="B8" i="6"/>
  <c r="AQ9" i="21"/>
  <c r="AM9" i="21"/>
  <c r="AR9" i="21"/>
  <c r="C8" i="6"/>
  <c r="BC9" i="21"/>
  <c r="AY9" i="21"/>
  <c r="BD9" i="21"/>
  <c r="D8" i="6"/>
  <c r="Z9" i="21"/>
  <c r="E8" i="6"/>
  <c r="AX9" i="21"/>
  <c r="F8" i="6"/>
  <c r="G8" i="6"/>
  <c r="CB9" i="21"/>
  <c r="H8" i="6"/>
  <c r="I8" i="6"/>
  <c r="CY9" i="21"/>
  <c r="CU9" i="21"/>
  <c r="CZ9" i="21"/>
  <c r="J8" i="6"/>
  <c r="K8" i="6"/>
  <c r="DL9" i="21"/>
  <c r="L8" i="6"/>
  <c r="DW9" i="21"/>
  <c r="DS9" i="21"/>
  <c r="DX9" i="21"/>
  <c r="M8" i="6"/>
  <c r="ED9" i="21"/>
  <c r="N8" i="6"/>
  <c r="EJ9" i="21"/>
  <c r="O8" i="6"/>
  <c r="EP9" i="21"/>
  <c r="P8" i="6"/>
  <c r="Q8" i="6"/>
  <c r="FB9" i="21"/>
  <c r="R8" i="6"/>
  <c r="FH9" i="21"/>
  <c r="S8" i="6"/>
  <c r="FL9" i="21"/>
  <c r="FI9" i="21"/>
  <c r="FM9" i="21"/>
  <c r="T8" i="6"/>
  <c r="FR9" i="21"/>
  <c r="FN9" i="21"/>
  <c r="FS9" i="21"/>
  <c r="U8" i="6"/>
  <c r="V8" i="6"/>
  <c r="W8" i="6"/>
  <c r="X8" i="6"/>
  <c r="AG9" i="26"/>
  <c r="Y8" i="6"/>
  <c r="S10" i="21"/>
  <c r="O10" i="21"/>
  <c r="T10" i="21"/>
  <c r="B9" i="6"/>
  <c r="AQ10" i="21"/>
  <c r="AM10" i="21"/>
  <c r="AR10" i="21"/>
  <c r="C9" i="6"/>
  <c r="BC10" i="21"/>
  <c r="AY10" i="21"/>
  <c r="BD10" i="21"/>
  <c r="D9" i="6"/>
  <c r="Z10" i="21"/>
  <c r="E9" i="6"/>
  <c r="AX10" i="21"/>
  <c r="F9" i="6"/>
  <c r="G9" i="6"/>
  <c r="CB10" i="21"/>
  <c r="H9" i="6"/>
  <c r="I9" i="6"/>
  <c r="CY10" i="21"/>
  <c r="CU10" i="21"/>
  <c r="CZ10" i="21"/>
  <c r="J9" i="6"/>
  <c r="K9" i="6"/>
  <c r="DL10" i="21"/>
  <c r="L9" i="6"/>
  <c r="DW10" i="21"/>
  <c r="DS10" i="21"/>
  <c r="DX10" i="21"/>
  <c r="M9" i="6"/>
  <c r="ED10" i="21"/>
  <c r="N9" i="6"/>
  <c r="EJ10" i="21"/>
  <c r="O9" i="6"/>
  <c r="EP10" i="21"/>
  <c r="P9" i="6"/>
  <c r="Q9" i="6"/>
  <c r="FB10" i="21"/>
  <c r="R9" i="6"/>
  <c r="FH10" i="21"/>
  <c r="S9" i="6"/>
  <c r="FL10" i="21"/>
  <c r="FI10" i="21"/>
  <c r="FM10" i="21"/>
  <c r="T9" i="6"/>
  <c r="FR10" i="21"/>
  <c r="FN10" i="21"/>
  <c r="FS10" i="21"/>
  <c r="U9" i="6"/>
  <c r="V9" i="6"/>
  <c r="W9" i="6"/>
  <c r="X9" i="6"/>
  <c r="AG10" i="26"/>
  <c r="Y9" i="6"/>
  <c r="S11" i="21"/>
  <c r="O11" i="21"/>
  <c r="T11" i="21"/>
  <c r="B10" i="6"/>
  <c r="AQ11" i="21"/>
  <c r="AM11" i="21"/>
  <c r="AR11" i="21"/>
  <c r="C10" i="6"/>
  <c r="BC11" i="21"/>
  <c r="AY11" i="21"/>
  <c r="BD11" i="21"/>
  <c r="D10" i="6"/>
  <c r="Z11" i="21"/>
  <c r="E10" i="6"/>
  <c r="AX11" i="21"/>
  <c r="F10" i="6"/>
  <c r="G10" i="6"/>
  <c r="CB11" i="21"/>
  <c r="H10" i="6"/>
  <c r="I10" i="6"/>
  <c r="CY11" i="21"/>
  <c r="CU11" i="21"/>
  <c r="CZ11" i="21"/>
  <c r="J10" i="6"/>
  <c r="K10" i="6"/>
  <c r="DL11" i="21"/>
  <c r="L10" i="6"/>
  <c r="DW11" i="21"/>
  <c r="DS11" i="21"/>
  <c r="DX11" i="21"/>
  <c r="M10" i="6"/>
  <c r="ED11" i="21"/>
  <c r="N10" i="6"/>
  <c r="EJ11" i="21"/>
  <c r="O10" i="6"/>
  <c r="EP11" i="21"/>
  <c r="P10" i="6"/>
  <c r="Q10" i="6"/>
  <c r="FB11" i="21"/>
  <c r="R10" i="6"/>
  <c r="FH11" i="21"/>
  <c r="S10" i="6"/>
  <c r="FL11" i="21"/>
  <c r="FI11" i="21"/>
  <c r="FM11" i="21"/>
  <c r="T10" i="6"/>
  <c r="FR11" i="21"/>
  <c r="FN11" i="21"/>
  <c r="FS11" i="21"/>
  <c r="U10" i="6"/>
  <c r="V10" i="6"/>
  <c r="W10" i="6"/>
  <c r="X10" i="6"/>
  <c r="AG11" i="26"/>
  <c r="Y10" i="6"/>
  <c r="S12" i="21"/>
  <c r="O12" i="21"/>
  <c r="T12" i="21"/>
  <c r="B11" i="6"/>
  <c r="AQ12" i="21"/>
  <c r="AM12" i="21"/>
  <c r="AR12" i="21"/>
  <c r="C11" i="6"/>
  <c r="BC12" i="21"/>
  <c r="AY12" i="21"/>
  <c r="BD12" i="21"/>
  <c r="D11" i="6"/>
  <c r="Z12" i="21"/>
  <c r="E11" i="6"/>
  <c r="AX12" i="21"/>
  <c r="F11" i="6"/>
  <c r="G11" i="6"/>
  <c r="CB12" i="21"/>
  <c r="H11" i="6"/>
  <c r="I11" i="6"/>
  <c r="CY12" i="21"/>
  <c r="CU12" i="21"/>
  <c r="CZ12" i="21"/>
  <c r="J11" i="6"/>
  <c r="K11" i="6"/>
  <c r="DL12" i="21"/>
  <c r="L11" i="6"/>
  <c r="DW12" i="21"/>
  <c r="DS12" i="21"/>
  <c r="DX12" i="21"/>
  <c r="M11" i="6"/>
  <c r="ED12" i="21"/>
  <c r="N11" i="6"/>
  <c r="EJ12" i="21"/>
  <c r="O11" i="6"/>
  <c r="EP12" i="21"/>
  <c r="P11" i="6"/>
  <c r="Q11" i="6"/>
  <c r="FB12" i="21"/>
  <c r="R11" i="6"/>
  <c r="FH12" i="21"/>
  <c r="S11" i="6"/>
  <c r="FL12" i="21"/>
  <c r="FI12" i="21"/>
  <c r="FM12" i="21"/>
  <c r="T11" i="6"/>
  <c r="FR12" i="21"/>
  <c r="FN12" i="21"/>
  <c r="FS12" i="21"/>
  <c r="U11" i="6"/>
  <c r="V11" i="6"/>
  <c r="W11" i="6"/>
  <c r="X11" i="6"/>
  <c r="AG12" i="26"/>
  <c r="Y11" i="6"/>
  <c r="S13" i="21"/>
  <c r="O13" i="21"/>
  <c r="T13" i="21"/>
  <c r="B12" i="6"/>
  <c r="AQ13" i="21"/>
  <c r="AM13" i="21"/>
  <c r="AR13" i="21"/>
  <c r="C12" i="6"/>
  <c r="BC13" i="21"/>
  <c r="AY13" i="21"/>
  <c r="BD13" i="21"/>
  <c r="D12" i="6"/>
  <c r="Z13" i="21"/>
  <c r="E12" i="6"/>
  <c r="AX13" i="21"/>
  <c r="F12" i="6"/>
  <c r="G12" i="6"/>
  <c r="CB13" i="21"/>
  <c r="H12" i="6"/>
  <c r="I12" i="6"/>
  <c r="CY13" i="21"/>
  <c r="CU13" i="21"/>
  <c r="CZ13" i="21"/>
  <c r="J12" i="6"/>
  <c r="K12" i="6"/>
  <c r="DL13" i="21"/>
  <c r="L12" i="6"/>
  <c r="DW13" i="21"/>
  <c r="DS13" i="21"/>
  <c r="DX13" i="21"/>
  <c r="M12" i="6"/>
  <c r="ED13" i="21"/>
  <c r="N12" i="6"/>
  <c r="EJ13" i="21"/>
  <c r="O12" i="6"/>
  <c r="EP13" i="21"/>
  <c r="P12" i="6"/>
  <c r="Q12" i="6"/>
  <c r="FB13" i="21"/>
  <c r="R12" i="6"/>
  <c r="FH13" i="21"/>
  <c r="S12" i="6"/>
  <c r="FL13" i="21"/>
  <c r="FI13" i="21"/>
  <c r="FM13" i="21"/>
  <c r="T12" i="6"/>
  <c r="FR13" i="21"/>
  <c r="FN13" i="21"/>
  <c r="FS13" i="21"/>
  <c r="U12" i="6"/>
  <c r="V12" i="6"/>
  <c r="W12" i="6"/>
  <c r="X12" i="6"/>
  <c r="AG13" i="26"/>
  <c r="Y12" i="6"/>
  <c r="S14" i="21"/>
  <c r="O14" i="21"/>
  <c r="T14" i="21"/>
  <c r="B13" i="6"/>
  <c r="AQ14" i="21"/>
  <c r="AM14" i="21"/>
  <c r="AR14" i="21"/>
  <c r="C13" i="6"/>
  <c r="BC14" i="21"/>
  <c r="AY14" i="21"/>
  <c r="BD14" i="21"/>
  <c r="D13" i="6"/>
  <c r="Z14" i="21"/>
  <c r="E13" i="6"/>
  <c r="AX14" i="21"/>
  <c r="F13" i="6"/>
  <c r="G13" i="6"/>
  <c r="CB14" i="21"/>
  <c r="H13" i="6"/>
  <c r="I13" i="6"/>
  <c r="CY14" i="21"/>
  <c r="CU14" i="21"/>
  <c r="CZ14" i="21"/>
  <c r="J13" i="6"/>
  <c r="K13" i="6"/>
  <c r="DL14" i="21"/>
  <c r="L13" i="6"/>
  <c r="DW14" i="21"/>
  <c r="DS14" i="21"/>
  <c r="DX14" i="21"/>
  <c r="M13" i="6"/>
  <c r="ED14" i="21"/>
  <c r="N13" i="6"/>
  <c r="EJ14" i="21"/>
  <c r="O13" i="6"/>
  <c r="EP14" i="21"/>
  <c r="P13" i="6"/>
  <c r="Q13" i="6"/>
  <c r="FB14" i="21"/>
  <c r="R13" i="6"/>
  <c r="FH14" i="21"/>
  <c r="S13" i="6"/>
  <c r="FL14" i="21"/>
  <c r="FI14" i="21"/>
  <c r="FM14" i="21"/>
  <c r="T13" i="6"/>
  <c r="FR14" i="21"/>
  <c r="FN14" i="21"/>
  <c r="FS14" i="21"/>
  <c r="U13" i="6"/>
  <c r="V13" i="6"/>
  <c r="W13" i="6"/>
  <c r="X13" i="6"/>
  <c r="AG14" i="26"/>
  <c r="Y13" i="6"/>
  <c r="S15" i="21"/>
  <c r="O15" i="21"/>
  <c r="T15" i="21"/>
  <c r="B14" i="6"/>
  <c r="AQ15" i="21"/>
  <c r="AM15" i="21"/>
  <c r="AR15" i="21"/>
  <c r="C14" i="6"/>
  <c r="BC15" i="21"/>
  <c r="AY15" i="21"/>
  <c r="BD15" i="21"/>
  <c r="D14" i="6"/>
  <c r="Z15" i="21"/>
  <c r="E14" i="6"/>
  <c r="AX15" i="21"/>
  <c r="F14" i="6"/>
  <c r="G14" i="6"/>
  <c r="CB15" i="21"/>
  <c r="H14" i="6"/>
  <c r="I14" i="6"/>
  <c r="CY15" i="21"/>
  <c r="CU15" i="21"/>
  <c r="CZ15" i="21"/>
  <c r="J14" i="6"/>
  <c r="K14" i="6"/>
  <c r="DL15" i="21"/>
  <c r="L14" i="6"/>
  <c r="DW15" i="21"/>
  <c r="DS15" i="21"/>
  <c r="DX15" i="21"/>
  <c r="M14" i="6"/>
  <c r="ED15" i="21"/>
  <c r="N14" i="6"/>
  <c r="EJ15" i="21"/>
  <c r="O14" i="6"/>
  <c r="EP15" i="21"/>
  <c r="P14" i="6"/>
  <c r="Q14" i="6"/>
  <c r="FB15" i="21"/>
  <c r="R14" i="6"/>
  <c r="FH15" i="21"/>
  <c r="S14" i="6"/>
  <c r="FL15" i="21"/>
  <c r="FI15" i="21"/>
  <c r="FM15" i="21"/>
  <c r="T14" i="6"/>
  <c r="FR15" i="21"/>
  <c r="FN15" i="21"/>
  <c r="FS15" i="21"/>
  <c r="U14" i="6"/>
  <c r="V14" i="6"/>
  <c r="W14" i="6"/>
  <c r="X14" i="6"/>
  <c r="AG15" i="26"/>
  <c r="Y14" i="6"/>
  <c r="S16" i="21"/>
  <c r="O16" i="21"/>
  <c r="T16" i="21"/>
  <c r="B15" i="6"/>
  <c r="AQ16" i="21"/>
  <c r="AM16" i="21"/>
  <c r="AR16" i="21"/>
  <c r="C15" i="6"/>
  <c r="BC16" i="21"/>
  <c r="AY16" i="21"/>
  <c r="BD16" i="21"/>
  <c r="D15" i="6"/>
  <c r="Z16" i="21"/>
  <c r="E15" i="6"/>
  <c r="AX16" i="21"/>
  <c r="F15" i="6"/>
  <c r="G15" i="6"/>
  <c r="CB16" i="21"/>
  <c r="H15" i="6"/>
  <c r="I15" i="6"/>
  <c r="CY16" i="21"/>
  <c r="CU16" i="21"/>
  <c r="CZ16" i="21"/>
  <c r="J15" i="6"/>
  <c r="K15" i="6"/>
  <c r="DL16" i="21"/>
  <c r="L15" i="6"/>
  <c r="DW16" i="21"/>
  <c r="DS16" i="21"/>
  <c r="DX16" i="21"/>
  <c r="M15" i="6"/>
  <c r="ED16" i="21"/>
  <c r="N15" i="6"/>
  <c r="EJ16" i="21"/>
  <c r="O15" i="6"/>
  <c r="EP16" i="21"/>
  <c r="P15" i="6"/>
  <c r="Q15" i="6"/>
  <c r="FB16" i="21"/>
  <c r="R15" i="6"/>
  <c r="FH16" i="21"/>
  <c r="S15" i="6"/>
  <c r="FL16" i="21"/>
  <c r="FI16" i="21"/>
  <c r="FM16" i="21"/>
  <c r="T15" i="6"/>
  <c r="FR16" i="21"/>
  <c r="FN16" i="21"/>
  <c r="FS16" i="21"/>
  <c r="U15" i="6"/>
  <c r="V15" i="6"/>
  <c r="W15" i="6"/>
  <c r="X15" i="6"/>
  <c r="AG16" i="26"/>
  <c r="Y15" i="6"/>
  <c r="S17" i="21"/>
  <c r="O17" i="21"/>
  <c r="T17" i="21"/>
  <c r="B16" i="6"/>
  <c r="AQ17" i="21"/>
  <c r="AM17" i="21"/>
  <c r="AR17" i="21"/>
  <c r="C16" i="6"/>
  <c r="BC17" i="21"/>
  <c r="AY17" i="21"/>
  <c r="BD17" i="21"/>
  <c r="D16" i="6"/>
  <c r="Z17" i="21"/>
  <c r="E16" i="6"/>
  <c r="AX17" i="21"/>
  <c r="F16" i="6"/>
  <c r="G16" i="6"/>
  <c r="CB17" i="21"/>
  <c r="H16" i="6"/>
  <c r="I16" i="6"/>
  <c r="CY17" i="21"/>
  <c r="CU17" i="21"/>
  <c r="CZ17" i="21"/>
  <c r="J16" i="6"/>
  <c r="K16" i="6"/>
  <c r="DL17" i="21"/>
  <c r="L16" i="6"/>
  <c r="DW17" i="21"/>
  <c r="DS17" i="21"/>
  <c r="DX17" i="21"/>
  <c r="M16" i="6"/>
  <c r="ED17" i="21"/>
  <c r="N16" i="6"/>
  <c r="EJ17" i="21"/>
  <c r="O16" i="6"/>
  <c r="EP17" i="21"/>
  <c r="P16" i="6"/>
  <c r="Q16" i="6"/>
  <c r="FB17" i="21"/>
  <c r="R16" i="6"/>
  <c r="FH17" i="21"/>
  <c r="S16" i="6"/>
  <c r="FL17" i="21"/>
  <c r="FI17" i="21"/>
  <c r="FM17" i="21"/>
  <c r="T16" i="6"/>
  <c r="FR17" i="21"/>
  <c r="FN17" i="21"/>
  <c r="FS17" i="21"/>
  <c r="U16" i="6"/>
  <c r="V16" i="6"/>
  <c r="W16" i="6"/>
  <c r="X16" i="6"/>
  <c r="AG17" i="26"/>
  <c r="Y16" i="6"/>
  <c r="S18" i="21"/>
  <c r="O18" i="21"/>
  <c r="T18" i="21"/>
  <c r="B17" i="6"/>
  <c r="AQ18" i="21"/>
  <c r="AM18" i="21"/>
  <c r="AR18" i="21"/>
  <c r="C17" i="6"/>
  <c r="BC18" i="21"/>
  <c r="AY18" i="21"/>
  <c r="BD18" i="21"/>
  <c r="D17" i="6"/>
  <c r="Z18" i="21"/>
  <c r="E17" i="6"/>
  <c r="AX18" i="21"/>
  <c r="F17" i="6"/>
  <c r="G17" i="6"/>
  <c r="CB18" i="21"/>
  <c r="H17" i="6"/>
  <c r="I17" i="6"/>
  <c r="CY18" i="21"/>
  <c r="CU18" i="21"/>
  <c r="CZ18" i="21"/>
  <c r="J17" i="6"/>
  <c r="K17" i="6"/>
  <c r="DL18" i="21"/>
  <c r="L17" i="6"/>
  <c r="DW18" i="21"/>
  <c r="DS18" i="21"/>
  <c r="DX18" i="21"/>
  <c r="M17" i="6"/>
  <c r="ED18" i="21"/>
  <c r="N17" i="6"/>
  <c r="EJ18" i="21"/>
  <c r="O17" i="6"/>
  <c r="EP18" i="21"/>
  <c r="P17" i="6"/>
  <c r="Q17" i="6"/>
  <c r="FB18" i="21"/>
  <c r="R17" i="6"/>
  <c r="FH18" i="21"/>
  <c r="S17" i="6"/>
  <c r="FL18" i="21"/>
  <c r="FI18" i="21"/>
  <c r="FM18" i="21"/>
  <c r="T17" i="6"/>
  <c r="FR18" i="21"/>
  <c r="FN18" i="21"/>
  <c r="FS18" i="21"/>
  <c r="U17" i="6"/>
  <c r="V17" i="6"/>
  <c r="W17" i="6"/>
  <c r="X17" i="6"/>
  <c r="AG18" i="26"/>
  <c r="Y17" i="6"/>
  <c r="S19" i="21"/>
  <c r="O19" i="21"/>
  <c r="T19" i="21"/>
  <c r="B18" i="6"/>
  <c r="AQ19" i="21"/>
  <c r="AM19" i="21"/>
  <c r="AR19" i="21"/>
  <c r="C18" i="6"/>
  <c r="BC19" i="21"/>
  <c r="AY19" i="21"/>
  <c r="BD19" i="21"/>
  <c r="D18" i="6"/>
  <c r="Z19" i="21"/>
  <c r="E18" i="6"/>
  <c r="AX19" i="21"/>
  <c r="F18" i="6"/>
  <c r="G18" i="6"/>
  <c r="CB19" i="21"/>
  <c r="H18" i="6"/>
  <c r="I18" i="6"/>
  <c r="CY19" i="21"/>
  <c r="CU19" i="21"/>
  <c r="CZ19" i="21"/>
  <c r="J18" i="6"/>
  <c r="K18" i="6"/>
  <c r="DL19" i="21"/>
  <c r="L18" i="6"/>
  <c r="DW19" i="21"/>
  <c r="DS19" i="21"/>
  <c r="DX19" i="21"/>
  <c r="M18" i="6"/>
  <c r="ED19" i="21"/>
  <c r="N18" i="6"/>
  <c r="EJ19" i="21"/>
  <c r="O18" i="6"/>
  <c r="EP19" i="21"/>
  <c r="P18" i="6"/>
  <c r="Q18" i="6"/>
  <c r="FB19" i="21"/>
  <c r="R18" i="6"/>
  <c r="FH19" i="21"/>
  <c r="S18" i="6"/>
  <c r="FL19" i="21"/>
  <c r="FI19" i="21"/>
  <c r="FM19" i="21"/>
  <c r="T18" i="6"/>
  <c r="FR19" i="21"/>
  <c r="FN19" i="21"/>
  <c r="FS19" i="21"/>
  <c r="U18" i="6"/>
  <c r="V18" i="6"/>
  <c r="W18" i="6"/>
  <c r="X18" i="6"/>
  <c r="AG19" i="26"/>
  <c r="Y18" i="6"/>
  <c r="S20" i="21"/>
  <c r="O20" i="21"/>
  <c r="T20" i="21"/>
  <c r="B19" i="6"/>
  <c r="AQ20" i="21"/>
  <c r="AM20" i="21"/>
  <c r="AR20" i="21"/>
  <c r="C19" i="6"/>
  <c r="BC20" i="21"/>
  <c r="AY20" i="21"/>
  <c r="BD20" i="21"/>
  <c r="D19" i="6"/>
  <c r="Z20" i="21"/>
  <c r="E19" i="6"/>
  <c r="AX20" i="21"/>
  <c r="F19" i="6"/>
  <c r="G19" i="6"/>
  <c r="CB20" i="21"/>
  <c r="H19" i="6"/>
  <c r="I19" i="6"/>
  <c r="CY20" i="21"/>
  <c r="CU20" i="21"/>
  <c r="CZ20" i="21"/>
  <c r="J19" i="6"/>
  <c r="K19" i="6"/>
  <c r="DL20" i="21"/>
  <c r="L19" i="6"/>
  <c r="DW20" i="21"/>
  <c r="DS20" i="21"/>
  <c r="DX20" i="21"/>
  <c r="M19" i="6"/>
  <c r="ED20" i="21"/>
  <c r="N19" i="6"/>
  <c r="EJ20" i="21"/>
  <c r="O19" i="6"/>
  <c r="EP20" i="21"/>
  <c r="P19" i="6"/>
  <c r="Q19" i="6"/>
  <c r="FB20" i="21"/>
  <c r="R19" i="6"/>
  <c r="FH20" i="21"/>
  <c r="S19" i="6"/>
  <c r="FL20" i="21"/>
  <c r="FI20" i="21"/>
  <c r="FM20" i="21"/>
  <c r="T19" i="6"/>
  <c r="FR20" i="21"/>
  <c r="FN20" i="21"/>
  <c r="FS20" i="21"/>
  <c r="U19" i="6"/>
  <c r="V19" i="6"/>
  <c r="W19" i="6"/>
  <c r="X19" i="6"/>
  <c r="AG20" i="26"/>
  <c r="Y19" i="6"/>
  <c r="S21" i="21"/>
  <c r="O21" i="21"/>
  <c r="T21" i="21"/>
  <c r="B20" i="6"/>
  <c r="AQ21" i="21"/>
  <c r="AM21" i="21"/>
  <c r="AR21" i="21"/>
  <c r="C20" i="6"/>
  <c r="BC21" i="21"/>
  <c r="AY21" i="21"/>
  <c r="BD21" i="21"/>
  <c r="D20" i="6"/>
  <c r="Z21" i="21"/>
  <c r="E20" i="6"/>
  <c r="AX21" i="21"/>
  <c r="F20" i="6"/>
  <c r="G20" i="6"/>
  <c r="CB21" i="21"/>
  <c r="H20" i="6"/>
  <c r="I20" i="6"/>
  <c r="CY21" i="21"/>
  <c r="CU21" i="21"/>
  <c r="CZ21" i="21"/>
  <c r="J20" i="6"/>
  <c r="K20" i="6"/>
  <c r="DL21" i="21"/>
  <c r="L20" i="6"/>
  <c r="DW21" i="21"/>
  <c r="DS21" i="21"/>
  <c r="DX21" i="21"/>
  <c r="M20" i="6"/>
  <c r="ED21" i="21"/>
  <c r="N20" i="6"/>
  <c r="EJ21" i="21"/>
  <c r="O20" i="6"/>
  <c r="EP21" i="21"/>
  <c r="P20" i="6"/>
  <c r="Q20" i="6"/>
  <c r="FB21" i="21"/>
  <c r="R20" i="6"/>
  <c r="FH21" i="21"/>
  <c r="S20" i="6"/>
  <c r="FL21" i="21"/>
  <c r="FI21" i="21"/>
  <c r="FM21" i="21"/>
  <c r="T20" i="6"/>
  <c r="FR21" i="21"/>
  <c r="FN21" i="21"/>
  <c r="FS21" i="21"/>
  <c r="U20" i="6"/>
  <c r="V20" i="6"/>
  <c r="W20" i="6"/>
  <c r="X20" i="6"/>
  <c r="AG21" i="26"/>
  <c r="Y20" i="6"/>
  <c r="S22" i="21"/>
  <c r="O22" i="21"/>
  <c r="T22" i="21"/>
  <c r="B21" i="6"/>
  <c r="AQ22" i="21"/>
  <c r="AM22" i="21"/>
  <c r="AR22" i="21"/>
  <c r="C21" i="6"/>
  <c r="BC22" i="21"/>
  <c r="AY22" i="21"/>
  <c r="BD22" i="21"/>
  <c r="D21" i="6"/>
  <c r="Z22" i="21"/>
  <c r="E21" i="6"/>
  <c r="AX22" i="21"/>
  <c r="F21" i="6"/>
  <c r="G21" i="6"/>
  <c r="CB22" i="21"/>
  <c r="H21" i="6"/>
  <c r="I21" i="6"/>
  <c r="CY22" i="21"/>
  <c r="CU22" i="21"/>
  <c r="CZ22" i="21"/>
  <c r="J21" i="6"/>
  <c r="K21" i="6"/>
  <c r="DL22" i="21"/>
  <c r="L21" i="6"/>
  <c r="DW22" i="21"/>
  <c r="DS22" i="21"/>
  <c r="DX22" i="21"/>
  <c r="M21" i="6"/>
  <c r="ED22" i="21"/>
  <c r="N21" i="6"/>
  <c r="EJ22" i="21"/>
  <c r="O21" i="6"/>
  <c r="EP22" i="21"/>
  <c r="P21" i="6"/>
  <c r="Q21" i="6"/>
  <c r="FB22" i="21"/>
  <c r="R21" i="6"/>
  <c r="FH22" i="21"/>
  <c r="S21" i="6"/>
  <c r="FL22" i="21"/>
  <c r="FI22" i="21"/>
  <c r="FM22" i="21"/>
  <c r="T21" i="6"/>
  <c r="FR22" i="21"/>
  <c r="FN22" i="21"/>
  <c r="FS22" i="21"/>
  <c r="U21" i="6"/>
  <c r="V21" i="6"/>
  <c r="W21" i="6"/>
  <c r="X21" i="6"/>
  <c r="AG22" i="26"/>
  <c r="Y21" i="6"/>
  <c r="S23" i="21"/>
  <c r="O23" i="21"/>
  <c r="T23" i="21"/>
  <c r="B22" i="6"/>
  <c r="AQ23" i="21"/>
  <c r="AM23" i="21"/>
  <c r="AR23" i="21"/>
  <c r="C22" i="6"/>
  <c r="BC23" i="21"/>
  <c r="AY23" i="21"/>
  <c r="BD23" i="21"/>
  <c r="D22" i="6"/>
  <c r="Z23" i="21"/>
  <c r="E22" i="6"/>
  <c r="AX23" i="21"/>
  <c r="F22" i="6"/>
  <c r="G22" i="6"/>
  <c r="CB23" i="21"/>
  <c r="H22" i="6"/>
  <c r="I22" i="6"/>
  <c r="CY23" i="21"/>
  <c r="CU23" i="21"/>
  <c r="CZ23" i="21"/>
  <c r="J22" i="6"/>
  <c r="K22" i="6"/>
  <c r="DL23" i="21"/>
  <c r="L22" i="6"/>
  <c r="DW23" i="21"/>
  <c r="DS23" i="21"/>
  <c r="DX23" i="21"/>
  <c r="M22" i="6"/>
  <c r="ED23" i="21"/>
  <c r="N22" i="6"/>
  <c r="EJ23" i="21"/>
  <c r="O22" i="6"/>
  <c r="EP23" i="21"/>
  <c r="P22" i="6"/>
  <c r="Q22" i="6"/>
  <c r="FB23" i="21"/>
  <c r="R22" i="6"/>
  <c r="FH23" i="21"/>
  <c r="S22" i="6"/>
  <c r="FL23" i="21"/>
  <c r="FI23" i="21"/>
  <c r="FM23" i="21"/>
  <c r="T22" i="6"/>
  <c r="FR23" i="21"/>
  <c r="FN23" i="21"/>
  <c r="FS23" i="21"/>
  <c r="U22" i="6"/>
  <c r="V22" i="6"/>
  <c r="W22" i="6"/>
  <c r="X22" i="6"/>
  <c r="AG23" i="26"/>
  <c r="Y22" i="6"/>
  <c r="S24" i="21"/>
  <c r="O24" i="21"/>
  <c r="T24" i="21"/>
  <c r="B23" i="6"/>
  <c r="AQ24" i="21"/>
  <c r="AM24" i="21"/>
  <c r="AR24" i="21"/>
  <c r="C23" i="6"/>
  <c r="BC24" i="21"/>
  <c r="AY24" i="21"/>
  <c r="BD24" i="21"/>
  <c r="D23" i="6"/>
  <c r="Z24" i="21"/>
  <c r="E23" i="6"/>
  <c r="AX24" i="21"/>
  <c r="F23" i="6"/>
  <c r="G23" i="6"/>
  <c r="CB24" i="21"/>
  <c r="H23" i="6"/>
  <c r="I23" i="6"/>
  <c r="CY24" i="21"/>
  <c r="CU24" i="21"/>
  <c r="CZ24" i="21"/>
  <c r="J23" i="6"/>
  <c r="K23" i="6"/>
  <c r="DL24" i="21"/>
  <c r="L23" i="6"/>
  <c r="DW24" i="21"/>
  <c r="DS24" i="21"/>
  <c r="DX24" i="21"/>
  <c r="M23" i="6"/>
  <c r="ED24" i="21"/>
  <c r="N23" i="6"/>
  <c r="EJ24" i="21"/>
  <c r="O23" i="6"/>
  <c r="EP24" i="21"/>
  <c r="P23" i="6"/>
  <c r="Q23" i="6"/>
  <c r="FB24" i="21"/>
  <c r="R23" i="6"/>
  <c r="FH24" i="21"/>
  <c r="S23" i="6"/>
  <c r="FL24" i="21"/>
  <c r="FI24" i="21"/>
  <c r="FM24" i="21"/>
  <c r="T23" i="6"/>
  <c r="FR24" i="21"/>
  <c r="FN24" i="21"/>
  <c r="FS24" i="21"/>
  <c r="U23" i="6"/>
  <c r="V23" i="6"/>
  <c r="W23" i="6"/>
  <c r="X23" i="6"/>
  <c r="AG24" i="26"/>
  <c r="Y23" i="6"/>
  <c r="S25" i="21"/>
  <c r="O25" i="21"/>
  <c r="T25" i="21"/>
  <c r="B24" i="6"/>
  <c r="AQ25" i="21"/>
  <c r="AM25" i="21"/>
  <c r="AR25" i="21"/>
  <c r="C24" i="6"/>
  <c r="BC25" i="21"/>
  <c r="AY25" i="21"/>
  <c r="BD25" i="21"/>
  <c r="D24" i="6"/>
  <c r="Z25" i="21"/>
  <c r="E24" i="6"/>
  <c r="AX25" i="21"/>
  <c r="F24" i="6"/>
  <c r="G24" i="6"/>
  <c r="CB25" i="21"/>
  <c r="H24" i="6"/>
  <c r="I24" i="6"/>
  <c r="CY25" i="21"/>
  <c r="CU25" i="21"/>
  <c r="CZ25" i="21"/>
  <c r="J24" i="6"/>
  <c r="K24" i="6"/>
  <c r="DL25" i="21"/>
  <c r="L24" i="6"/>
  <c r="DW25" i="21"/>
  <c r="DS25" i="21"/>
  <c r="DX25" i="21"/>
  <c r="M24" i="6"/>
  <c r="ED25" i="21"/>
  <c r="N24" i="6"/>
  <c r="EJ25" i="21"/>
  <c r="O24" i="6"/>
  <c r="EP25" i="21"/>
  <c r="P24" i="6"/>
  <c r="Q24" i="6"/>
  <c r="FB25" i="21"/>
  <c r="R24" i="6"/>
  <c r="FH25" i="21"/>
  <c r="S24" i="6"/>
  <c r="FL25" i="21"/>
  <c r="FI25" i="21"/>
  <c r="FM25" i="21"/>
  <c r="T24" i="6"/>
  <c r="FR25" i="21"/>
  <c r="FN25" i="21"/>
  <c r="FS25" i="21"/>
  <c r="U24" i="6"/>
  <c r="V24" i="6"/>
  <c r="W24" i="6"/>
  <c r="X24" i="6"/>
  <c r="AG25" i="26"/>
  <c r="Y24" i="6"/>
  <c r="S26" i="21"/>
  <c r="O26" i="21"/>
  <c r="T26" i="21"/>
  <c r="B25" i="6"/>
  <c r="AQ26" i="21"/>
  <c r="AM26" i="21"/>
  <c r="AR26" i="21"/>
  <c r="C25" i="6"/>
  <c r="BC26" i="21"/>
  <c r="AY26" i="21"/>
  <c r="BD26" i="21"/>
  <c r="D25" i="6"/>
  <c r="Z26" i="21"/>
  <c r="E25" i="6"/>
  <c r="AX26" i="21"/>
  <c r="F25" i="6"/>
  <c r="G25" i="6"/>
  <c r="CB26" i="21"/>
  <c r="H25" i="6"/>
  <c r="I25" i="6"/>
  <c r="CY26" i="21"/>
  <c r="CU26" i="21"/>
  <c r="CZ26" i="21"/>
  <c r="J25" i="6"/>
  <c r="K25" i="6"/>
  <c r="DL26" i="21"/>
  <c r="L25" i="6"/>
  <c r="DW26" i="21"/>
  <c r="DS26" i="21"/>
  <c r="DX26" i="21"/>
  <c r="M25" i="6"/>
  <c r="ED26" i="21"/>
  <c r="N25" i="6"/>
  <c r="EJ26" i="21"/>
  <c r="O25" i="6"/>
  <c r="EP26" i="21"/>
  <c r="P25" i="6"/>
  <c r="Q25" i="6"/>
  <c r="FB26" i="21"/>
  <c r="R25" i="6"/>
  <c r="FH26" i="21"/>
  <c r="S25" i="6"/>
  <c r="FL26" i="21"/>
  <c r="FI26" i="21"/>
  <c r="FM26" i="21"/>
  <c r="T25" i="6"/>
  <c r="FR26" i="21"/>
  <c r="FN26" i="21"/>
  <c r="FS26" i="21"/>
  <c r="U25" i="6"/>
  <c r="V25" i="6"/>
  <c r="W25" i="6"/>
  <c r="X25" i="6"/>
  <c r="AG26" i="26"/>
  <c r="Y25" i="6"/>
  <c r="S27" i="21"/>
  <c r="O27" i="21"/>
  <c r="T27" i="21"/>
  <c r="B26" i="6"/>
  <c r="AQ27" i="21"/>
  <c r="AM27" i="21"/>
  <c r="AR27" i="21"/>
  <c r="C26" i="6"/>
  <c r="BC27" i="21"/>
  <c r="AY27" i="21"/>
  <c r="BD27" i="21"/>
  <c r="D26" i="6"/>
  <c r="Z27" i="21"/>
  <c r="E26" i="6"/>
  <c r="AX27" i="21"/>
  <c r="F26" i="6"/>
  <c r="G26" i="6"/>
  <c r="CB27" i="21"/>
  <c r="H26" i="6"/>
  <c r="I26" i="6"/>
  <c r="CY27" i="21"/>
  <c r="CU27" i="21"/>
  <c r="CZ27" i="21"/>
  <c r="J26" i="6"/>
  <c r="K26" i="6"/>
  <c r="DL27" i="21"/>
  <c r="L26" i="6"/>
  <c r="DW27" i="21"/>
  <c r="DS27" i="21"/>
  <c r="DX27" i="21"/>
  <c r="M26" i="6"/>
  <c r="ED27" i="21"/>
  <c r="N26" i="6"/>
  <c r="EJ27" i="21"/>
  <c r="O26" i="6"/>
  <c r="EP27" i="21"/>
  <c r="P26" i="6"/>
  <c r="Q26" i="6"/>
  <c r="FB27" i="21"/>
  <c r="R26" i="6"/>
  <c r="FH27" i="21"/>
  <c r="S26" i="6"/>
  <c r="FL27" i="21"/>
  <c r="FI27" i="21"/>
  <c r="FM27" i="21"/>
  <c r="T26" i="6"/>
  <c r="FS27" i="21"/>
  <c r="U26" i="6"/>
  <c r="V26" i="6"/>
  <c r="W26" i="6"/>
  <c r="X26" i="6"/>
  <c r="AG27" i="26"/>
  <c r="Y26" i="6"/>
  <c r="S28" i="21"/>
  <c r="O28" i="21"/>
  <c r="T28" i="21"/>
  <c r="B27" i="6"/>
  <c r="AQ28" i="21"/>
  <c r="AM28" i="21"/>
  <c r="AR28" i="21"/>
  <c r="C27" i="6"/>
  <c r="BC28" i="21"/>
  <c r="AY28" i="21"/>
  <c r="BD28" i="21"/>
  <c r="D27" i="6"/>
  <c r="Z28" i="21"/>
  <c r="E27" i="6"/>
  <c r="AX28" i="21"/>
  <c r="F27" i="6"/>
  <c r="G27" i="6"/>
  <c r="CB28" i="21"/>
  <c r="H27" i="6"/>
  <c r="I27" i="6"/>
  <c r="CY28" i="21"/>
  <c r="CU28" i="21"/>
  <c r="CZ28" i="21"/>
  <c r="J27" i="6"/>
  <c r="K27" i="6"/>
  <c r="DL28" i="21"/>
  <c r="L27" i="6"/>
  <c r="DW28" i="21"/>
  <c r="DS28" i="21"/>
  <c r="DX28" i="21"/>
  <c r="M27" i="6"/>
  <c r="ED28" i="21"/>
  <c r="N27" i="6"/>
  <c r="EJ28" i="21"/>
  <c r="O27" i="6"/>
  <c r="EP28" i="21"/>
  <c r="P27" i="6"/>
  <c r="Q27" i="6"/>
  <c r="FB28" i="21"/>
  <c r="R27" i="6"/>
  <c r="FH28" i="21"/>
  <c r="S27" i="6"/>
  <c r="FL28" i="21"/>
  <c r="FI28" i="21"/>
  <c r="FM28" i="21"/>
  <c r="T27" i="6"/>
  <c r="FR28" i="21"/>
  <c r="FN28" i="21"/>
  <c r="FS28" i="21"/>
  <c r="U27" i="6"/>
  <c r="V27" i="6"/>
  <c r="W27" i="6"/>
  <c r="X27" i="6"/>
  <c r="AG28" i="26"/>
  <c r="Y27" i="6"/>
  <c r="S29" i="21"/>
  <c r="O29" i="21"/>
  <c r="T29" i="21"/>
  <c r="B28" i="6"/>
  <c r="AQ29" i="21"/>
  <c r="AM29" i="21"/>
  <c r="AR29" i="21"/>
  <c r="C28" i="6"/>
  <c r="BC29" i="21"/>
  <c r="AY29" i="21"/>
  <c r="BD29" i="21"/>
  <c r="D28" i="6"/>
  <c r="Z29" i="21"/>
  <c r="E28" i="6"/>
  <c r="AX29" i="21"/>
  <c r="F28" i="6"/>
  <c r="G28" i="6"/>
  <c r="CB29" i="21"/>
  <c r="H28" i="6"/>
  <c r="I28" i="6"/>
  <c r="CY29" i="21"/>
  <c r="CU29" i="21"/>
  <c r="CZ29" i="21"/>
  <c r="J28" i="6"/>
  <c r="K28" i="6"/>
  <c r="DL29" i="21"/>
  <c r="L28" i="6"/>
  <c r="DW29" i="21"/>
  <c r="DS29" i="21"/>
  <c r="DX29" i="21"/>
  <c r="M28" i="6"/>
  <c r="ED29" i="21"/>
  <c r="N28" i="6"/>
  <c r="EJ29" i="21"/>
  <c r="O28" i="6"/>
  <c r="EP29" i="21"/>
  <c r="P28" i="6"/>
  <c r="Q28" i="6"/>
  <c r="FB29" i="21"/>
  <c r="R28" i="6"/>
  <c r="FH29" i="21"/>
  <c r="S28" i="6"/>
  <c r="FL29" i="21"/>
  <c r="FI29" i="21"/>
  <c r="FM29" i="21"/>
  <c r="T28" i="6"/>
  <c r="FR29" i="21"/>
  <c r="FN29" i="21"/>
  <c r="FS29" i="21"/>
  <c r="U28" i="6"/>
  <c r="V28" i="6"/>
  <c r="W28" i="6"/>
  <c r="X28" i="6"/>
  <c r="AG29" i="26"/>
  <c r="Y28" i="6"/>
  <c r="S30" i="21"/>
  <c r="O30" i="21"/>
  <c r="T30" i="21"/>
  <c r="B29" i="6"/>
  <c r="AQ30" i="21"/>
  <c r="AM30" i="21"/>
  <c r="AR30" i="21"/>
  <c r="C29" i="6"/>
  <c r="BC30" i="21"/>
  <c r="AY30" i="21"/>
  <c r="BD30" i="21"/>
  <c r="D29" i="6"/>
  <c r="Z30" i="21"/>
  <c r="E29" i="6"/>
  <c r="AX30" i="21"/>
  <c r="F29" i="6"/>
  <c r="G29" i="6"/>
  <c r="CB30" i="21"/>
  <c r="H29" i="6"/>
  <c r="I29" i="6"/>
  <c r="CY30" i="21"/>
  <c r="CU30" i="21"/>
  <c r="CZ30" i="21"/>
  <c r="J29" i="6"/>
  <c r="K29" i="6"/>
  <c r="DL30" i="21"/>
  <c r="L29" i="6"/>
  <c r="DW30" i="21"/>
  <c r="DS30" i="21"/>
  <c r="DX30" i="21"/>
  <c r="M29" i="6"/>
  <c r="ED30" i="21"/>
  <c r="N29" i="6"/>
  <c r="EJ30" i="21"/>
  <c r="O29" i="6"/>
  <c r="EP30" i="21"/>
  <c r="P29" i="6"/>
  <c r="Q29" i="6"/>
  <c r="FB30" i="21"/>
  <c r="R29" i="6"/>
  <c r="FH30" i="21"/>
  <c r="S29" i="6"/>
  <c r="FL30" i="21"/>
  <c r="FI30" i="21"/>
  <c r="FM30" i="21"/>
  <c r="T29" i="6"/>
  <c r="FR30" i="21"/>
  <c r="FN30" i="21"/>
  <c r="FS30" i="21"/>
  <c r="U29" i="6"/>
  <c r="V29" i="6"/>
  <c r="W29" i="6"/>
  <c r="X29" i="6"/>
  <c r="AG30" i="26"/>
  <c r="Y29" i="6"/>
  <c r="S31" i="21"/>
  <c r="O31" i="21"/>
  <c r="T31" i="21"/>
  <c r="B30" i="6"/>
  <c r="AQ31" i="21"/>
  <c r="AM31" i="21"/>
  <c r="AR31" i="21"/>
  <c r="C30" i="6"/>
  <c r="BC31" i="21"/>
  <c r="AY31" i="21"/>
  <c r="BD31" i="21"/>
  <c r="D30" i="6"/>
  <c r="Z31" i="21"/>
  <c r="E30" i="6"/>
  <c r="AX31" i="21"/>
  <c r="F30" i="6"/>
  <c r="G30" i="6"/>
  <c r="CB31" i="21"/>
  <c r="H30" i="6"/>
  <c r="I30" i="6"/>
  <c r="CY31" i="21"/>
  <c r="CU31" i="21"/>
  <c r="CZ31" i="21"/>
  <c r="J30" i="6"/>
  <c r="K30" i="6"/>
  <c r="DL31" i="21"/>
  <c r="L30" i="6"/>
  <c r="DW31" i="21"/>
  <c r="DS31" i="21"/>
  <c r="DX31" i="21"/>
  <c r="M30" i="6"/>
  <c r="ED31" i="21"/>
  <c r="N30" i="6"/>
  <c r="EJ31" i="21"/>
  <c r="O30" i="6"/>
  <c r="EP31" i="21"/>
  <c r="P30" i="6"/>
  <c r="Q30" i="6"/>
  <c r="FB31" i="21"/>
  <c r="R30" i="6"/>
  <c r="FH31" i="21"/>
  <c r="S30" i="6"/>
  <c r="FL31" i="21"/>
  <c r="FI31" i="21"/>
  <c r="FM31" i="21"/>
  <c r="T30" i="6"/>
  <c r="FR31" i="21"/>
  <c r="FN31" i="21"/>
  <c r="FS31" i="21"/>
  <c r="U30" i="6"/>
  <c r="V30" i="6"/>
  <c r="W30" i="6"/>
  <c r="X30" i="6"/>
  <c r="AG31" i="26"/>
  <c r="Y30" i="6"/>
  <c r="S32" i="21"/>
  <c r="O32" i="21"/>
  <c r="T32" i="21"/>
  <c r="B31" i="6"/>
  <c r="AQ32" i="21"/>
  <c r="AM32" i="21"/>
  <c r="AR32" i="21"/>
  <c r="C31" i="6"/>
  <c r="BC32" i="21"/>
  <c r="AY32" i="21"/>
  <c r="BD32" i="21"/>
  <c r="D31" i="6"/>
  <c r="Z32" i="21"/>
  <c r="E31" i="6"/>
  <c r="AX32" i="21"/>
  <c r="F31" i="6"/>
  <c r="G31" i="6"/>
  <c r="CB32" i="21"/>
  <c r="H31" i="6"/>
  <c r="I31" i="6"/>
  <c r="CY32" i="21"/>
  <c r="CU32" i="21"/>
  <c r="CZ32" i="21"/>
  <c r="J31" i="6"/>
  <c r="K31" i="6"/>
  <c r="DL32" i="21"/>
  <c r="L31" i="6"/>
  <c r="DW32" i="21"/>
  <c r="DS32" i="21"/>
  <c r="DX32" i="21"/>
  <c r="M31" i="6"/>
  <c r="ED32" i="21"/>
  <c r="N31" i="6"/>
  <c r="EJ32" i="21"/>
  <c r="O31" i="6"/>
  <c r="EP32" i="21"/>
  <c r="P31" i="6"/>
  <c r="Q31" i="6"/>
  <c r="FB32" i="21"/>
  <c r="R31" i="6"/>
  <c r="FH32" i="21"/>
  <c r="S31" i="6"/>
  <c r="FL32" i="21"/>
  <c r="FI32" i="21"/>
  <c r="FM32" i="21"/>
  <c r="T31" i="6"/>
  <c r="FR32" i="21"/>
  <c r="FN32" i="21"/>
  <c r="FS32" i="21"/>
  <c r="U31" i="6"/>
  <c r="V31" i="6"/>
  <c r="W31" i="6"/>
  <c r="X31" i="6"/>
  <c r="AG32" i="26"/>
  <c r="Y31" i="6"/>
  <c r="S33" i="21"/>
  <c r="O33" i="21"/>
  <c r="T33" i="21"/>
  <c r="B32" i="6"/>
  <c r="AQ33" i="21"/>
  <c r="AM33" i="21"/>
  <c r="AR33" i="21"/>
  <c r="C32" i="6"/>
  <c r="BC33" i="21"/>
  <c r="AY33" i="21"/>
  <c r="BD33" i="21"/>
  <c r="D32" i="6"/>
  <c r="Z33" i="21"/>
  <c r="E32" i="6"/>
  <c r="AX33" i="21"/>
  <c r="F32" i="6"/>
  <c r="G32" i="6"/>
  <c r="CB33" i="21"/>
  <c r="H32" i="6"/>
  <c r="I32" i="6"/>
  <c r="CY33" i="21"/>
  <c r="CU33" i="21"/>
  <c r="CZ33" i="21"/>
  <c r="J32" i="6"/>
  <c r="K32" i="6"/>
  <c r="DL33" i="21"/>
  <c r="L32" i="6"/>
  <c r="DW33" i="21"/>
  <c r="DS33" i="21"/>
  <c r="DX33" i="21"/>
  <c r="M32" i="6"/>
  <c r="ED33" i="21"/>
  <c r="N32" i="6"/>
  <c r="EJ33" i="21"/>
  <c r="O32" i="6"/>
  <c r="EP33" i="21"/>
  <c r="P32" i="6"/>
  <c r="Q32" i="6"/>
  <c r="FB33" i="21"/>
  <c r="R32" i="6"/>
  <c r="FH33" i="21"/>
  <c r="S32" i="6"/>
  <c r="FL33" i="21"/>
  <c r="FI33" i="21"/>
  <c r="FM33" i="21"/>
  <c r="T32" i="6"/>
  <c r="FR33" i="21"/>
  <c r="FN33" i="21"/>
  <c r="FS33" i="21"/>
  <c r="U32" i="6"/>
  <c r="V32" i="6"/>
  <c r="W32" i="6"/>
  <c r="X32" i="6"/>
  <c r="AG33" i="26"/>
  <c r="Y32" i="6"/>
  <c r="S34" i="21"/>
  <c r="O34" i="21"/>
  <c r="T34" i="21"/>
  <c r="B33" i="6"/>
  <c r="AQ34" i="21"/>
  <c r="AM34" i="21"/>
  <c r="AR34" i="21"/>
  <c r="C33" i="6"/>
  <c r="BC34" i="21"/>
  <c r="AY34" i="21"/>
  <c r="BD34" i="21"/>
  <c r="D33" i="6"/>
  <c r="Z34" i="21"/>
  <c r="E33" i="6"/>
  <c r="AX34" i="21"/>
  <c r="F33" i="6"/>
  <c r="G33" i="6"/>
  <c r="CB34" i="21"/>
  <c r="H33" i="6"/>
  <c r="I33" i="6"/>
  <c r="CY34" i="21"/>
  <c r="CU34" i="21"/>
  <c r="CZ34" i="21"/>
  <c r="J33" i="6"/>
  <c r="K33" i="6"/>
  <c r="DL34" i="21"/>
  <c r="L33" i="6"/>
  <c r="DW34" i="21"/>
  <c r="DS34" i="21"/>
  <c r="DX34" i="21"/>
  <c r="M33" i="6"/>
  <c r="ED34" i="21"/>
  <c r="N33" i="6"/>
  <c r="EJ34" i="21"/>
  <c r="O33" i="6"/>
  <c r="EP34" i="21"/>
  <c r="P33" i="6"/>
  <c r="Q33" i="6"/>
  <c r="FB34" i="21"/>
  <c r="R33" i="6"/>
  <c r="FH34" i="21"/>
  <c r="S33" i="6"/>
  <c r="FL34" i="21"/>
  <c r="FI34" i="21"/>
  <c r="FM34" i="21"/>
  <c r="T33" i="6"/>
  <c r="FR34" i="21"/>
  <c r="FN34" i="21"/>
  <c r="FS34" i="21"/>
  <c r="U33" i="6"/>
  <c r="V33" i="6"/>
  <c r="W33" i="6"/>
  <c r="X33" i="6"/>
  <c r="AG34" i="26"/>
  <c r="Y33" i="6"/>
  <c r="S35" i="21"/>
  <c r="O35" i="21"/>
  <c r="T35" i="21"/>
  <c r="B34" i="6"/>
  <c r="AQ35" i="21"/>
  <c r="AM35" i="21"/>
  <c r="AR35" i="21"/>
  <c r="C34" i="6"/>
  <c r="BC35" i="21"/>
  <c r="AY35" i="21"/>
  <c r="BD35" i="21"/>
  <c r="D34" i="6"/>
  <c r="Z35" i="21"/>
  <c r="E34" i="6"/>
  <c r="AX35" i="21"/>
  <c r="F34" i="6"/>
  <c r="G34" i="6"/>
  <c r="CB35" i="21"/>
  <c r="H34" i="6"/>
  <c r="I34" i="6"/>
  <c r="CY35" i="21"/>
  <c r="CU35" i="21"/>
  <c r="CZ35" i="21"/>
  <c r="J34" i="6"/>
  <c r="K34" i="6"/>
  <c r="DL35" i="21"/>
  <c r="L34" i="6"/>
  <c r="DW35" i="21"/>
  <c r="DS35" i="21"/>
  <c r="DX35" i="21"/>
  <c r="M34" i="6"/>
  <c r="ED35" i="21"/>
  <c r="N34" i="6"/>
  <c r="EJ35" i="21"/>
  <c r="O34" i="6"/>
  <c r="EP35" i="21"/>
  <c r="P34" i="6"/>
  <c r="Q34" i="6"/>
  <c r="FB35" i="21"/>
  <c r="R34" i="6"/>
  <c r="FH35" i="21"/>
  <c r="S34" i="6"/>
  <c r="FL35" i="21"/>
  <c r="FI35" i="21"/>
  <c r="FM35" i="21"/>
  <c r="T34" i="6"/>
  <c r="FR35" i="21"/>
  <c r="FN35" i="21"/>
  <c r="FS35" i="21"/>
  <c r="U34" i="6"/>
  <c r="V34" i="6"/>
  <c r="W34" i="6"/>
  <c r="X34" i="6"/>
  <c r="AG35" i="26"/>
  <c r="Y34" i="6"/>
  <c r="S36" i="21"/>
  <c r="O36" i="21"/>
  <c r="T36" i="21"/>
  <c r="B35" i="6"/>
  <c r="AQ36" i="21"/>
  <c r="AM36" i="21"/>
  <c r="AR36" i="21"/>
  <c r="C35" i="6"/>
  <c r="BC36" i="21"/>
  <c r="AY36" i="21"/>
  <c r="BD36" i="21"/>
  <c r="D35" i="6"/>
  <c r="Z36" i="21"/>
  <c r="E35" i="6"/>
  <c r="AX36" i="21"/>
  <c r="F35" i="6"/>
  <c r="G35" i="6"/>
  <c r="CB36" i="21"/>
  <c r="H35" i="6"/>
  <c r="I35" i="6"/>
  <c r="CY36" i="21"/>
  <c r="CU36" i="21"/>
  <c r="CZ36" i="21"/>
  <c r="J35" i="6"/>
  <c r="K35" i="6"/>
  <c r="DL36" i="21"/>
  <c r="L35" i="6"/>
  <c r="DW36" i="21"/>
  <c r="DS36" i="21"/>
  <c r="DX36" i="21"/>
  <c r="M35" i="6"/>
  <c r="ED36" i="21"/>
  <c r="N35" i="6"/>
  <c r="EJ36" i="21"/>
  <c r="O35" i="6"/>
  <c r="EP36" i="21"/>
  <c r="P35" i="6"/>
  <c r="Q35" i="6"/>
  <c r="FB36" i="21"/>
  <c r="R35" i="6"/>
  <c r="FH36" i="21"/>
  <c r="S35" i="6"/>
  <c r="FL36" i="21"/>
  <c r="FI36" i="21"/>
  <c r="FM36" i="21"/>
  <c r="T35" i="6"/>
  <c r="FR36" i="21"/>
  <c r="FN36" i="21"/>
  <c r="FS36" i="21"/>
  <c r="U35" i="6"/>
  <c r="V35" i="6"/>
  <c r="W35" i="6"/>
  <c r="X35" i="6"/>
  <c r="AG36" i="26"/>
  <c r="Y35" i="6"/>
  <c r="S37" i="21"/>
  <c r="O37" i="21"/>
  <c r="T37" i="21"/>
  <c r="B36" i="6"/>
  <c r="AQ37" i="21"/>
  <c r="AM37" i="21"/>
  <c r="AR37" i="21"/>
  <c r="C36" i="6"/>
  <c r="BC37" i="21"/>
  <c r="AY37" i="21"/>
  <c r="BD37" i="21"/>
  <c r="D36" i="6"/>
  <c r="Z37" i="21"/>
  <c r="E36" i="6"/>
  <c r="AX37" i="21"/>
  <c r="F36" i="6"/>
  <c r="G36" i="6"/>
  <c r="CB37" i="21"/>
  <c r="H36" i="6"/>
  <c r="I36" i="6"/>
  <c r="CY37" i="21"/>
  <c r="CU37" i="21"/>
  <c r="CZ37" i="21"/>
  <c r="J36" i="6"/>
  <c r="K36" i="6"/>
  <c r="DL37" i="21"/>
  <c r="L36" i="6"/>
  <c r="DW37" i="21"/>
  <c r="DS37" i="21"/>
  <c r="DX37" i="21"/>
  <c r="M36" i="6"/>
  <c r="ED37" i="21"/>
  <c r="N36" i="6"/>
  <c r="EJ37" i="21"/>
  <c r="O36" i="6"/>
  <c r="EP37" i="21"/>
  <c r="P36" i="6"/>
  <c r="Q36" i="6"/>
  <c r="FB37" i="21"/>
  <c r="R36" i="6"/>
  <c r="FH37" i="21"/>
  <c r="S36" i="6"/>
  <c r="FL37" i="21"/>
  <c r="FI37" i="21"/>
  <c r="FM37" i="21"/>
  <c r="T36" i="6"/>
  <c r="FR37" i="21"/>
  <c r="FN37" i="21"/>
  <c r="FS37" i="21"/>
  <c r="U36" i="6"/>
  <c r="V36" i="6"/>
  <c r="W36" i="6"/>
  <c r="X36" i="6"/>
  <c r="AG37" i="26"/>
  <c r="Y36" i="6"/>
  <c r="S38" i="21"/>
  <c r="O38" i="21"/>
  <c r="T38" i="21"/>
  <c r="B37" i="6"/>
  <c r="AQ38" i="21"/>
  <c r="AM38" i="21"/>
  <c r="AR38" i="21"/>
  <c r="C37" i="6"/>
  <c r="BC38" i="21"/>
  <c r="AY38" i="21"/>
  <c r="BD38" i="21"/>
  <c r="D37" i="6"/>
  <c r="Z38" i="21"/>
  <c r="E37" i="6"/>
  <c r="AX38" i="21"/>
  <c r="F37" i="6"/>
  <c r="G37" i="6"/>
  <c r="CB38" i="21"/>
  <c r="H37" i="6"/>
  <c r="I37" i="6"/>
  <c r="CY38" i="21"/>
  <c r="CU38" i="21"/>
  <c r="CZ38" i="21"/>
  <c r="J37" i="6"/>
  <c r="K37" i="6"/>
  <c r="DL38" i="21"/>
  <c r="L37" i="6"/>
  <c r="DW38" i="21"/>
  <c r="DS38" i="21"/>
  <c r="DX38" i="21"/>
  <c r="M37" i="6"/>
  <c r="ED38" i="21"/>
  <c r="N37" i="6"/>
  <c r="EJ38" i="21"/>
  <c r="O37" i="6"/>
  <c r="EP38" i="21"/>
  <c r="P37" i="6"/>
  <c r="Q37" i="6"/>
  <c r="FB38" i="21"/>
  <c r="R37" i="6"/>
  <c r="FH38" i="21"/>
  <c r="S37" i="6"/>
  <c r="FL38" i="21"/>
  <c r="FI38" i="21"/>
  <c r="FM38" i="21"/>
  <c r="T37" i="6"/>
  <c r="FR38" i="21"/>
  <c r="FN38" i="21"/>
  <c r="FS38" i="21"/>
  <c r="U37" i="6"/>
  <c r="V37" i="6"/>
  <c r="W37" i="6"/>
  <c r="X37" i="6"/>
  <c r="AG38" i="26"/>
  <c r="Y37" i="6"/>
  <c r="S39" i="21"/>
  <c r="O39" i="21"/>
  <c r="T39" i="21"/>
  <c r="B38" i="6"/>
  <c r="AQ39" i="21"/>
  <c r="AM39" i="21"/>
  <c r="AR39" i="21"/>
  <c r="C38" i="6"/>
  <c r="BC39" i="21"/>
  <c r="AY39" i="21"/>
  <c r="BD39" i="21"/>
  <c r="D38" i="6"/>
  <c r="Z39" i="21"/>
  <c r="E38" i="6"/>
  <c r="AX39" i="21"/>
  <c r="F38" i="6"/>
  <c r="G38" i="6"/>
  <c r="CB39" i="21"/>
  <c r="H38" i="6"/>
  <c r="I38" i="6"/>
  <c r="CY39" i="21"/>
  <c r="CU39" i="21"/>
  <c r="CZ39" i="21"/>
  <c r="J38" i="6"/>
  <c r="K38" i="6"/>
  <c r="DL39" i="21"/>
  <c r="L38" i="6"/>
  <c r="DW39" i="21"/>
  <c r="DS39" i="21"/>
  <c r="DX39" i="21"/>
  <c r="M38" i="6"/>
  <c r="ED39" i="21"/>
  <c r="N38" i="6"/>
  <c r="EJ39" i="21"/>
  <c r="O38" i="6"/>
  <c r="EP39" i="21"/>
  <c r="P38" i="6"/>
  <c r="Q38" i="6"/>
  <c r="FB39" i="21"/>
  <c r="R38" i="6"/>
  <c r="FH39" i="21"/>
  <c r="S38" i="6"/>
  <c r="FL39" i="21"/>
  <c r="FI39" i="21"/>
  <c r="FM39" i="21"/>
  <c r="T38" i="6"/>
  <c r="FR39" i="21"/>
  <c r="FN39" i="21"/>
  <c r="FS39" i="21"/>
  <c r="U38" i="6"/>
  <c r="V38" i="6"/>
  <c r="W38" i="6"/>
  <c r="X38" i="6"/>
  <c r="AG39" i="26"/>
  <c r="Y38" i="6"/>
  <c r="S40" i="21"/>
  <c r="O40" i="21"/>
  <c r="T40" i="21"/>
  <c r="B39" i="6"/>
  <c r="AQ40" i="21"/>
  <c r="AM40" i="21"/>
  <c r="AR40" i="21"/>
  <c r="C39" i="6"/>
  <c r="BC40" i="21"/>
  <c r="AY40" i="21"/>
  <c r="BD40" i="21"/>
  <c r="D39" i="6"/>
  <c r="Z40" i="21"/>
  <c r="E39" i="6"/>
  <c r="AX40" i="21"/>
  <c r="F39" i="6"/>
  <c r="G39" i="6"/>
  <c r="CB40" i="21"/>
  <c r="H39" i="6"/>
  <c r="I39" i="6"/>
  <c r="CY40" i="21"/>
  <c r="CU40" i="21"/>
  <c r="CZ40" i="21"/>
  <c r="J39" i="6"/>
  <c r="K39" i="6"/>
  <c r="DL40" i="21"/>
  <c r="L39" i="6"/>
  <c r="DW40" i="21"/>
  <c r="DS40" i="21"/>
  <c r="DX40" i="21"/>
  <c r="M39" i="6"/>
  <c r="ED40" i="21"/>
  <c r="N39" i="6"/>
  <c r="EJ40" i="21"/>
  <c r="O39" i="6"/>
  <c r="EP40" i="21"/>
  <c r="P39" i="6"/>
  <c r="Q39" i="6"/>
  <c r="FB40" i="21"/>
  <c r="R39" i="6"/>
  <c r="FH40" i="21"/>
  <c r="S39" i="6"/>
  <c r="FL40" i="21"/>
  <c r="FI40" i="21"/>
  <c r="FM40" i="21"/>
  <c r="T39" i="6"/>
  <c r="FR40" i="21"/>
  <c r="FN40" i="21"/>
  <c r="FS40" i="21"/>
  <c r="U39" i="6"/>
  <c r="V39" i="6"/>
  <c r="W39" i="6"/>
  <c r="X39" i="6"/>
  <c r="AG40" i="26"/>
  <c r="Y39" i="6"/>
  <c r="S41" i="21"/>
  <c r="O41" i="21"/>
  <c r="T41" i="21"/>
  <c r="B40" i="6"/>
  <c r="AQ41" i="21"/>
  <c r="AM41" i="21"/>
  <c r="AR41" i="21"/>
  <c r="C40" i="6"/>
  <c r="BC41" i="21"/>
  <c r="AY41" i="21"/>
  <c r="BD41" i="21"/>
  <c r="D40" i="6"/>
  <c r="Z41" i="21"/>
  <c r="E40" i="6"/>
  <c r="AX41" i="21"/>
  <c r="F40" i="6"/>
  <c r="G40" i="6"/>
  <c r="CB41" i="21"/>
  <c r="H40" i="6"/>
  <c r="I40" i="6"/>
  <c r="CY41" i="21"/>
  <c r="CU41" i="21"/>
  <c r="CZ41" i="21"/>
  <c r="J40" i="6"/>
  <c r="K40" i="6"/>
  <c r="DL41" i="21"/>
  <c r="L40" i="6"/>
  <c r="DW41" i="21"/>
  <c r="DS41" i="21"/>
  <c r="DX41" i="21"/>
  <c r="M40" i="6"/>
  <c r="ED41" i="21"/>
  <c r="N40" i="6"/>
  <c r="EJ41" i="21"/>
  <c r="O40" i="6"/>
  <c r="EP41" i="21"/>
  <c r="P40" i="6"/>
  <c r="Q40" i="6"/>
  <c r="FB41" i="21"/>
  <c r="R40" i="6"/>
  <c r="FH41" i="21"/>
  <c r="S40" i="6"/>
  <c r="FL41" i="21"/>
  <c r="FI41" i="21"/>
  <c r="FM41" i="21"/>
  <c r="T40" i="6"/>
  <c r="FR41" i="21"/>
  <c r="FN41" i="21"/>
  <c r="FS41" i="21"/>
  <c r="U40" i="6"/>
  <c r="V40" i="6"/>
  <c r="W40" i="6"/>
  <c r="X40" i="6"/>
  <c r="AG41" i="26"/>
  <c r="Y40" i="6"/>
  <c r="S42" i="21"/>
  <c r="O42" i="21"/>
  <c r="T42" i="21"/>
  <c r="B41" i="6"/>
  <c r="AQ42" i="21"/>
  <c r="AM42" i="21"/>
  <c r="AR42" i="21"/>
  <c r="C41" i="6"/>
  <c r="BC42" i="21"/>
  <c r="AY42" i="21"/>
  <c r="BD42" i="21"/>
  <c r="D41" i="6"/>
  <c r="Z42" i="21"/>
  <c r="E41" i="6"/>
  <c r="AX42" i="21"/>
  <c r="F41" i="6"/>
  <c r="G41" i="6"/>
  <c r="CB42" i="21"/>
  <c r="H41" i="6"/>
  <c r="I41" i="6"/>
  <c r="CY42" i="21"/>
  <c r="CU42" i="21"/>
  <c r="CZ42" i="21"/>
  <c r="J41" i="6"/>
  <c r="K41" i="6"/>
  <c r="DL42" i="21"/>
  <c r="L41" i="6"/>
  <c r="DW42" i="21"/>
  <c r="DS42" i="21"/>
  <c r="DX42" i="21"/>
  <c r="M41" i="6"/>
  <c r="ED42" i="21"/>
  <c r="N41" i="6"/>
  <c r="EJ42" i="21"/>
  <c r="O41" i="6"/>
  <c r="EP42" i="21"/>
  <c r="P41" i="6"/>
  <c r="Q41" i="6"/>
  <c r="FB42" i="21"/>
  <c r="R41" i="6"/>
  <c r="FH42" i="21"/>
  <c r="S41" i="6"/>
  <c r="FL42" i="21"/>
  <c r="FI42" i="21"/>
  <c r="FM42" i="21"/>
  <c r="T41" i="6"/>
  <c r="FR42" i="21"/>
  <c r="FN42" i="21"/>
  <c r="FS42" i="21"/>
  <c r="U41" i="6"/>
  <c r="V41" i="6"/>
  <c r="W41" i="6"/>
  <c r="X41" i="6"/>
  <c r="AG42" i="26"/>
  <c r="Y41" i="6"/>
  <c r="S43" i="21"/>
  <c r="O43" i="21"/>
  <c r="T43" i="21"/>
  <c r="B42" i="6"/>
  <c r="AQ43" i="21"/>
  <c r="AM43" i="21"/>
  <c r="AR43" i="21"/>
  <c r="C42" i="6"/>
  <c r="BC43" i="21"/>
  <c r="AY43" i="21"/>
  <c r="BD43" i="21"/>
  <c r="D42" i="6"/>
  <c r="Z43" i="21"/>
  <c r="E42" i="6"/>
  <c r="AX43" i="21"/>
  <c r="F42" i="6"/>
  <c r="G42" i="6"/>
  <c r="CB43" i="21"/>
  <c r="H42" i="6"/>
  <c r="I42" i="6"/>
  <c r="CY43" i="21"/>
  <c r="CU43" i="21"/>
  <c r="CZ43" i="21"/>
  <c r="J42" i="6"/>
  <c r="K42" i="6"/>
  <c r="DL43" i="21"/>
  <c r="L42" i="6"/>
  <c r="DW43" i="21"/>
  <c r="DS43" i="21"/>
  <c r="DX43" i="21"/>
  <c r="M42" i="6"/>
  <c r="ED43" i="21"/>
  <c r="N42" i="6"/>
  <c r="EJ43" i="21"/>
  <c r="O42" i="6"/>
  <c r="EP43" i="21"/>
  <c r="P42" i="6"/>
  <c r="Q42" i="6"/>
  <c r="FB43" i="21"/>
  <c r="R42" i="6"/>
  <c r="FH43" i="21"/>
  <c r="S42" i="6"/>
  <c r="FL43" i="21"/>
  <c r="FI43" i="21"/>
  <c r="FM43" i="21"/>
  <c r="T42" i="6"/>
  <c r="FR43" i="21"/>
  <c r="FN43" i="21"/>
  <c r="FS43" i="21"/>
  <c r="U42" i="6"/>
  <c r="V42" i="6"/>
  <c r="W42" i="6"/>
  <c r="X42" i="6"/>
  <c r="AG43" i="26"/>
  <c r="Y42" i="6"/>
  <c r="S44" i="21"/>
  <c r="O44" i="21"/>
  <c r="T44" i="21"/>
  <c r="B43" i="6"/>
  <c r="AQ44" i="21"/>
  <c r="AM44" i="21"/>
  <c r="AR44" i="21"/>
  <c r="C43" i="6"/>
  <c r="BC44" i="21"/>
  <c r="AY44" i="21"/>
  <c r="BD44" i="21"/>
  <c r="D43" i="6"/>
  <c r="Z44" i="21"/>
  <c r="E43" i="6"/>
  <c r="AX44" i="21"/>
  <c r="F43" i="6"/>
  <c r="G43" i="6"/>
  <c r="CB44" i="21"/>
  <c r="H43" i="6"/>
  <c r="I43" i="6"/>
  <c r="CY44" i="21"/>
  <c r="CU44" i="21"/>
  <c r="CZ44" i="21"/>
  <c r="J43" i="6"/>
  <c r="K43" i="6"/>
  <c r="DL44" i="21"/>
  <c r="L43" i="6"/>
  <c r="DW44" i="21"/>
  <c r="DS44" i="21"/>
  <c r="DX44" i="21"/>
  <c r="M43" i="6"/>
  <c r="ED44" i="21"/>
  <c r="N43" i="6"/>
  <c r="EJ44" i="21"/>
  <c r="O43" i="6"/>
  <c r="EP44" i="21"/>
  <c r="P43" i="6"/>
  <c r="Q43" i="6"/>
  <c r="FB44" i="21"/>
  <c r="R43" i="6"/>
  <c r="FH44" i="21"/>
  <c r="S43" i="6"/>
  <c r="FL44" i="21"/>
  <c r="FI44" i="21"/>
  <c r="FM44" i="21"/>
  <c r="T43" i="6"/>
  <c r="FR44" i="21"/>
  <c r="FN44" i="21"/>
  <c r="FS44" i="21"/>
  <c r="U43" i="6"/>
  <c r="V43" i="6"/>
  <c r="W43" i="6"/>
  <c r="X43" i="6"/>
  <c r="AG44" i="26"/>
  <c r="Y43" i="6"/>
  <c r="S45" i="21"/>
  <c r="O45" i="21"/>
  <c r="T45" i="21"/>
  <c r="B44" i="6"/>
  <c r="AQ45" i="21"/>
  <c r="AM45" i="21"/>
  <c r="AR45" i="21"/>
  <c r="C44" i="6"/>
  <c r="BC45" i="21"/>
  <c r="AY45" i="21"/>
  <c r="BD45" i="21"/>
  <c r="D44" i="6"/>
  <c r="Z45" i="21"/>
  <c r="E44" i="6"/>
  <c r="AX45" i="21"/>
  <c r="F44" i="6"/>
  <c r="G44" i="6"/>
  <c r="CB45" i="21"/>
  <c r="H44" i="6"/>
  <c r="I44" i="6"/>
  <c r="CY45" i="21"/>
  <c r="CU45" i="21"/>
  <c r="CZ45" i="21"/>
  <c r="J44" i="6"/>
  <c r="K44" i="6"/>
  <c r="DL45" i="21"/>
  <c r="L44" i="6"/>
  <c r="DW45" i="21"/>
  <c r="DS45" i="21"/>
  <c r="DX45" i="21"/>
  <c r="M44" i="6"/>
  <c r="ED45" i="21"/>
  <c r="N44" i="6"/>
  <c r="EJ45" i="21"/>
  <c r="O44" i="6"/>
  <c r="EP45" i="21"/>
  <c r="P44" i="6"/>
  <c r="Q44" i="6"/>
  <c r="FB45" i="21"/>
  <c r="R44" i="6"/>
  <c r="FH45" i="21"/>
  <c r="S44" i="6"/>
  <c r="FL45" i="21"/>
  <c r="FI45" i="21"/>
  <c r="FM45" i="21"/>
  <c r="T44" i="6"/>
  <c r="FR45" i="21"/>
  <c r="FN45" i="21"/>
  <c r="FS45" i="21"/>
  <c r="U44" i="6"/>
  <c r="V44" i="6"/>
  <c r="W44" i="6"/>
  <c r="X44" i="6"/>
  <c r="AG45" i="26"/>
  <c r="Y44" i="6"/>
  <c r="S46" i="21"/>
  <c r="O46" i="21"/>
  <c r="T46" i="21"/>
  <c r="B45" i="6"/>
  <c r="AQ46" i="21"/>
  <c r="AM46" i="21"/>
  <c r="AR46" i="21"/>
  <c r="C45" i="6"/>
  <c r="BC46" i="21"/>
  <c r="AY46" i="21"/>
  <c r="BD46" i="21"/>
  <c r="D45" i="6"/>
  <c r="Z46" i="21"/>
  <c r="E45" i="6"/>
  <c r="AX46" i="21"/>
  <c r="F45" i="6"/>
  <c r="G45" i="6"/>
  <c r="CB46" i="21"/>
  <c r="H45" i="6"/>
  <c r="I45" i="6"/>
  <c r="CY46" i="21"/>
  <c r="CU46" i="21"/>
  <c r="CZ46" i="21"/>
  <c r="J45" i="6"/>
  <c r="K45" i="6"/>
  <c r="DL46" i="21"/>
  <c r="L45" i="6"/>
  <c r="DW46" i="21"/>
  <c r="DS46" i="21"/>
  <c r="DX46" i="21"/>
  <c r="M45" i="6"/>
  <c r="ED46" i="21"/>
  <c r="N45" i="6"/>
  <c r="EJ46" i="21"/>
  <c r="O45" i="6"/>
  <c r="EP46" i="21"/>
  <c r="P45" i="6"/>
  <c r="Q45" i="6"/>
  <c r="FB46" i="21"/>
  <c r="R45" i="6"/>
  <c r="FH46" i="21"/>
  <c r="S45" i="6"/>
  <c r="FL46" i="21"/>
  <c r="FI46" i="21"/>
  <c r="FM46" i="21"/>
  <c r="T45" i="6"/>
  <c r="FR46" i="21"/>
  <c r="FN46" i="21"/>
  <c r="FS46" i="21"/>
  <c r="U45" i="6"/>
  <c r="V45" i="6"/>
  <c r="W45" i="6"/>
  <c r="X45" i="6"/>
  <c r="AG46" i="26"/>
  <c r="Y45" i="6"/>
  <c r="S47" i="21"/>
  <c r="O47" i="21"/>
  <c r="T47" i="21"/>
  <c r="B46" i="6"/>
  <c r="AQ47" i="21"/>
  <c r="AM47" i="21"/>
  <c r="AR47" i="21"/>
  <c r="C46" i="6"/>
  <c r="BC47" i="21"/>
  <c r="AY47" i="21"/>
  <c r="BD47" i="21"/>
  <c r="D46" i="6"/>
  <c r="Z47" i="21"/>
  <c r="E46" i="6"/>
  <c r="AX47" i="21"/>
  <c r="F46" i="6"/>
  <c r="G46" i="6"/>
  <c r="CB47" i="21"/>
  <c r="H46" i="6"/>
  <c r="I46" i="6"/>
  <c r="CY47" i="21"/>
  <c r="CU47" i="21"/>
  <c r="CZ47" i="21"/>
  <c r="J46" i="6"/>
  <c r="K46" i="6"/>
  <c r="DL47" i="21"/>
  <c r="L46" i="6"/>
  <c r="DW47" i="21"/>
  <c r="DS47" i="21"/>
  <c r="DX47" i="21"/>
  <c r="M46" i="6"/>
  <c r="ED47" i="21"/>
  <c r="N46" i="6"/>
  <c r="EJ47" i="21"/>
  <c r="O46" i="6"/>
  <c r="EP47" i="21"/>
  <c r="P46" i="6"/>
  <c r="Q46" i="6"/>
  <c r="FB47" i="21"/>
  <c r="R46" i="6"/>
  <c r="FH47" i="21"/>
  <c r="S46" i="6"/>
  <c r="FL47" i="21"/>
  <c r="FI47" i="21"/>
  <c r="FM47" i="21"/>
  <c r="T46" i="6"/>
  <c r="FR47" i="21"/>
  <c r="FN47" i="21"/>
  <c r="FS47" i="21"/>
  <c r="U46" i="6"/>
  <c r="V46" i="6"/>
  <c r="W46" i="6"/>
  <c r="X46" i="6"/>
  <c r="AG47" i="26"/>
  <c r="Y46" i="6"/>
  <c r="S48" i="21"/>
  <c r="O48" i="21"/>
  <c r="T48" i="21"/>
  <c r="B47" i="6"/>
  <c r="AQ48" i="21"/>
  <c r="AM48" i="21"/>
  <c r="AR48" i="21"/>
  <c r="C47" i="6"/>
  <c r="BC48" i="21"/>
  <c r="AY48" i="21"/>
  <c r="BD48" i="21"/>
  <c r="D47" i="6"/>
  <c r="Z48" i="21"/>
  <c r="E47" i="6"/>
  <c r="AX48" i="21"/>
  <c r="F47" i="6"/>
  <c r="G47" i="6"/>
  <c r="CB48" i="21"/>
  <c r="H47" i="6"/>
  <c r="I47" i="6"/>
  <c r="CY48" i="21"/>
  <c r="CU48" i="21"/>
  <c r="CZ48" i="21"/>
  <c r="J47" i="6"/>
  <c r="K47" i="6"/>
  <c r="DL48" i="21"/>
  <c r="L47" i="6"/>
  <c r="DW48" i="21"/>
  <c r="DS48" i="21"/>
  <c r="DX48" i="21"/>
  <c r="M47" i="6"/>
  <c r="ED48" i="21"/>
  <c r="N47" i="6"/>
  <c r="EJ48" i="21"/>
  <c r="O47" i="6"/>
  <c r="EP48" i="21"/>
  <c r="P47" i="6"/>
  <c r="Q47" i="6"/>
  <c r="FB48" i="21"/>
  <c r="R47" i="6"/>
  <c r="FH48" i="21"/>
  <c r="S47" i="6"/>
  <c r="FL48" i="21"/>
  <c r="FI48" i="21"/>
  <c r="FM48" i="21"/>
  <c r="T47" i="6"/>
  <c r="FR48" i="21"/>
  <c r="FN48" i="21"/>
  <c r="FS48" i="21"/>
  <c r="U47" i="6"/>
  <c r="V47" i="6"/>
  <c r="W47" i="6"/>
  <c r="X47" i="6"/>
  <c r="AG48" i="26"/>
  <c r="Y47" i="6"/>
  <c r="S49" i="21"/>
  <c r="O49" i="21"/>
  <c r="T49" i="21"/>
  <c r="B48" i="6"/>
  <c r="AQ49" i="21"/>
  <c r="AM49" i="21"/>
  <c r="AR49" i="21"/>
  <c r="C48" i="6"/>
  <c r="BC49" i="21"/>
  <c r="AY49" i="21"/>
  <c r="BD49" i="21"/>
  <c r="D48" i="6"/>
  <c r="Z49" i="21"/>
  <c r="E48" i="6"/>
  <c r="AX49" i="21"/>
  <c r="F48" i="6"/>
  <c r="G48" i="6"/>
  <c r="CB49" i="21"/>
  <c r="H48" i="6"/>
  <c r="I48" i="6"/>
  <c r="CY49" i="21"/>
  <c r="CU49" i="21"/>
  <c r="CZ49" i="21"/>
  <c r="J48" i="6"/>
  <c r="K48" i="6"/>
  <c r="DL49" i="21"/>
  <c r="L48" i="6"/>
  <c r="DW49" i="21"/>
  <c r="DS49" i="21"/>
  <c r="DX49" i="21"/>
  <c r="M48" i="6"/>
  <c r="ED49" i="21"/>
  <c r="N48" i="6"/>
  <c r="EJ49" i="21"/>
  <c r="O48" i="6"/>
  <c r="EP49" i="21"/>
  <c r="P48" i="6"/>
  <c r="Q48" i="6"/>
  <c r="FB49" i="21"/>
  <c r="R48" i="6"/>
  <c r="FH49" i="21"/>
  <c r="S48" i="6"/>
  <c r="FL49" i="21"/>
  <c r="FI49" i="21"/>
  <c r="FM49" i="21"/>
  <c r="T48" i="6"/>
  <c r="FS49" i="21"/>
  <c r="U48" i="6"/>
  <c r="V48" i="6"/>
  <c r="W48" i="6"/>
  <c r="X48" i="6"/>
  <c r="AG49" i="26"/>
  <c r="Y48" i="6"/>
  <c r="C3" i="25"/>
  <c r="BX3" i="21"/>
  <c r="CJ3" i="21"/>
  <c r="D3" i="25"/>
  <c r="BY3" i="21"/>
  <c r="CK3" i="21"/>
  <c r="E3" i="25"/>
  <c r="BZ3" i="21"/>
  <c r="CL3" i="21"/>
  <c r="F3" i="25"/>
  <c r="G3" i="25"/>
  <c r="H3" i="25"/>
  <c r="I3" i="25"/>
  <c r="J3" i="25"/>
  <c r="K3" i="25"/>
  <c r="L3" i="25"/>
  <c r="M3" i="25"/>
  <c r="N3" i="25"/>
  <c r="O3" i="25"/>
  <c r="P3" i="25"/>
  <c r="Q3" i="25"/>
  <c r="R3" i="25"/>
  <c r="S3" i="25"/>
  <c r="T3" i="25"/>
  <c r="C4" i="25"/>
  <c r="BX4" i="21"/>
  <c r="CJ4" i="21"/>
  <c r="D4" i="25"/>
  <c r="BY4" i="21"/>
  <c r="CK4" i="21"/>
  <c r="E4" i="25"/>
  <c r="BZ4" i="21"/>
  <c r="CL4" i="21"/>
  <c r="F4" i="25"/>
  <c r="G4" i="25"/>
  <c r="H4" i="25"/>
  <c r="I4" i="25"/>
  <c r="J4" i="25"/>
  <c r="K4" i="25"/>
  <c r="L4" i="25"/>
  <c r="M4" i="25"/>
  <c r="N4" i="25"/>
  <c r="O4" i="25"/>
  <c r="P4" i="25"/>
  <c r="Q4" i="25"/>
  <c r="R4" i="25"/>
  <c r="S4" i="25"/>
  <c r="T4" i="25"/>
  <c r="C5" i="25"/>
  <c r="BX5" i="21"/>
  <c r="CJ5" i="21"/>
  <c r="D5" i="25"/>
  <c r="BY5" i="21"/>
  <c r="CK5" i="21"/>
  <c r="E5" i="25"/>
  <c r="BZ5" i="21"/>
  <c r="CL5" i="21"/>
  <c r="F5" i="25"/>
  <c r="G5" i="25"/>
  <c r="H5" i="25"/>
  <c r="I5" i="25"/>
  <c r="J5" i="25"/>
  <c r="K5" i="25"/>
  <c r="L5" i="25"/>
  <c r="M5" i="25"/>
  <c r="N5" i="25"/>
  <c r="O5" i="25"/>
  <c r="P5" i="25"/>
  <c r="Q5" i="25"/>
  <c r="R5" i="25"/>
  <c r="S5" i="25"/>
  <c r="T5" i="25"/>
  <c r="C6" i="25"/>
  <c r="BX6" i="21"/>
  <c r="CJ6" i="21"/>
  <c r="D6" i="25"/>
  <c r="BY6" i="21"/>
  <c r="CK6" i="21"/>
  <c r="E6" i="25"/>
  <c r="BZ6" i="21"/>
  <c r="CL6" i="21"/>
  <c r="F6" i="25"/>
  <c r="G6" i="25"/>
  <c r="H6" i="25"/>
  <c r="I6" i="25"/>
  <c r="J6" i="25"/>
  <c r="K6" i="25"/>
  <c r="L6" i="25"/>
  <c r="M6" i="25"/>
  <c r="N6" i="25"/>
  <c r="O6" i="25"/>
  <c r="P6" i="25"/>
  <c r="Q6" i="25"/>
  <c r="R6" i="25"/>
  <c r="S6" i="25"/>
  <c r="T6" i="25"/>
  <c r="C7" i="25"/>
  <c r="BX7" i="21"/>
  <c r="CJ7" i="21"/>
  <c r="D7" i="25"/>
  <c r="BY7" i="21"/>
  <c r="CK7" i="21"/>
  <c r="E7" i="25"/>
  <c r="BZ7" i="21"/>
  <c r="CL7" i="21"/>
  <c r="F7" i="25"/>
  <c r="G7" i="25"/>
  <c r="H7" i="25"/>
  <c r="I7" i="25"/>
  <c r="J7" i="25"/>
  <c r="K7" i="25"/>
  <c r="L7" i="25"/>
  <c r="M7" i="25"/>
  <c r="N7" i="25"/>
  <c r="O7" i="25"/>
  <c r="P7" i="25"/>
  <c r="Q7" i="25"/>
  <c r="R7" i="25"/>
  <c r="S7" i="25"/>
  <c r="T7" i="25"/>
  <c r="C8" i="25"/>
  <c r="BX8" i="21"/>
  <c r="CJ8" i="21"/>
  <c r="D8" i="25"/>
  <c r="BY8" i="21"/>
  <c r="CK8" i="21"/>
  <c r="E8" i="25"/>
  <c r="BZ8" i="21"/>
  <c r="CL8" i="21"/>
  <c r="F8" i="25"/>
  <c r="G8" i="25"/>
  <c r="H8" i="25"/>
  <c r="I8" i="25"/>
  <c r="J8" i="25"/>
  <c r="K8" i="25"/>
  <c r="L8" i="25"/>
  <c r="M8" i="25"/>
  <c r="N8" i="25"/>
  <c r="O8" i="25"/>
  <c r="P8" i="25"/>
  <c r="Q8" i="25"/>
  <c r="R8" i="25"/>
  <c r="S8" i="25"/>
  <c r="T8" i="25"/>
  <c r="C9" i="25"/>
  <c r="BX9" i="21"/>
  <c r="CJ9" i="21"/>
  <c r="D9" i="25"/>
  <c r="BY9" i="21"/>
  <c r="CK9" i="21"/>
  <c r="E9" i="25"/>
  <c r="BZ9" i="21"/>
  <c r="CL9" i="21"/>
  <c r="F9" i="25"/>
  <c r="G9" i="25"/>
  <c r="H9" i="25"/>
  <c r="I9" i="25"/>
  <c r="J9" i="25"/>
  <c r="K9" i="25"/>
  <c r="L9" i="25"/>
  <c r="M9" i="25"/>
  <c r="N9" i="25"/>
  <c r="O9" i="25"/>
  <c r="P9" i="25"/>
  <c r="Q9" i="25"/>
  <c r="R9" i="25"/>
  <c r="S9" i="25"/>
  <c r="T9" i="25"/>
  <c r="C10" i="25"/>
  <c r="BX10" i="21"/>
  <c r="CJ10" i="21"/>
  <c r="D10" i="25"/>
  <c r="BY10" i="21"/>
  <c r="CK10" i="21"/>
  <c r="E10" i="25"/>
  <c r="BZ10" i="21"/>
  <c r="CL10" i="21"/>
  <c r="F10" i="25"/>
  <c r="G10" i="25"/>
  <c r="H10" i="25"/>
  <c r="I10" i="25"/>
  <c r="J10" i="25"/>
  <c r="K10" i="25"/>
  <c r="L10" i="25"/>
  <c r="M10" i="25"/>
  <c r="N10" i="25"/>
  <c r="O10" i="25"/>
  <c r="P10" i="25"/>
  <c r="Q10" i="25"/>
  <c r="R10" i="25"/>
  <c r="S10" i="25"/>
  <c r="T10" i="25"/>
  <c r="C11" i="25"/>
  <c r="BX11" i="21"/>
  <c r="CJ11" i="21"/>
  <c r="D11" i="25"/>
  <c r="BY11" i="21"/>
  <c r="CK11" i="21"/>
  <c r="E11" i="25"/>
  <c r="BZ11" i="21"/>
  <c r="CL11" i="21"/>
  <c r="F11" i="25"/>
  <c r="G11" i="25"/>
  <c r="H11" i="25"/>
  <c r="I11" i="25"/>
  <c r="J11" i="25"/>
  <c r="K11" i="25"/>
  <c r="L11" i="25"/>
  <c r="M11" i="25"/>
  <c r="N11" i="25"/>
  <c r="O11" i="25"/>
  <c r="P11" i="25"/>
  <c r="Q11" i="25"/>
  <c r="R11" i="25"/>
  <c r="S11" i="25"/>
  <c r="T11" i="25"/>
  <c r="C12" i="25"/>
  <c r="BX12" i="21"/>
  <c r="CJ12" i="21"/>
  <c r="D12" i="25"/>
  <c r="BY12" i="21"/>
  <c r="CK12" i="21"/>
  <c r="E12" i="25"/>
  <c r="BZ12" i="21"/>
  <c r="CL12" i="21"/>
  <c r="F12" i="25"/>
  <c r="G12" i="25"/>
  <c r="H12" i="25"/>
  <c r="I12" i="25"/>
  <c r="J12" i="25"/>
  <c r="K12" i="25"/>
  <c r="L12" i="25"/>
  <c r="M12" i="25"/>
  <c r="N12" i="25"/>
  <c r="O12" i="25"/>
  <c r="P12" i="25"/>
  <c r="Q12" i="25"/>
  <c r="R12" i="25"/>
  <c r="S12" i="25"/>
  <c r="T12" i="25"/>
  <c r="C13" i="25"/>
  <c r="BX13" i="21"/>
  <c r="CJ13" i="21"/>
  <c r="D13" i="25"/>
  <c r="BY13" i="21"/>
  <c r="CK13" i="21"/>
  <c r="E13" i="25"/>
  <c r="BZ13" i="21"/>
  <c r="CL13" i="21"/>
  <c r="F13" i="25"/>
  <c r="G13" i="25"/>
  <c r="H13" i="25"/>
  <c r="I13" i="25"/>
  <c r="J13" i="25"/>
  <c r="K13" i="25"/>
  <c r="L13" i="25"/>
  <c r="M13" i="25"/>
  <c r="N13" i="25"/>
  <c r="O13" i="25"/>
  <c r="P13" i="25"/>
  <c r="Q13" i="25"/>
  <c r="R13" i="25"/>
  <c r="S13" i="25"/>
  <c r="T13" i="25"/>
  <c r="C14" i="25"/>
  <c r="BX14" i="21"/>
  <c r="CJ14" i="21"/>
  <c r="D14" i="25"/>
  <c r="BY14" i="21"/>
  <c r="CK14" i="21"/>
  <c r="E14" i="25"/>
  <c r="BZ14" i="21"/>
  <c r="CL14" i="21"/>
  <c r="F14" i="25"/>
  <c r="G14" i="25"/>
  <c r="H14" i="25"/>
  <c r="I14" i="25"/>
  <c r="J14" i="25"/>
  <c r="K14" i="25"/>
  <c r="L14" i="25"/>
  <c r="M14" i="25"/>
  <c r="N14" i="25"/>
  <c r="O14" i="25"/>
  <c r="P14" i="25"/>
  <c r="Q14" i="25"/>
  <c r="R14" i="25"/>
  <c r="S14" i="25"/>
  <c r="T14" i="25"/>
  <c r="C15" i="25"/>
  <c r="BX15" i="21"/>
  <c r="CJ15" i="21"/>
  <c r="D15" i="25"/>
  <c r="BY15" i="21"/>
  <c r="CK15" i="21"/>
  <c r="E15" i="25"/>
  <c r="BZ15" i="21"/>
  <c r="CL15" i="21"/>
  <c r="F15" i="25"/>
  <c r="G15" i="25"/>
  <c r="H15" i="25"/>
  <c r="I15" i="25"/>
  <c r="J15" i="25"/>
  <c r="K15" i="25"/>
  <c r="L15" i="25"/>
  <c r="M15" i="25"/>
  <c r="N15" i="25"/>
  <c r="O15" i="25"/>
  <c r="P15" i="25"/>
  <c r="Q15" i="25"/>
  <c r="R15" i="25"/>
  <c r="S15" i="25"/>
  <c r="T15" i="25"/>
  <c r="C16" i="25"/>
  <c r="BX16" i="21"/>
  <c r="CJ16" i="21"/>
  <c r="D16" i="25"/>
  <c r="BY16" i="21"/>
  <c r="CK16" i="21"/>
  <c r="E16" i="25"/>
  <c r="BZ16" i="21"/>
  <c r="CL16" i="21"/>
  <c r="F16" i="25"/>
  <c r="G16" i="25"/>
  <c r="H16" i="25"/>
  <c r="I16" i="25"/>
  <c r="J16" i="25"/>
  <c r="K16" i="25"/>
  <c r="L16" i="25"/>
  <c r="M16" i="25"/>
  <c r="N16" i="25"/>
  <c r="O16" i="25"/>
  <c r="P16" i="25"/>
  <c r="Q16" i="25"/>
  <c r="R16" i="25"/>
  <c r="S16" i="25"/>
  <c r="T16" i="25"/>
  <c r="C17" i="25"/>
  <c r="BX17" i="21"/>
  <c r="CJ17" i="21"/>
  <c r="D17" i="25"/>
  <c r="BY17" i="21"/>
  <c r="CK17" i="21"/>
  <c r="E17" i="25"/>
  <c r="BZ17" i="21"/>
  <c r="CL17" i="21"/>
  <c r="F17" i="25"/>
  <c r="G17" i="25"/>
  <c r="H17" i="25"/>
  <c r="I17" i="25"/>
  <c r="J17" i="25"/>
  <c r="K17" i="25"/>
  <c r="L17" i="25"/>
  <c r="M17" i="25"/>
  <c r="N17" i="25"/>
  <c r="O17" i="25"/>
  <c r="P17" i="25"/>
  <c r="Q17" i="25"/>
  <c r="R17" i="25"/>
  <c r="S17" i="25"/>
  <c r="T17" i="25"/>
  <c r="C18" i="25"/>
  <c r="BX18" i="21"/>
  <c r="CJ18" i="21"/>
  <c r="D18" i="25"/>
  <c r="BY18" i="21"/>
  <c r="CK18" i="21"/>
  <c r="E18" i="25"/>
  <c r="BZ18" i="21"/>
  <c r="CL18" i="21"/>
  <c r="F18" i="25"/>
  <c r="G18" i="25"/>
  <c r="H18" i="25"/>
  <c r="I18" i="25"/>
  <c r="J18" i="25"/>
  <c r="K18" i="25"/>
  <c r="L18" i="25"/>
  <c r="M18" i="25"/>
  <c r="N18" i="25"/>
  <c r="O18" i="25"/>
  <c r="P18" i="25"/>
  <c r="Q18" i="25"/>
  <c r="R18" i="25"/>
  <c r="S18" i="25"/>
  <c r="T18" i="25"/>
  <c r="C19" i="25"/>
  <c r="BX19" i="21"/>
  <c r="CJ19" i="21"/>
  <c r="D19" i="25"/>
  <c r="BY19" i="21"/>
  <c r="CK19" i="21"/>
  <c r="E19" i="25"/>
  <c r="BZ19" i="21"/>
  <c r="CL19" i="21"/>
  <c r="F19" i="25"/>
  <c r="G19" i="25"/>
  <c r="H19" i="25"/>
  <c r="I19" i="25"/>
  <c r="J19" i="25"/>
  <c r="K19" i="25"/>
  <c r="L19" i="25"/>
  <c r="M19" i="25"/>
  <c r="N19" i="25"/>
  <c r="O19" i="25"/>
  <c r="P19" i="25"/>
  <c r="Q19" i="25"/>
  <c r="R19" i="25"/>
  <c r="S19" i="25"/>
  <c r="T19" i="25"/>
  <c r="C20" i="25"/>
  <c r="BX20" i="21"/>
  <c r="CJ20" i="21"/>
  <c r="D20" i="25"/>
  <c r="BY20" i="21"/>
  <c r="CK20" i="21"/>
  <c r="E20" i="25"/>
  <c r="BZ20" i="21"/>
  <c r="CL20" i="21"/>
  <c r="F20" i="25"/>
  <c r="G20" i="25"/>
  <c r="H20" i="25"/>
  <c r="I20" i="25"/>
  <c r="J20" i="25"/>
  <c r="K20" i="25"/>
  <c r="L20" i="25"/>
  <c r="M20" i="25"/>
  <c r="N20" i="25"/>
  <c r="O20" i="25"/>
  <c r="P20" i="25"/>
  <c r="Q20" i="25"/>
  <c r="R20" i="25"/>
  <c r="S20" i="25"/>
  <c r="T20" i="25"/>
  <c r="C21" i="25"/>
  <c r="BX21" i="21"/>
  <c r="CJ21" i="21"/>
  <c r="D21" i="25"/>
  <c r="BY21" i="21"/>
  <c r="CK21" i="21"/>
  <c r="E21" i="25"/>
  <c r="BZ21" i="21"/>
  <c r="CL21" i="21"/>
  <c r="F21" i="25"/>
  <c r="G21" i="25"/>
  <c r="H21" i="25"/>
  <c r="I21" i="25"/>
  <c r="J21" i="25"/>
  <c r="K21" i="25"/>
  <c r="L21" i="25"/>
  <c r="M21" i="25"/>
  <c r="N21" i="25"/>
  <c r="O21" i="25"/>
  <c r="P21" i="25"/>
  <c r="Q21" i="25"/>
  <c r="R21" i="25"/>
  <c r="S21" i="25"/>
  <c r="T21" i="25"/>
  <c r="C22" i="25"/>
  <c r="BX22" i="21"/>
  <c r="CJ22" i="21"/>
  <c r="D22" i="25"/>
  <c r="BY22" i="21"/>
  <c r="CK22" i="21"/>
  <c r="E22" i="25"/>
  <c r="BZ22" i="21"/>
  <c r="CL22" i="21"/>
  <c r="F22" i="25"/>
  <c r="G22" i="25"/>
  <c r="H22" i="25"/>
  <c r="I22" i="25"/>
  <c r="J22" i="25"/>
  <c r="K22" i="25"/>
  <c r="L22" i="25"/>
  <c r="M22" i="25"/>
  <c r="N22" i="25"/>
  <c r="O22" i="25"/>
  <c r="P22" i="25"/>
  <c r="Q22" i="25"/>
  <c r="R22" i="25"/>
  <c r="S22" i="25"/>
  <c r="T22" i="25"/>
  <c r="C23" i="25"/>
  <c r="BX23" i="21"/>
  <c r="CJ23" i="21"/>
  <c r="D23" i="25"/>
  <c r="BY23" i="21"/>
  <c r="CK23" i="21"/>
  <c r="E23" i="25"/>
  <c r="BZ23" i="21"/>
  <c r="CL23" i="21"/>
  <c r="F23" i="25"/>
  <c r="G23" i="25"/>
  <c r="H23" i="25"/>
  <c r="I23" i="25"/>
  <c r="J23" i="25"/>
  <c r="K23" i="25"/>
  <c r="L23" i="25"/>
  <c r="M23" i="25"/>
  <c r="N23" i="25"/>
  <c r="O23" i="25"/>
  <c r="P23" i="25"/>
  <c r="Q23" i="25"/>
  <c r="R23" i="25"/>
  <c r="S23" i="25"/>
  <c r="T23" i="25"/>
  <c r="C24" i="25"/>
  <c r="BX24" i="21"/>
  <c r="CJ24" i="21"/>
  <c r="D24" i="25"/>
  <c r="BY24" i="21"/>
  <c r="CK24" i="21"/>
  <c r="E24" i="25"/>
  <c r="BZ24" i="21"/>
  <c r="CL24" i="21"/>
  <c r="F24" i="25"/>
  <c r="G24" i="25"/>
  <c r="H24" i="25"/>
  <c r="I24" i="25"/>
  <c r="J24" i="25"/>
  <c r="K24" i="25"/>
  <c r="L24" i="25"/>
  <c r="M24" i="25"/>
  <c r="N24" i="25"/>
  <c r="O24" i="25"/>
  <c r="P24" i="25"/>
  <c r="Q24" i="25"/>
  <c r="R24" i="25"/>
  <c r="S24" i="25"/>
  <c r="T24" i="25"/>
  <c r="C25" i="25"/>
  <c r="BX25" i="21"/>
  <c r="CJ25" i="21"/>
  <c r="D25" i="25"/>
  <c r="BY25" i="21"/>
  <c r="CK25" i="21"/>
  <c r="E25" i="25"/>
  <c r="BZ25" i="21"/>
  <c r="CL25" i="21"/>
  <c r="F25" i="25"/>
  <c r="G25" i="25"/>
  <c r="H25" i="25"/>
  <c r="I25" i="25"/>
  <c r="J25" i="25"/>
  <c r="K25" i="25"/>
  <c r="L25" i="25"/>
  <c r="M25" i="25"/>
  <c r="N25" i="25"/>
  <c r="O25" i="25"/>
  <c r="P25" i="25"/>
  <c r="Q25" i="25"/>
  <c r="R25" i="25"/>
  <c r="S25" i="25"/>
  <c r="T25" i="25"/>
  <c r="C26" i="25"/>
  <c r="BX26" i="21"/>
  <c r="CJ26" i="21"/>
  <c r="D26" i="25"/>
  <c r="BY26" i="21"/>
  <c r="CK26" i="21"/>
  <c r="E26" i="25"/>
  <c r="BZ26" i="21"/>
  <c r="CL26" i="21"/>
  <c r="F26" i="25"/>
  <c r="G26" i="25"/>
  <c r="H26" i="25"/>
  <c r="I26" i="25"/>
  <c r="J26" i="25"/>
  <c r="K26" i="25"/>
  <c r="L26" i="25"/>
  <c r="M26" i="25"/>
  <c r="N26" i="25"/>
  <c r="O26" i="25"/>
  <c r="P26" i="25"/>
  <c r="Q26" i="25"/>
  <c r="R26" i="25"/>
  <c r="S26" i="25"/>
  <c r="T26" i="25"/>
  <c r="C27" i="25"/>
  <c r="BX27" i="21"/>
  <c r="CJ27" i="21"/>
  <c r="D27" i="25"/>
  <c r="BY27" i="21"/>
  <c r="CK27" i="21"/>
  <c r="E27" i="25"/>
  <c r="BZ27" i="21"/>
  <c r="CL27" i="21"/>
  <c r="F27" i="25"/>
  <c r="G27" i="25"/>
  <c r="H27" i="25"/>
  <c r="I27" i="25"/>
  <c r="J27" i="25"/>
  <c r="K27" i="25"/>
  <c r="L27" i="25"/>
  <c r="M27" i="25"/>
  <c r="N27" i="25"/>
  <c r="O27" i="25"/>
  <c r="P27" i="25"/>
  <c r="Q27" i="25"/>
  <c r="R27" i="25"/>
  <c r="S27" i="25"/>
  <c r="T27" i="25"/>
  <c r="C28" i="25"/>
  <c r="BX28" i="21"/>
  <c r="CJ28" i="21"/>
  <c r="D28" i="25"/>
  <c r="BY28" i="21"/>
  <c r="CK28" i="21"/>
  <c r="E28" i="25"/>
  <c r="BZ28" i="21"/>
  <c r="CL28" i="21"/>
  <c r="F28" i="25"/>
  <c r="G28" i="25"/>
  <c r="H28" i="25"/>
  <c r="I28" i="25"/>
  <c r="J28" i="25"/>
  <c r="K28" i="25"/>
  <c r="L28" i="25"/>
  <c r="M28" i="25"/>
  <c r="N28" i="25"/>
  <c r="O28" i="25"/>
  <c r="P28" i="25"/>
  <c r="Q28" i="25"/>
  <c r="R28" i="25"/>
  <c r="S28" i="25"/>
  <c r="T28" i="25"/>
  <c r="C29" i="25"/>
  <c r="BX29" i="21"/>
  <c r="CJ29" i="21"/>
  <c r="D29" i="25"/>
  <c r="BY29" i="21"/>
  <c r="CK29" i="21"/>
  <c r="E29" i="25"/>
  <c r="BZ29" i="21"/>
  <c r="CL29" i="21"/>
  <c r="F29" i="25"/>
  <c r="G29" i="25"/>
  <c r="H29" i="25"/>
  <c r="I29" i="25"/>
  <c r="J29" i="25"/>
  <c r="K29" i="25"/>
  <c r="L29" i="25"/>
  <c r="M29" i="25"/>
  <c r="N29" i="25"/>
  <c r="O29" i="25"/>
  <c r="P29" i="25"/>
  <c r="Q29" i="25"/>
  <c r="R29" i="25"/>
  <c r="S29" i="25"/>
  <c r="T29" i="25"/>
  <c r="C30" i="25"/>
  <c r="BX30" i="21"/>
  <c r="CJ30" i="21"/>
  <c r="D30" i="25"/>
  <c r="BY30" i="21"/>
  <c r="CK30" i="21"/>
  <c r="E30" i="25"/>
  <c r="BZ30" i="21"/>
  <c r="CL30" i="21"/>
  <c r="F30" i="25"/>
  <c r="G30" i="25"/>
  <c r="H30" i="25"/>
  <c r="I30" i="25"/>
  <c r="J30" i="25"/>
  <c r="K30" i="25"/>
  <c r="L30" i="25"/>
  <c r="M30" i="25"/>
  <c r="N30" i="25"/>
  <c r="O30" i="25"/>
  <c r="P30" i="25"/>
  <c r="Q30" i="25"/>
  <c r="R30" i="25"/>
  <c r="S30" i="25"/>
  <c r="T30" i="25"/>
  <c r="C31" i="25"/>
  <c r="BX31" i="21"/>
  <c r="CJ31" i="21"/>
  <c r="D31" i="25"/>
  <c r="BY31" i="21"/>
  <c r="CK31" i="21"/>
  <c r="E31" i="25"/>
  <c r="BZ31" i="21"/>
  <c r="CL31" i="21"/>
  <c r="F31" i="25"/>
  <c r="G31" i="25"/>
  <c r="H31" i="25"/>
  <c r="I31" i="25"/>
  <c r="J31" i="25"/>
  <c r="K31" i="25"/>
  <c r="L31" i="25"/>
  <c r="M31" i="25"/>
  <c r="N31" i="25"/>
  <c r="O31" i="25"/>
  <c r="P31" i="25"/>
  <c r="Q31" i="25"/>
  <c r="R31" i="25"/>
  <c r="S31" i="25"/>
  <c r="T31" i="25"/>
  <c r="C32" i="25"/>
  <c r="BX32" i="21"/>
  <c r="CJ32" i="21"/>
  <c r="D32" i="25"/>
  <c r="BY32" i="21"/>
  <c r="CK32" i="21"/>
  <c r="E32" i="25"/>
  <c r="BZ32" i="21"/>
  <c r="CL32" i="21"/>
  <c r="F32" i="25"/>
  <c r="G32" i="25"/>
  <c r="H32" i="25"/>
  <c r="I32" i="25"/>
  <c r="J32" i="25"/>
  <c r="K32" i="25"/>
  <c r="L32" i="25"/>
  <c r="M32" i="25"/>
  <c r="N32" i="25"/>
  <c r="O32" i="25"/>
  <c r="P32" i="25"/>
  <c r="Q32" i="25"/>
  <c r="R32" i="25"/>
  <c r="S32" i="25"/>
  <c r="T32" i="25"/>
  <c r="C33" i="25"/>
  <c r="BX33" i="21"/>
  <c r="CJ33" i="21"/>
  <c r="D33" i="25"/>
  <c r="BY33" i="21"/>
  <c r="CK33" i="21"/>
  <c r="E33" i="25"/>
  <c r="BZ33" i="21"/>
  <c r="CL33" i="21"/>
  <c r="F33" i="25"/>
  <c r="G33" i="25"/>
  <c r="H33" i="25"/>
  <c r="I33" i="25"/>
  <c r="J33" i="25"/>
  <c r="K33" i="25"/>
  <c r="L33" i="25"/>
  <c r="M33" i="25"/>
  <c r="N33" i="25"/>
  <c r="O33" i="25"/>
  <c r="P33" i="25"/>
  <c r="Q33" i="25"/>
  <c r="R33" i="25"/>
  <c r="S33" i="25"/>
  <c r="T33" i="25"/>
  <c r="C34" i="25"/>
  <c r="BX34" i="21"/>
  <c r="CJ34" i="21"/>
  <c r="D34" i="25"/>
  <c r="BY34" i="21"/>
  <c r="CK34" i="21"/>
  <c r="E34" i="25"/>
  <c r="BZ34" i="21"/>
  <c r="CL34" i="21"/>
  <c r="F34" i="25"/>
  <c r="G34" i="25"/>
  <c r="H34" i="25"/>
  <c r="I34" i="25"/>
  <c r="J34" i="25"/>
  <c r="K34" i="25"/>
  <c r="L34" i="25"/>
  <c r="M34" i="25"/>
  <c r="N34" i="25"/>
  <c r="O34" i="25"/>
  <c r="P34" i="25"/>
  <c r="Q34" i="25"/>
  <c r="R34" i="25"/>
  <c r="S34" i="25"/>
  <c r="T34" i="25"/>
  <c r="C35" i="25"/>
  <c r="BX35" i="21"/>
  <c r="CJ35" i="21"/>
  <c r="D35" i="25"/>
  <c r="BY35" i="21"/>
  <c r="CK35" i="21"/>
  <c r="E35" i="25"/>
  <c r="BZ35" i="21"/>
  <c r="CL35" i="21"/>
  <c r="F35" i="25"/>
  <c r="G35" i="25"/>
  <c r="H35" i="25"/>
  <c r="I35" i="25"/>
  <c r="J35" i="25"/>
  <c r="K35" i="25"/>
  <c r="L35" i="25"/>
  <c r="M35" i="25"/>
  <c r="N35" i="25"/>
  <c r="O35" i="25"/>
  <c r="P35" i="25"/>
  <c r="Q35" i="25"/>
  <c r="R35" i="25"/>
  <c r="S35" i="25"/>
  <c r="T35" i="25"/>
  <c r="C36" i="25"/>
  <c r="BX36" i="21"/>
  <c r="CJ36" i="21"/>
  <c r="D36" i="25"/>
  <c r="BY36" i="21"/>
  <c r="CK36" i="21"/>
  <c r="E36" i="25"/>
  <c r="BZ36" i="21"/>
  <c r="CL36" i="21"/>
  <c r="F36" i="25"/>
  <c r="G36" i="25"/>
  <c r="H36" i="25"/>
  <c r="I36" i="25"/>
  <c r="J36" i="25"/>
  <c r="K36" i="25"/>
  <c r="L36" i="25"/>
  <c r="M36" i="25"/>
  <c r="N36" i="25"/>
  <c r="O36" i="25"/>
  <c r="P36" i="25"/>
  <c r="Q36" i="25"/>
  <c r="R36" i="25"/>
  <c r="S36" i="25"/>
  <c r="T36" i="25"/>
  <c r="C37" i="25"/>
  <c r="BX37" i="21"/>
  <c r="CJ37" i="21"/>
  <c r="D37" i="25"/>
  <c r="BY37" i="21"/>
  <c r="CK37" i="21"/>
  <c r="E37" i="25"/>
  <c r="BZ37" i="21"/>
  <c r="CL37" i="21"/>
  <c r="F37" i="25"/>
  <c r="G37" i="25"/>
  <c r="H37" i="25"/>
  <c r="I37" i="25"/>
  <c r="J37" i="25"/>
  <c r="K37" i="25"/>
  <c r="L37" i="25"/>
  <c r="M37" i="25"/>
  <c r="N37" i="25"/>
  <c r="O37" i="25"/>
  <c r="P37" i="25"/>
  <c r="Q37" i="25"/>
  <c r="R37" i="25"/>
  <c r="S37" i="25"/>
  <c r="T37" i="25"/>
  <c r="C38" i="25"/>
  <c r="BX38" i="21"/>
  <c r="CJ38" i="21"/>
  <c r="D38" i="25"/>
  <c r="BY38" i="21"/>
  <c r="CK38" i="21"/>
  <c r="E38" i="25"/>
  <c r="BZ38" i="21"/>
  <c r="CL38" i="21"/>
  <c r="F38" i="25"/>
  <c r="G38" i="25"/>
  <c r="H38" i="25"/>
  <c r="I38" i="25"/>
  <c r="J38" i="25"/>
  <c r="K38" i="25"/>
  <c r="L38" i="25"/>
  <c r="M38" i="25"/>
  <c r="N38" i="25"/>
  <c r="O38" i="25"/>
  <c r="P38" i="25"/>
  <c r="Q38" i="25"/>
  <c r="R38" i="25"/>
  <c r="S38" i="25"/>
  <c r="T38" i="25"/>
  <c r="C39" i="25"/>
  <c r="BX39" i="21"/>
  <c r="CJ39" i="21"/>
  <c r="D39" i="25"/>
  <c r="BY39" i="21"/>
  <c r="CK39" i="21"/>
  <c r="E39" i="25"/>
  <c r="BZ39" i="21"/>
  <c r="CL39" i="21"/>
  <c r="F39" i="25"/>
  <c r="G39" i="25"/>
  <c r="H39" i="25"/>
  <c r="I39" i="25"/>
  <c r="J39" i="25"/>
  <c r="K39" i="25"/>
  <c r="L39" i="25"/>
  <c r="M39" i="25"/>
  <c r="N39" i="25"/>
  <c r="O39" i="25"/>
  <c r="P39" i="25"/>
  <c r="Q39" i="25"/>
  <c r="R39" i="25"/>
  <c r="S39" i="25"/>
  <c r="T39" i="25"/>
  <c r="C40" i="25"/>
  <c r="BX40" i="21"/>
  <c r="CJ40" i="21"/>
  <c r="D40" i="25"/>
  <c r="BY40" i="21"/>
  <c r="CK40" i="21"/>
  <c r="E40" i="25"/>
  <c r="BZ40" i="21"/>
  <c r="CL40" i="21"/>
  <c r="F40" i="25"/>
  <c r="G40" i="25"/>
  <c r="H40" i="25"/>
  <c r="I40" i="25"/>
  <c r="J40" i="25"/>
  <c r="K40" i="25"/>
  <c r="L40" i="25"/>
  <c r="M40" i="25"/>
  <c r="N40" i="25"/>
  <c r="O40" i="25"/>
  <c r="P40" i="25"/>
  <c r="Q40" i="25"/>
  <c r="R40" i="25"/>
  <c r="S40" i="25"/>
  <c r="T40" i="25"/>
  <c r="C41" i="25"/>
  <c r="BX41" i="21"/>
  <c r="CJ41" i="21"/>
  <c r="D41" i="25"/>
  <c r="BY41" i="21"/>
  <c r="CK41" i="21"/>
  <c r="E41" i="25"/>
  <c r="BZ41" i="21"/>
  <c r="CL41" i="21"/>
  <c r="F41" i="25"/>
  <c r="G41" i="25"/>
  <c r="H41" i="25"/>
  <c r="I41" i="25"/>
  <c r="J41" i="25"/>
  <c r="K41" i="25"/>
  <c r="L41" i="25"/>
  <c r="M41" i="25"/>
  <c r="N41" i="25"/>
  <c r="O41" i="25"/>
  <c r="P41" i="25"/>
  <c r="Q41" i="25"/>
  <c r="R41" i="25"/>
  <c r="S41" i="25"/>
  <c r="T41" i="25"/>
  <c r="C42" i="25"/>
  <c r="BX42" i="21"/>
  <c r="CJ42" i="21"/>
  <c r="D42" i="25"/>
  <c r="BY42" i="21"/>
  <c r="CK42" i="21"/>
  <c r="E42" i="25"/>
  <c r="BZ42" i="21"/>
  <c r="CL42" i="21"/>
  <c r="F42" i="25"/>
  <c r="G42" i="25"/>
  <c r="H42" i="25"/>
  <c r="I42" i="25"/>
  <c r="J42" i="25"/>
  <c r="K42" i="25"/>
  <c r="L42" i="25"/>
  <c r="M42" i="25"/>
  <c r="N42" i="25"/>
  <c r="O42" i="25"/>
  <c r="P42" i="25"/>
  <c r="Q42" i="25"/>
  <c r="R42" i="25"/>
  <c r="S42" i="25"/>
  <c r="T42" i="25"/>
  <c r="C43" i="25"/>
  <c r="BX43" i="21"/>
  <c r="CJ43" i="21"/>
  <c r="D43" i="25"/>
  <c r="BY43" i="21"/>
  <c r="CK43" i="21"/>
  <c r="E43" i="25"/>
  <c r="BZ43" i="21"/>
  <c r="CL43" i="21"/>
  <c r="F43" i="25"/>
  <c r="G43" i="25"/>
  <c r="H43" i="25"/>
  <c r="I43" i="25"/>
  <c r="J43" i="25"/>
  <c r="K43" i="25"/>
  <c r="L43" i="25"/>
  <c r="M43" i="25"/>
  <c r="N43" i="25"/>
  <c r="O43" i="25"/>
  <c r="P43" i="25"/>
  <c r="Q43" i="25"/>
  <c r="R43" i="25"/>
  <c r="S43" i="25"/>
  <c r="T43" i="25"/>
  <c r="C44" i="25"/>
  <c r="BX44" i="21"/>
  <c r="CJ44" i="21"/>
  <c r="D44" i="25"/>
  <c r="BY44" i="21"/>
  <c r="CK44" i="21"/>
  <c r="E44" i="25"/>
  <c r="BZ44" i="21"/>
  <c r="CL44" i="21"/>
  <c r="F44" i="25"/>
  <c r="G44" i="25"/>
  <c r="H44" i="25"/>
  <c r="I44" i="25"/>
  <c r="J44" i="25"/>
  <c r="K44" i="25"/>
  <c r="L44" i="25"/>
  <c r="M44" i="25"/>
  <c r="N44" i="25"/>
  <c r="O44" i="25"/>
  <c r="P44" i="25"/>
  <c r="Q44" i="25"/>
  <c r="R44" i="25"/>
  <c r="S44" i="25"/>
  <c r="T44" i="25"/>
  <c r="C45" i="25"/>
  <c r="BX45" i="21"/>
  <c r="CJ45" i="21"/>
  <c r="D45" i="25"/>
  <c r="BY45" i="21"/>
  <c r="CK45" i="21"/>
  <c r="E45" i="25"/>
  <c r="BZ45" i="21"/>
  <c r="CL45" i="21"/>
  <c r="F45" i="25"/>
  <c r="G45" i="25"/>
  <c r="H45" i="25"/>
  <c r="I45" i="25"/>
  <c r="J45" i="25"/>
  <c r="K45" i="25"/>
  <c r="L45" i="25"/>
  <c r="M45" i="25"/>
  <c r="N45" i="25"/>
  <c r="O45" i="25"/>
  <c r="P45" i="25"/>
  <c r="Q45" i="25"/>
  <c r="R45" i="25"/>
  <c r="S45" i="25"/>
  <c r="T45" i="25"/>
  <c r="C46" i="25"/>
  <c r="BX46" i="21"/>
  <c r="CJ46" i="21"/>
  <c r="D46" i="25"/>
  <c r="BY46" i="21"/>
  <c r="CK46" i="21"/>
  <c r="E46" i="25"/>
  <c r="BZ46" i="21"/>
  <c r="CL46" i="21"/>
  <c r="F46" i="25"/>
  <c r="G46" i="25"/>
  <c r="H46" i="25"/>
  <c r="I46" i="25"/>
  <c r="J46" i="25"/>
  <c r="K46" i="25"/>
  <c r="L46" i="25"/>
  <c r="M46" i="25"/>
  <c r="N46" i="25"/>
  <c r="O46" i="25"/>
  <c r="P46" i="25"/>
  <c r="Q46" i="25"/>
  <c r="R46" i="25"/>
  <c r="S46" i="25"/>
  <c r="T46" i="25"/>
  <c r="C47" i="25"/>
  <c r="BX47" i="21"/>
  <c r="CJ47" i="21"/>
  <c r="D47" i="25"/>
  <c r="BY47" i="21"/>
  <c r="CK47" i="21"/>
  <c r="E47" i="25"/>
  <c r="BZ47" i="21"/>
  <c r="CL47" i="21"/>
  <c r="F47" i="25"/>
  <c r="G47" i="25"/>
  <c r="H47" i="25"/>
  <c r="I47" i="25"/>
  <c r="J47" i="25"/>
  <c r="K47" i="25"/>
  <c r="L47" i="25"/>
  <c r="M47" i="25"/>
  <c r="N47" i="25"/>
  <c r="O47" i="25"/>
  <c r="P47" i="25"/>
  <c r="Q47" i="25"/>
  <c r="R47" i="25"/>
  <c r="S47" i="25"/>
  <c r="T47" i="25"/>
  <c r="C48" i="25"/>
  <c r="BX48" i="21"/>
  <c r="CJ48" i="21"/>
  <c r="D48" i="25"/>
  <c r="BY48" i="21"/>
  <c r="CK48" i="21"/>
  <c r="E48" i="25"/>
  <c r="BZ48" i="21"/>
  <c r="CL48" i="21"/>
  <c r="F48" i="25"/>
  <c r="G48" i="25"/>
  <c r="H48" i="25"/>
  <c r="I48" i="25"/>
  <c r="J48" i="25"/>
  <c r="K48" i="25"/>
  <c r="L48" i="25"/>
  <c r="M48" i="25"/>
  <c r="N48" i="25"/>
  <c r="O48" i="25"/>
  <c r="P48" i="25"/>
  <c r="Q48" i="25"/>
  <c r="R48" i="25"/>
  <c r="S48" i="25"/>
  <c r="T48" i="25"/>
  <c r="C49" i="25"/>
  <c r="BX49" i="21"/>
  <c r="CJ49" i="21"/>
  <c r="D49" i="25"/>
  <c r="BY49" i="21"/>
  <c r="CK49" i="21"/>
  <c r="E49" i="25"/>
  <c r="BZ49" i="21"/>
  <c r="CL49" i="21"/>
  <c r="F49" i="25"/>
  <c r="G49" i="25"/>
  <c r="H49" i="25"/>
  <c r="I49" i="25"/>
  <c r="J49" i="25"/>
  <c r="K49" i="25"/>
  <c r="L49" i="25"/>
  <c r="M49" i="25"/>
  <c r="N49" i="25"/>
  <c r="O49" i="25"/>
  <c r="P49" i="25"/>
  <c r="Q49" i="25"/>
  <c r="R49" i="25"/>
  <c r="S49" i="25"/>
  <c r="T49" i="25"/>
  <c r="C50" i="25"/>
  <c r="BL50" i="21"/>
  <c r="BR50" i="21"/>
  <c r="BX50" i="21"/>
  <c r="CD50" i="21"/>
  <c r="CJ50" i="21"/>
  <c r="D50" i="25"/>
  <c r="BM50" i="21"/>
  <c r="BS50" i="21"/>
  <c r="BY50" i="21"/>
  <c r="CE50" i="21"/>
  <c r="CK50" i="21"/>
  <c r="E50" i="25"/>
  <c r="BN50" i="21"/>
  <c r="BT50" i="21"/>
  <c r="BZ50" i="21"/>
  <c r="CF50" i="21"/>
  <c r="CL50" i="21"/>
  <c r="F50" i="25"/>
  <c r="G50" i="25"/>
  <c r="H50" i="25"/>
  <c r="I50" i="25"/>
  <c r="CP50" i="21"/>
  <c r="J50" i="25"/>
  <c r="CQ50" i="21"/>
  <c r="K50" i="25"/>
  <c r="CR50" i="21"/>
  <c r="L50" i="25"/>
  <c r="M50" i="25"/>
  <c r="N50" i="25"/>
  <c r="O50" i="25"/>
  <c r="P50" i="25"/>
  <c r="Q50" i="25"/>
  <c r="R50" i="25"/>
  <c r="S50" i="25"/>
  <c r="T50" i="25"/>
  <c r="G3" i="8"/>
  <c r="H3" i="8"/>
  <c r="I3" i="8"/>
  <c r="J3" i="8"/>
  <c r="K3" i="8"/>
  <c r="L3" i="8"/>
  <c r="M3" i="8"/>
  <c r="N3" i="8"/>
  <c r="O3" i="8"/>
  <c r="P3" i="8"/>
  <c r="Q3" i="8"/>
  <c r="G4" i="8"/>
  <c r="H4" i="8"/>
  <c r="I4" i="8"/>
  <c r="J4" i="8"/>
  <c r="K4" i="8"/>
  <c r="L4" i="8"/>
  <c r="M4" i="8"/>
  <c r="N4" i="8"/>
  <c r="O4" i="8"/>
  <c r="P4" i="8"/>
  <c r="Q4" i="8"/>
  <c r="G5" i="8"/>
  <c r="H5" i="8"/>
  <c r="I5" i="8"/>
  <c r="J5" i="8"/>
  <c r="K5" i="8"/>
  <c r="L5" i="8"/>
  <c r="M5" i="8"/>
  <c r="N5" i="8"/>
  <c r="O5" i="8"/>
  <c r="P5" i="8"/>
  <c r="Q5" i="8"/>
  <c r="G6" i="8"/>
  <c r="H6" i="8"/>
  <c r="I6" i="8"/>
  <c r="J6" i="8"/>
  <c r="K6" i="8"/>
  <c r="L6" i="8"/>
  <c r="M6" i="8"/>
  <c r="N6" i="8"/>
  <c r="O6" i="8"/>
  <c r="P6" i="8"/>
  <c r="Q6" i="8"/>
  <c r="G7" i="8"/>
  <c r="H7" i="8"/>
  <c r="I7" i="8"/>
  <c r="J7" i="8"/>
  <c r="K7" i="8"/>
  <c r="L7" i="8"/>
  <c r="M7" i="8"/>
  <c r="N7" i="8"/>
  <c r="O7" i="8"/>
  <c r="P7" i="8"/>
  <c r="Q7" i="8"/>
  <c r="G8" i="8"/>
  <c r="H8" i="8"/>
  <c r="I8" i="8"/>
  <c r="J8" i="8"/>
  <c r="K8" i="8"/>
  <c r="L8" i="8"/>
  <c r="M8" i="8"/>
  <c r="N8" i="8"/>
  <c r="O8" i="8"/>
  <c r="P8" i="8"/>
  <c r="Q8" i="8"/>
  <c r="G9" i="8"/>
  <c r="H9" i="8"/>
  <c r="I9" i="8"/>
  <c r="J9" i="8"/>
  <c r="K9" i="8"/>
  <c r="L9" i="8"/>
  <c r="M9" i="8"/>
  <c r="N9" i="8"/>
  <c r="O9" i="8"/>
  <c r="P9" i="8"/>
  <c r="Q9" i="8"/>
  <c r="G10" i="8"/>
  <c r="H10" i="8"/>
  <c r="I10" i="8"/>
  <c r="J10" i="8"/>
  <c r="K10" i="8"/>
  <c r="L10" i="8"/>
  <c r="M10" i="8"/>
  <c r="N10" i="8"/>
  <c r="O10" i="8"/>
  <c r="P10" i="8"/>
  <c r="Q10" i="8"/>
  <c r="G11" i="8"/>
  <c r="H11" i="8"/>
  <c r="I11" i="8"/>
  <c r="J11" i="8"/>
  <c r="K11" i="8"/>
  <c r="L11" i="8"/>
  <c r="M11" i="8"/>
  <c r="N11" i="8"/>
  <c r="O11" i="8"/>
  <c r="P11" i="8"/>
  <c r="Q11" i="8"/>
  <c r="G12" i="8"/>
  <c r="H12" i="8"/>
  <c r="I12" i="8"/>
  <c r="J12" i="8"/>
  <c r="K12" i="8"/>
  <c r="L12" i="8"/>
  <c r="M12" i="8"/>
  <c r="N12" i="8"/>
  <c r="O12" i="8"/>
  <c r="P12" i="8"/>
  <c r="Q12" i="8"/>
  <c r="G13" i="8"/>
  <c r="H13" i="8"/>
  <c r="I13" i="8"/>
  <c r="J13" i="8"/>
  <c r="K13" i="8"/>
  <c r="L13" i="8"/>
  <c r="M13" i="8"/>
  <c r="N13" i="8"/>
  <c r="O13" i="8"/>
  <c r="P13" i="8"/>
  <c r="Q13" i="8"/>
  <c r="G14" i="8"/>
  <c r="H14" i="8"/>
  <c r="I14" i="8"/>
  <c r="J14" i="8"/>
  <c r="K14" i="8"/>
  <c r="L14" i="8"/>
  <c r="M14" i="8"/>
  <c r="N14" i="8"/>
  <c r="O14" i="8"/>
  <c r="P14" i="8"/>
  <c r="Q14" i="8"/>
  <c r="G15" i="8"/>
  <c r="H15" i="8"/>
  <c r="I15" i="8"/>
  <c r="J15" i="8"/>
  <c r="K15" i="8"/>
  <c r="L15" i="8"/>
  <c r="M15" i="8"/>
  <c r="N15" i="8"/>
  <c r="O15" i="8"/>
  <c r="P15" i="8"/>
  <c r="Q15" i="8"/>
  <c r="G16" i="8"/>
  <c r="H16" i="8"/>
  <c r="I16" i="8"/>
  <c r="J16" i="8"/>
  <c r="K16" i="8"/>
  <c r="L16" i="8"/>
  <c r="M16" i="8"/>
  <c r="N16" i="8"/>
  <c r="O16" i="8"/>
  <c r="P16" i="8"/>
  <c r="Q16" i="8"/>
  <c r="G17" i="8"/>
  <c r="H17" i="8"/>
  <c r="I17" i="8"/>
  <c r="J17" i="8"/>
  <c r="K17" i="8"/>
  <c r="L17" i="8"/>
  <c r="M17" i="8"/>
  <c r="N17" i="8"/>
  <c r="O17" i="8"/>
  <c r="P17" i="8"/>
  <c r="Q17" i="8"/>
  <c r="G18" i="8"/>
  <c r="H18" i="8"/>
  <c r="I18" i="8"/>
  <c r="J18" i="8"/>
  <c r="K18" i="8"/>
  <c r="L18" i="8"/>
  <c r="M18" i="8"/>
  <c r="N18" i="8"/>
  <c r="O18" i="8"/>
  <c r="P18" i="8"/>
  <c r="Q18" i="8"/>
  <c r="G19" i="8"/>
  <c r="H19" i="8"/>
  <c r="I19" i="8"/>
  <c r="J19" i="8"/>
  <c r="K19" i="8"/>
  <c r="L19" i="8"/>
  <c r="M19" i="8"/>
  <c r="N19" i="8"/>
  <c r="O19" i="8"/>
  <c r="P19" i="8"/>
  <c r="Q19" i="8"/>
  <c r="G20" i="8"/>
  <c r="H20" i="8"/>
  <c r="I20" i="8"/>
  <c r="J20" i="8"/>
  <c r="K20" i="8"/>
  <c r="L20" i="8"/>
  <c r="M20" i="8"/>
  <c r="N20" i="8"/>
  <c r="O20" i="8"/>
  <c r="P20" i="8"/>
  <c r="Q20" i="8"/>
  <c r="G21" i="8"/>
  <c r="H21" i="8"/>
  <c r="I21" i="8"/>
  <c r="J21" i="8"/>
  <c r="K21" i="8"/>
  <c r="L21" i="8"/>
  <c r="M21" i="8"/>
  <c r="N21" i="8"/>
  <c r="O21" i="8"/>
  <c r="P21" i="8"/>
  <c r="Q21" i="8"/>
  <c r="G22" i="8"/>
  <c r="H22" i="8"/>
  <c r="I22" i="8"/>
  <c r="J22" i="8"/>
  <c r="K22" i="8"/>
  <c r="L22" i="8"/>
  <c r="M22" i="8"/>
  <c r="N22" i="8"/>
  <c r="O22" i="8"/>
  <c r="P22" i="8"/>
  <c r="Q22" i="8"/>
  <c r="G23" i="8"/>
  <c r="H23" i="8"/>
  <c r="I23" i="8"/>
  <c r="J23" i="8"/>
  <c r="K23" i="8"/>
  <c r="L23" i="8"/>
  <c r="M23" i="8"/>
  <c r="N23" i="8"/>
  <c r="O23" i="8"/>
  <c r="P23" i="8"/>
  <c r="Q23" i="8"/>
  <c r="G24" i="8"/>
  <c r="H24" i="8"/>
  <c r="I24" i="8"/>
  <c r="J24" i="8"/>
  <c r="K24" i="8"/>
  <c r="L24" i="8"/>
  <c r="M24" i="8"/>
  <c r="N24" i="8"/>
  <c r="O24" i="8"/>
  <c r="P24" i="8"/>
  <c r="Q24" i="8"/>
  <c r="G25" i="8"/>
  <c r="H25" i="8"/>
  <c r="I25" i="8"/>
  <c r="J25" i="8"/>
  <c r="K25" i="8"/>
  <c r="L25" i="8"/>
  <c r="M25" i="8"/>
  <c r="N25" i="8"/>
  <c r="O25" i="8"/>
  <c r="P25" i="8"/>
  <c r="Q25" i="8"/>
  <c r="G26" i="8"/>
  <c r="H26" i="8"/>
  <c r="I26" i="8"/>
  <c r="J26" i="8"/>
  <c r="K26" i="8"/>
  <c r="L26" i="8"/>
  <c r="M26" i="8"/>
  <c r="N26" i="8"/>
  <c r="O26" i="8"/>
  <c r="P26" i="8"/>
  <c r="Q26" i="8"/>
  <c r="G27" i="8"/>
  <c r="H27" i="8"/>
  <c r="I27" i="8"/>
  <c r="J27" i="8"/>
  <c r="K27" i="8"/>
  <c r="L27" i="8"/>
  <c r="M27" i="8"/>
  <c r="N27" i="8"/>
  <c r="O27" i="8"/>
  <c r="P27" i="8"/>
  <c r="Q27" i="8"/>
  <c r="G28" i="8"/>
  <c r="H28" i="8"/>
  <c r="I28" i="8"/>
  <c r="J28" i="8"/>
  <c r="K28" i="8"/>
  <c r="L28" i="8"/>
  <c r="M28" i="8"/>
  <c r="N28" i="8"/>
  <c r="O28" i="8"/>
  <c r="P28" i="8"/>
  <c r="Q28" i="8"/>
  <c r="G29" i="8"/>
  <c r="H29" i="8"/>
  <c r="I29" i="8"/>
  <c r="J29" i="8"/>
  <c r="K29" i="8"/>
  <c r="L29" i="8"/>
  <c r="M29" i="8"/>
  <c r="N29" i="8"/>
  <c r="O29" i="8"/>
  <c r="P29" i="8"/>
  <c r="Q29" i="8"/>
  <c r="G30" i="8"/>
  <c r="H30" i="8"/>
  <c r="I30" i="8"/>
  <c r="J30" i="8"/>
  <c r="K30" i="8"/>
  <c r="L30" i="8"/>
  <c r="M30" i="8"/>
  <c r="N30" i="8"/>
  <c r="O30" i="8"/>
  <c r="P30" i="8"/>
  <c r="Q30" i="8"/>
  <c r="G31" i="8"/>
  <c r="H31" i="8"/>
  <c r="I31" i="8"/>
  <c r="J31" i="8"/>
  <c r="K31" i="8"/>
  <c r="L31" i="8"/>
  <c r="M31" i="8"/>
  <c r="N31" i="8"/>
  <c r="O31" i="8"/>
  <c r="P31" i="8"/>
  <c r="Q31" i="8"/>
  <c r="G32" i="8"/>
  <c r="H32" i="8"/>
  <c r="I32" i="8"/>
  <c r="J32" i="8"/>
  <c r="K32" i="8"/>
  <c r="L32" i="8"/>
  <c r="M32" i="8"/>
  <c r="N32" i="8"/>
  <c r="O32" i="8"/>
  <c r="P32" i="8"/>
  <c r="Q32" i="8"/>
  <c r="G33" i="8"/>
  <c r="H33" i="8"/>
  <c r="I33" i="8"/>
  <c r="J33" i="8"/>
  <c r="K33" i="8"/>
  <c r="L33" i="8"/>
  <c r="M33" i="8"/>
  <c r="N33" i="8"/>
  <c r="O33" i="8"/>
  <c r="P33" i="8"/>
  <c r="Q33" i="8"/>
  <c r="G34" i="8"/>
  <c r="H34" i="8"/>
  <c r="I34" i="8"/>
  <c r="J34" i="8"/>
  <c r="K34" i="8"/>
  <c r="L34" i="8"/>
  <c r="M34" i="8"/>
  <c r="N34" i="8"/>
  <c r="O34" i="8"/>
  <c r="P34" i="8"/>
  <c r="Q34" i="8"/>
  <c r="G35" i="8"/>
  <c r="H35" i="8"/>
  <c r="I35" i="8"/>
  <c r="J35" i="8"/>
  <c r="K35" i="8"/>
  <c r="L35" i="8"/>
  <c r="M35" i="8"/>
  <c r="N35" i="8"/>
  <c r="O35" i="8"/>
  <c r="P35" i="8"/>
  <c r="Q35" i="8"/>
  <c r="G36" i="8"/>
  <c r="H36" i="8"/>
  <c r="I36" i="8"/>
  <c r="J36" i="8"/>
  <c r="K36" i="8"/>
  <c r="L36" i="8"/>
  <c r="M36" i="8"/>
  <c r="N36" i="8"/>
  <c r="O36" i="8"/>
  <c r="P36" i="8"/>
  <c r="Q36" i="8"/>
  <c r="G37" i="8"/>
  <c r="H37" i="8"/>
  <c r="I37" i="8"/>
  <c r="J37" i="8"/>
  <c r="K37" i="8"/>
  <c r="L37" i="8"/>
  <c r="M37" i="8"/>
  <c r="N37" i="8"/>
  <c r="O37" i="8"/>
  <c r="P37" i="8"/>
  <c r="Q37" i="8"/>
  <c r="G38" i="8"/>
  <c r="H38" i="8"/>
  <c r="I38" i="8"/>
  <c r="J38" i="8"/>
  <c r="K38" i="8"/>
  <c r="L38" i="8"/>
  <c r="M38" i="8"/>
  <c r="N38" i="8"/>
  <c r="O38" i="8"/>
  <c r="P38" i="8"/>
  <c r="Q38" i="8"/>
  <c r="G39" i="8"/>
  <c r="H39" i="8"/>
  <c r="I39" i="8"/>
  <c r="J39" i="8"/>
  <c r="K39" i="8"/>
  <c r="L39" i="8"/>
  <c r="M39" i="8"/>
  <c r="N39" i="8"/>
  <c r="O39" i="8"/>
  <c r="P39" i="8"/>
  <c r="Q39" i="8"/>
  <c r="G40" i="8"/>
  <c r="H40" i="8"/>
  <c r="I40" i="8"/>
  <c r="J40" i="8"/>
  <c r="K40" i="8"/>
  <c r="L40" i="8"/>
  <c r="M40" i="8"/>
  <c r="N40" i="8"/>
  <c r="O40" i="8"/>
  <c r="P40" i="8"/>
  <c r="Q40" i="8"/>
  <c r="G41" i="8"/>
  <c r="H41" i="8"/>
  <c r="I41" i="8"/>
  <c r="J41" i="8"/>
  <c r="K41" i="8"/>
  <c r="L41" i="8"/>
  <c r="M41" i="8"/>
  <c r="N41" i="8"/>
  <c r="O41" i="8"/>
  <c r="P41" i="8"/>
  <c r="Q41" i="8"/>
  <c r="G42" i="8"/>
  <c r="H42" i="8"/>
  <c r="I42" i="8"/>
  <c r="J42" i="8"/>
  <c r="K42" i="8"/>
  <c r="L42" i="8"/>
  <c r="M42" i="8"/>
  <c r="N42" i="8"/>
  <c r="O42" i="8"/>
  <c r="P42" i="8"/>
  <c r="Q42" i="8"/>
  <c r="G43" i="8"/>
  <c r="H43" i="8"/>
  <c r="I43" i="8"/>
  <c r="J43" i="8"/>
  <c r="K43" i="8"/>
  <c r="L43" i="8"/>
  <c r="M43" i="8"/>
  <c r="N43" i="8"/>
  <c r="O43" i="8"/>
  <c r="P43" i="8"/>
  <c r="Q43" i="8"/>
  <c r="G44" i="8"/>
  <c r="H44" i="8"/>
  <c r="I44" i="8"/>
  <c r="J44" i="8"/>
  <c r="K44" i="8"/>
  <c r="L44" i="8"/>
  <c r="M44" i="8"/>
  <c r="N44" i="8"/>
  <c r="O44" i="8"/>
  <c r="P44" i="8"/>
  <c r="Q44" i="8"/>
  <c r="G45" i="8"/>
  <c r="H45" i="8"/>
  <c r="I45" i="8"/>
  <c r="J45" i="8"/>
  <c r="K45" i="8"/>
  <c r="L45" i="8"/>
  <c r="M45" i="8"/>
  <c r="N45" i="8"/>
  <c r="O45" i="8"/>
  <c r="P45" i="8"/>
  <c r="Q45" i="8"/>
  <c r="G46" i="8"/>
  <c r="H46" i="8"/>
  <c r="I46" i="8"/>
  <c r="J46" i="8"/>
  <c r="K46" i="8"/>
  <c r="L46" i="8"/>
  <c r="M46" i="8"/>
  <c r="N46" i="8"/>
  <c r="O46" i="8"/>
  <c r="P46" i="8"/>
  <c r="Q46" i="8"/>
  <c r="G47" i="8"/>
  <c r="H47" i="8"/>
  <c r="I47" i="8"/>
  <c r="J47" i="8"/>
  <c r="K47" i="8"/>
  <c r="L47" i="8"/>
  <c r="M47" i="8"/>
  <c r="N47" i="8"/>
  <c r="O47" i="8"/>
  <c r="P47" i="8"/>
  <c r="Q47" i="8"/>
  <c r="G48" i="8"/>
  <c r="H48" i="8"/>
  <c r="I48" i="8"/>
  <c r="J48" i="8"/>
  <c r="K48" i="8"/>
  <c r="L48" i="8"/>
  <c r="M48" i="8"/>
  <c r="N48" i="8"/>
  <c r="O48" i="8"/>
  <c r="P48" i="8"/>
  <c r="Q48" i="8"/>
  <c r="G49" i="8"/>
  <c r="H49" i="8"/>
  <c r="I49" i="8"/>
  <c r="J49" i="8"/>
  <c r="K49" i="8"/>
  <c r="L49" i="8"/>
  <c r="M49" i="8"/>
  <c r="N49" i="8"/>
  <c r="O49" i="8"/>
  <c r="P49" i="8"/>
  <c r="Q49" i="8"/>
  <c r="E50" i="8"/>
  <c r="G50" i="8"/>
  <c r="H50" i="8"/>
  <c r="I50" i="8"/>
  <c r="J50" i="8"/>
  <c r="K50" i="8"/>
  <c r="L50" i="8"/>
  <c r="M50" i="8"/>
  <c r="N50" i="8"/>
  <c r="O50" i="8"/>
  <c r="P50" i="8"/>
  <c r="Q50" i="8"/>
  <c r="G3" i="9"/>
  <c r="H3" i="9"/>
  <c r="I3" i="9"/>
  <c r="J3" i="9"/>
  <c r="K3" i="9"/>
  <c r="L3" i="9"/>
  <c r="M3" i="9"/>
  <c r="N3" i="9"/>
  <c r="O3" i="9"/>
  <c r="P3" i="9"/>
  <c r="Q3" i="9"/>
  <c r="G4" i="9"/>
  <c r="H4" i="9"/>
  <c r="I4" i="9"/>
  <c r="J4" i="9"/>
  <c r="K4" i="9"/>
  <c r="L4" i="9"/>
  <c r="M4" i="9"/>
  <c r="N4" i="9"/>
  <c r="O4" i="9"/>
  <c r="P4" i="9"/>
  <c r="Q4" i="9"/>
  <c r="G5" i="9"/>
  <c r="H5" i="9"/>
  <c r="I5" i="9"/>
  <c r="J5" i="9"/>
  <c r="K5" i="9"/>
  <c r="L5" i="9"/>
  <c r="M5" i="9"/>
  <c r="N5" i="9"/>
  <c r="O5" i="9"/>
  <c r="P5" i="9"/>
  <c r="Q5" i="9"/>
  <c r="G6" i="9"/>
  <c r="H6" i="9"/>
  <c r="I6" i="9"/>
  <c r="J6" i="9"/>
  <c r="K6" i="9"/>
  <c r="L6" i="9"/>
  <c r="M6" i="9"/>
  <c r="N6" i="9"/>
  <c r="O6" i="9"/>
  <c r="P6" i="9"/>
  <c r="Q6" i="9"/>
  <c r="G7" i="9"/>
  <c r="H7" i="9"/>
  <c r="I7" i="9"/>
  <c r="J7" i="9"/>
  <c r="K7" i="9"/>
  <c r="L7" i="9"/>
  <c r="M7" i="9"/>
  <c r="N7" i="9"/>
  <c r="O7" i="9"/>
  <c r="P7" i="9"/>
  <c r="Q7" i="9"/>
  <c r="G8" i="9"/>
  <c r="H8" i="9"/>
  <c r="I8" i="9"/>
  <c r="J8" i="9"/>
  <c r="K8" i="9"/>
  <c r="L8" i="9"/>
  <c r="M8" i="9"/>
  <c r="N8" i="9"/>
  <c r="O8" i="9"/>
  <c r="P8" i="9"/>
  <c r="Q8" i="9"/>
  <c r="G9" i="9"/>
  <c r="H9" i="9"/>
  <c r="I9" i="9"/>
  <c r="J9" i="9"/>
  <c r="K9" i="9"/>
  <c r="L9" i="9"/>
  <c r="M9" i="9"/>
  <c r="N9" i="9"/>
  <c r="O9" i="9"/>
  <c r="P9" i="9"/>
  <c r="Q9" i="9"/>
  <c r="G10" i="9"/>
  <c r="H10" i="9"/>
  <c r="I10" i="9"/>
  <c r="J10" i="9"/>
  <c r="K10" i="9"/>
  <c r="L10" i="9"/>
  <c r="M10" i="9"/>
  <c r="N10" i="9"/>
  <c r="O10" i="9"/>
  <c r="P10" i="9"/>
  <c r="Q10" i="9"/>
  <c r="G11" i="9"/>
  <c r="H11" i="9"/>
  <c r="I11" i="9"/>
  <c r="J11" i="9"/>
  <c r="K11" i="9"/>
  <c r="L11" i="9"/>
  <c r="M11" i="9"/>
  <c r="N11" i="9"/>
  <c r="O11" i="9"/>
  <c r="P11" i="9"/>
  <c r="Q11" i="9"/>
  <c r="G12" i="9"/>
  <c r="H12" i="9"/>
  <c r="I12" i="9"/>
  <c r="J12" i="9"/>
  <c r="K12" i="9"/>
  <c r="L12" i="9"/>
  <c r="M12" i="9"/>
  <c r="N12" i="9"/>
  <c r="O12" i="9"/>
  <c r="P12" i="9"/>
  <c r="Q12" i="9"/>
  <c r="G13" i="9"/>
  <c r="H13" i="9"/>
  <c r="I13" i="9"/>
  <c r="J13" i="9"/>
  <c r="K13" i="9"/>
  <c r="L13" i="9"/>
  <c r="M13" i="9"/>
  <c r="N13" i="9"/>
  <c r="O13" i="9"/>
  <c r="P13" i="9"/>
  <c r="Q13" i="9"/>
  <c r="G14" i="9"/>
  <c r="H14" i="9"/>
  <c r="I14" i="9"/>
  <c r="J14" i="9"/>
  <c r="K14" i="9"/>
  <c r="L14" i="9"/>
  <c r="M14" i="9"/>
  <c r="N14" i="9"/>
  <c r="O14" i="9"/>
  <c r="P14" i="9"/>
  <c r="Q14" i="9"/>
  <c r="G15" i="9"/>
  <c r="H15" i="9"/>
  <c r="I15" i="9"/>
  <c r="J15" i="9"/>
  <c r="K15" i="9"/>
  <c r="L15" i="9"/>
  <c r="M15" i="9"/>
  <c r="N15" i="9"/>
  <c r="O15" i="9"/>
  <c r="P15" i="9"/>
  <c r="Q15" i="9"/>
  <c r="G16" i="9"/>
  <c r="H16" i="9"/>
  <c r="I16" i="9"/>
  <c r="J16" i="9"/>
  <c r="K16" i="9"/>
  <c r="L16" i="9"/>
  <c r="M16" i="9"/>
  <c r="N16" i="9"/>
  <c r="O16" i="9"/>
  <c r="P16" i="9"/>
  <c r="Q16" i="9"/>
  <c r="G17" i="9"/>
  <c r="H17" i="9"/>
  <c r="I17" i="9"/>
  <c r="J17" i="9"/>
  <c r="K17" i="9"/>
  <c r="L17" i="9"/>
  <c r="M17" i="9"/>
  <c r="N17" i="9"/>
  <c r="O17" i="9"/>
  <c r="P17" i="9"/>
  <c r="Q17" i="9"/>
  <c r="G18" i="9"/>
  <c r="H18" i="9"/>
  <c r="I18" i="9"/>
  <c r="J18" i="9"/>
  <c r="K18" i="9"/>
  <c r="L18" i="9"/>
  <c r="M18" i="9"/>
  <c r="N18" i="9"/>
  <c r="O18" i="9"/>
  <c r="P18" i="9"/>
  <c r="Q18" i="9"/>
  <c r="G19" i="9"/>
  <c r="H19" i="9"/>
  <c r="I19" i="9"/>
  <c r="J19" i="9"/>
  <c r="K19" i="9"/>
  <c r="L19" i="9"/>
  <c r="M19" i="9"/>
  <c r="N19" i="9"/>
  <c r="O19" i="9"/>
  <c r="P19" i="9"/>
  <c r="Q19" i="9"/>
  <c r="G20" i="9"/>
  <c r="H20" i="9"/>
  <c r="I20" i="9"/>
  <c r="J20" i="9"/>
  <c r="K20" i="9"/>
  <c r="L20" i="9"/>
  <c r="M20" i="9"/>
  <c r="N20" i="9"/>
  <c r="O20" i="9"/>
  <c r="P20" i="9"/>
  <c r="Q20" i="9"/>
  <c r="G21" i="9"/>
  <c r="H21" i="9"/>
  <c r="I21" i="9"/>
  <c r="J21" i="9"/>
  <c r="K21" i="9"/>
  <c r="L21" i="9"/>
  <c r="M21" i="9"/>
  <c r="N21" i="9"/>
  <c r="O21" i="9"/>
  <c r="P21" i="9"/>
  <c r="Q21" i="9"/>
  <c r="G22" i="9"/>
  <c r="H22" i="9"/>
  <c r="I22" i="9"/>
  <c r="J22" i="9"/>
  <c r="K22" i="9"/>
  <c r="L22" i="9"/>
  <c r="M22" i="9"/>
  <c r="N22" i="9"/>
  <c r="O22" i="9"/>
  <c r="P22" i="9"/>
  <c r="Q22" i="9"/>
  <c r="G23" i="9"/>
  <c r="H23" i="9"/>
  <c r="I23" i="9"/>
  <c r="J23" i="9"/>
  <c r="K23" i="9"/>
  <c r="L23" i="9"/>
  <c r="M23" i="9"/>
  <c r="N23" i="9"/>
  <c r="O23" i="9"/>
  <c r="P23" i="9"/>
  <c r="Q23" i="9"/>
  <c r="G24" i="9"/>
  <c r="H24" i="9"/>
  <c r="I24" i="9"/>
  <c r="J24" i="9"/>
  <c r="K24" i="9"/>
  <c r="L24" i="9"/>
  <c r="M24" i="9"/>
  <c r="N24" i="9"/>
  <c r="O24" i="9"/>
  <c r="P24" i="9"/>
  <c r="Q24" i="9"/>
  <c r="G25" i="9"/>
  <c r="H25" i="9"/>
  <c r="I25" i="9"/>
  <c r="J25" i="9"/>
  <c r="K25" i="9"/>
  <c r="L25" i="9"/>
  <c r="M25" i="9"/>
  <c r="N25" i="9"/>
  <c r="O25" i="9"/>
  <c r="P25" i="9"/>
  <c r="Q25" i="9"/>
  <c r="G26" i="9"/>
  <c r="H26" i="9"/>
  <c r="I26" i="9"/>
  <c r="J26" i="9"/>
  <c r="K26" i="9"/>
  <c r="L26" i="9"/>
  <c r="M26" i="9"/>
  <c r="N26" i="9"/>
  <c r="O26" i="9"/>
  <c r="P26" i="9"/>
  <c r="Q26" i="9"/>
  <c r="G27" i="9"/>
  <c r="H27" i="9"/>
  <c r="I27" i="9"/>
  <c r="J27" i="9"/>
  <c r="K27" i="9"/>
  <c r="L27" i="9"/>
  <c r="M27" i="9"/>
  <c r="N27" i="9"/>
  <c r="O27" i="9"/>
  <c r="P27" i="9"/>
  <c r="Q27" i="9"/>
  <c r="G28" i="9"/>
  <c r="H28" i="9"/>
  <c r="I28" i="9"/>
  <c r="J28" i="9"/>
  <c r="K28" i="9"/>
  <c r="L28" i="9"/>
  <c r="M28" i="9"/>
  <c r="N28" i="9"/>
  <c r="O28" i="9"/>
  <c r="P28" i="9"/>
  <c r="Q28" i="9"/>
  <c r="G29" i="9"/>
  <c r="H29" i="9"/>
  <c r="I29" i="9"/>
  <c r="J29" i="9"/>
  <c r="K29" i="9"/>
  <c r="L29" i="9"/>
  <c r="M29" i="9"/>
  <c r="N29" i="9"/>
  <c r="O29" i="9"/>
  <c r="P29" i="9"/>
  <c r="Q29" i="9"/>
  <c r="G30" i="9"/>
  <c r="H30" i="9"/>
  <c r="I30" i="9"/>
  <c r="J30" i="9"/>
  <c r="K30" i="9"/>
  <c r="L30" i="9"/>
  <c r="M30" i="9"/>
  <c r="N30" i="9"/>
  <c r="O30" i="9"/>
  <c r="P30" i="9"/>
  <c r="Q30" i="9"/>
  <c r="G31" i="9"/>
  <c r="H31" i="9"/>
  <c r="I31" i="9"/>
  <c r="J31" i="9"/>
  <c r="K31" i="9"/>
  <c r="L31" i="9"/>
  <c r="M31" i="9"/>
  <c r="N31" i="9"/>
  <c r="O31" i="9"/>
  <c r="P31" i="9"/>
  <c r="Q31" i="9"/>
  <c r="G32" i="9"/>
  <c r="H32" i="9"/>
  <c r="I32" i="9"/>
  <c r="J32" i="9"/>
  <c r="K32" i="9"/>
  <c r="L32" i="9"/>
  <c r="M32" i="9"/>
  <c r="N32" i="9"/>
  <c r="O32" i="9"/>
  <c r="P32" i="9"/>
  <c r="Q32" i="9"/>
  <c r="G33" i="9"/>
  <c r="H33" i="9"/>
  <c r="I33" i="9"/>
  <c r="J33" i="9"/>
  <c r="K33" i="9"/>
  <c r="L33" i="9"/>
  <c r="M33" i="9"/>
  <c r="N33" i="9"/>
  <c r="O33" i="9"/>
  <c r="P33" i="9"/>
  <c r="Q33" i="9"/>
  <c r="G34" i="9"/>
  <c r="H34" i="9"/>
  <c r="I34" i="9"/>
  <c r="J34" i="9"/>
  <c r="K34" i="9"/>
  <c r="L34" i="9"/>
  <c r="M34" i="9"/>
  <c r="N34" i="9"/>
  <c r="O34" i="9"/>
  <c r="P34" i="9"/>
  <c r="Q34" i="9"/>
  <c r="G35" i="9"/>
  <c r="H35" i="9"/>
  <c r="I35" i="9"/>
  <c r="J35" i="9"/>
  <c r="K35" i="9"/>
  <c r="L35" i="9"/>
  <c r="M35" i="9"/>
  <c r="N35" i="9"/>
  <c r="O35" i="9"/>
  <c r="P35" i="9"/>
  <c r="Q35" i="9"/>
  <c r="G36" i="9"/>
  <c r="H36" i="9"/>
  <c r="I36" i="9"/>
  <c r="J36" i="9"/>
  <c r="K36" i="9"/>
  <c r="L36" i="9"/>
  <c r="M36" i="9"/>
  <c r="N36" i="9"/>
  <c r="O36" i="9"/>
  <c r="P36" i="9"/>
  <c r="Q36" i="9"/>
  <c r="G37" i="9"/>
  <c r="H37" i="9"/>
  <c r="I37" i="9"/>
  <c r="J37" i="9"/>
  <c r="K37" i="9"/>
  <c r="L37" i="9"/>
  <c r="M37" i="9"/>
  <c r="N37" i="9"/>
  <c r="O37" i="9"/>
  <c r="P37" i="9"/>
  <c r="Q37" i="9"/>
  <c r="G38" i="9"/>
  <c r="H38" i="9"/>
  <c r="I38" i="9"/>
  <c r="J38" i="9"/>
  <c r="K38" i="9"/>
  <c r="L38" i="9"/>
  <c r="M38" i="9"/>
  <c r="N38" i="9"/>
  <c r="O38" i="9"/>
  <c r="P38" i="9"/>
  <c r="Q38" i="9"/>
  <c r="G39" i="9"/>
  <c r="H39" i="9"/>
  <c r="I39" i="9"/>
  <c r="J39" i="9"/>
  <c r="K39" i="9"/>
  <c r="L39" i="9"/>
  <c r="M39" i="9"/>
  <c r="N39" i="9"/>
  <c r="O39" i="9"/>
  <c r="P39" i="9"/>
  <c r="Q39" i="9"/>
  <c r="G40" i="9"/>
  <c r="H40" i="9"/>
  <c r="I40" i="9"/>
  <c r="J40" i="9"/>
  <c r="K40" i="9"/>
  <c r="L40" i="9"/>
  <c r="M40" i="9"/>
  <c r="N40" i="9"/>
  <c r="O40" i="9"/>
  <c r="P40" i="9"/>
  <c r="Q40" i="9"/>
  <c r="G41" i="9"/>
  <c r="H41" i="9"/>
  <c r="I41" i="9"/>
  <c r="J41" i="9"/>
  <c r="K41" i="9"/>
  <c r="L41" i="9"/>
  <c r="M41" i="9"/>
  <c r="N41" i="9"/>
  <c r="O41" i="9"/>
  <c r="P41" i="9"/>
  <c r="Q41" i="9"/>
  <c r="G42" i="9"/>
  <c r="H42" i="9"/>
  <c r="I42" i="9"/>
  <c r="J42" i="9"/>
  <c r="K42" i="9"/>
  <c r="L42" i="9"/>
  <c r="M42" i="9"/>
  <c r="N42" i="9"/>
  <c r="O42" i="9"/>
  <c r="P42" i="9"/>
  <c r="Q42" i="9"/>
  <c r="G43" i="9"/>
  <c r="H43" i="9"/>
  <c r="I43" i="9"/>
  <c r="J43" i="9"/>
  <c r="K43" i="9"/>
  <c r="L43" i="9"/>
  <c r="M43" i="9"/>
  <c r="N43" i="9"/>
  <c r="O43" i="9"/>
  <c r="P43" i="9"/>
  <c r="Q43" i="9"/>
  <c r="G44" i="9"/>
  <c r="H44" i="9"/>
  <c r="I44" i="9"/>
  <c r="J44" i="9"/>
  <c r="K44" i="9"/>
  <c r="L44" i="9"/>
  <c r="M44" i="9"/>
  <c r="N44" i="9"/>
  <c r="O44" i="9"/>
  <c r="P44" i="9"/>
  <c r="Q44" i="9"/>
  <c r="G45" i="9"/>
  <c r="H45" i="9"/>
  <c r="I45" i="9"/>
  <c r="J45" i="9"/>
  <c r="K45" i="9"/>
  <c r="L45" i="9"/>
  <c r="M45" i="9"/>
  <c r="N45" i="9"/>
  <c r="O45" i="9"/>
  <c r="P45" i="9"/>
  <c r="Q45" i="9"/>
  <c r="G46" i="9"/>
  <c r="H46" i="9"/>
  <c r="I46" i="9"/>
  <c r="J46" i="9"/>
  <c r="K46" i="9"/>
  <c r="L46" i="9"/>
  <c r="M46" i="9"/>
  <c r="N46" i="9"/>
  <c r="O46" i="9"/>
  <c r="P46" i="9"/>
  <c r="Q46" i="9"/>
  <c r="G47" i="9"/>
  <c r="H47" i="9"/>
  <c r="I47" i="9"/>
  <c r="J47" i="9"/>
  <c r="K47" i="9"/>
  <c r="L47" i="9"/>
  <c r="M47" i="9"/>
  <c r="N47" i="9"/>
  <c r="O47" i="9"/>
  <c r="P47" i="9"/>
  <c r="Q47" i="9"/>
  <c r="G48" i="9"/>
  <c r="H48" i="9"/>
  <c r="I48" i="9"/>
  <c r="J48" i="9"/>
  <c r="K48" i="9"/>
  <c r="L48" i="9"/>
  <c r="M48" i="9"/>
  <c r="N48" i="9"/>
  <c r="O48" i="9"/>
  <c r="P48" i="9"/>
  <c r="Q48" i="9"/>
  <c r="G49" i="9"/>
  <c r="H49" i="9"/>
  <c r="I49" i="9"/>
  <c r="J49" i="9"/>
  <c r="K49" i="9"/>
  <c r="L49" i="9"/>
  <c r="M49" i="9"/>
  <c r="N49" i="9"/>
  <c r="O49" i="9"/>
  <c r="P49" i="9"/>
  <c r="Q49" i="9"/>
  <c r="E50" i="9"/>
  <c r="G50" i="9"/>
  <c r="ER50" i="21"/>
  <c r="H50" i="9"/>
  <c r="ES50" i="21"/>
  <c r="I50" i="9"/>
  <c r="ET50" i="21"/>
  <c r="J50" i="9"/>
  <c r="K50" i="9"/>
  <c r="L50" i="9"/>
  <c r="M50" i="9"/>
  <c r="N50" i="9"/>
  <c r="O50" i="9"/>
  <c r="P50" i="9"/>
  <c r="Q50" i="9"/>
  <c r="G3" i="7"/>
  <c r="V3" i="21"/>
  <c r="AT3" i="21"/>
  <c r="BF3" i="21"/>
  <c r="H3" i="7"/>
  <c r="W3" i="21"/>
  <c r="AU3" i="21"/>
  <c r="BG3" i="21"/>
  <c r="I3" i="7"/>
  <c r="X3" i="21"/>
  <c r="AV3" i="21"/>
  <c r="BH3" i="21"/>
  <c r="J3" i="7"/>
  <c r="K3" i="7"/>
  <c r="L3" i="7"/>
  <c r="M3" i="7"/>
  <c r="N3" i="7"/>
  <c r="O3" i="7"/>
  <c r="P3" i="7"/>
  <c r="Q3" i="7"/>
  <c r="G4" i="7"/>
  <c r="V4" i="21"/>
  <c r="AT4" i="21"/>
  <c r="BF4" i="21"/>
  <c r="H4" i="7"/>
  <c r="W4" i="21"/>
  <c r="AU4" i="21"/>
  <c r="BG4" i="21"/>
  <c r="I4" i="7"/>
  <c r="X4" i="21"/>
  <c r="AV4" i="21"/>
  <c r="BH4" i="21"/>
  <c r="J4" i="7"/>
  <c r="K4" i="7"/>
  <c r="L4" i="7"/>
  <c r="M4" i="7"/>
  <c r="N4" i="7"/>
  <c r="O4" i="7"/>
  <c r="P4" i="7"/>
  <c r="Q4" i="7"/>
  <c r="G5" i="7"/>
  <c r="V5" i="21"/>
  <c r="AT5" i="21"/>
  <c r="BF5" i="21"/>
  <c r="H5" i="7"/>
  <c r="W5" i="21"/>
  <c r="AU5" i="21"/>
  <c r="BG5" i="21"/>
  <c r="I5" i="7"/>
  <c r="X5" i="21"/>
  <c r="AV5" i="21"/>
  <c r="BH5" i="21"/>
  <c r="J5" i="7"/>
  <c r="K5" i="7"/>
  <c r="L5" i="7"/>
  <c r="M5" i="7"/>
  <c r="N5" i="7"/>
  <c r="O5" i="7"/>
  <c r="P5" i="7"/>
  <c r="Q5" i="7"/>
  <c r="G6" i="7"/>
  <c r="V6" i="21"/>
  <c r="AT6" i="21"/>
  <c r="BF6" i="21"/>
  <c r="H6" i="7"/>
  <c r="W6" i="21"/>
  <c r="AU6" i="21"/>
  <c r="BG6" i="21"/>
  <c r="I6" i="7"/>
  <c r="X6" i="21"/>
  <c r="AV6" i="21"/>
  <c r="BH6" i="21"/>
  <c r="J6" i="7"/>
  <c r="K6" i="7"/>
  <c r="L6" i="7"/>
  <c r="M6" i="7"/>
  <c r="N6" i="7"/>
  <c r="O6" i="7"/>
  <c r="P6" i="7"/>
  <c r="Q6" i="7"/>
  <c r="G7" i="7"/>
  <c r="V7" i="21"/>
  <c r="AT7" i="21"/>
  <c r="BF7" i="21"/>
  <c r="H7" i="7"/>
  <c r="W7" i="21"/>
  <c r="AU7" i="21"/>
  <c r="BG7" i="21"/>
  <c r="I7" i="7"/>
  <c r="X7" i="21"/>
  <c r="AV7" i="21"/>
  <c r="BH7" i="21"/>
  <c r="J7" i="7"/>
  <c r="K7" i="7"/>
  <c r="L7" i="7"/>
  <c r="M7" i="7"/>
  <c r="N7" i="7"/>
  <c r="O7" i="7"/>
  <c r="P7" i="7"/>
  <c r="Q7" i="7"/>
  <c r="G8" i="7"/>
  <c r="V8" i="21"/>
  <c r="AT8" i="21"/>
  <c r="BF8" i="21"/>
  <c r="H8" i="7"/>
  <c r="W8" i="21"/>
  <c r="AU8" i="21"/>
  <c r="BG8" i="21"/>
  <c r="I8" i="7"/>
  <c r="X8" i="21"/>
  <c r="AV8" i="21"/>
  <c r="BH8" i="21"/>
  <c r="J8" i="7"/>
  <c r="K8" i="7"/>
  <c r="L8" i="7"/>
  <c r="M8" i="7"/>
  <c r="N8" i="7"/>
  <c r="O8" i="7"/>
  <c r="P8" i="7"/>
  <c r="Q8" i="7"/>
  <c r="G9" i="7"/>
  <c r="V9" i="21"/>
  <c r="AT9" i="21"/>
  <c r="BF9" i="21"/>
  <c r="H9" i="7"/>
  <c r="W9" i="21"/>
  <c r="AU9" i="21"/>
  <c r="BG9" i="21"/>
  <c r="I9" i="7"/>
  <c r="X9" i="21"/>
  <c r="AV9" i="21"/>
  <c r="BH9" i="21"/>
  <c r="J9" i="7"/>
  <c r="K9" i="7"/>
  <c r="L9" i="7"/>
  <c r="M9" i="7"/>
  <c r="N9" i="7"/>
  <c r="O9" i="7"/>
  <c r="P9" i="7"/>
  <c r="Q9" i="7"/>
  <c r="G10" i="7"/>
  <c r="V10" i="21"/>
  <c r="AT10" i="21"/>
  <c r="BF10" i="21"/>
  <c r="H10" i="7"/>
  <c r="W10" i="21"/>
  <c r="AU10" i="21"/>
  <c r="BG10" i="21"/>
  <c r="I10" i="7"/>
  <c r="X10" i="21"/>
  <c r="AV10" i="21"/>
  <c r="BH10" i="21"/>
  <c r="J10" i="7"/>
  <c r="K10" i="7"/>
  <c r="L10" i="7"/>
  <c r="M10" i="7"/>
  <c r="N10" i="7"/>
  <c r="O10" i="7"/>
  <c r="P10" i="7"/>
  <c r="Q10" i="7"/>
  <c r="G11" i="7"/>
  <c r="V11" i="21"/>
  <c r="AT11" i="21"/>
  <c r="BF11" i="21"/>
  <c r="H11" i="7"/>
  <c r="W11" i="21"/>
  <c r="AU11" i="21"/>
  <c r="BG11" i="21"/>
  <c r="I11" i="7"/>
  <c r="X11" i="21"/>
  <c r="AV11" i="21"/>
  <c r="BH11" i="21"/>
  <c r="J11" i="7"/>
  <c r="K11" i="7"/>
  <c r="L11" i="7"/>
  <c r="M11" i="7"/>
  <c r="N11" i="7"/>
  <c r="O11" i="7"/>
  <c r="P11" i="7"/>
  <c r="Q11" i="7"/>
  <c r="G12" i="7"/>
  <c r="V12" i="21"/>
  <c r="AT12" i="21"/>
  <c r="BF12" i="21"/>
  <c r="H12" i="7"/>
  <c r="W12" i="21"/>
  <c r="AU12" i="21"/>
  <c r="BG12" i="21"/>
  <c r="I12" i="7"/>
  <c r="X12" i="21"/>
  <c r="AV12" i="21"/>
  <c r="BH12" i="21"/>
  <c r="J12" i="7"/>
  <c r="K12" i="7"/>
  <c r="L12" i="7"/>
  <c r="M12" i="7"/>
  <c r="N12" i="7"/>
  <c r="O12" i="7"/>
  <c r="P12" i="7"/>
  <c r="Q12" i="7"/>
  <c r="G13" i="7"/>
  <c r="V13" i="21"/>
  <c r="AT13" i="21"/>
  <c r="BF13" i="21"/>
  <c r="H13" i="7"/>
  <c r="W13" i="21"/>
  <c r="AU13" i="21"/>
  <c r="BG13" i="21"/>
  <c r="I13" i="7"/>
  <c r="X13" i="21"/>
  <c r="AV13" i="21"/>
  <c r="BH13" i="21"/>
  <c r="J13" i="7"/>
  <c r="K13" i="7"/>
  <c r="L13" i="7"/>
  <c r="M13" i="7"/>
  <c r="N13" i="7"/>
  <c r="O13" i="7"/>
  <c r="P13" i="7"/>
  <c r="Q13" i="7"/>
  <c r="G14" i="7"/>
  <c r="V14" i="21"/>
  <c r="AT14" i="21"/>
  <c r="BF14" i="21"/>
  <c r="H14" i="7"/>
  <c r="W14" i="21"/>
  <c r="AU14" i="21"/>
  <c r="BG14" i="21"/>
  <c r="I14" i="7"/>
  <c r="X14" i="21"/>
  <c r="AV14" i="21"/>
  <c r="BH14" i="21"/>
  <c r="J14" i="7"/>
  <c r="K14" i="7"/>
  <c r="L14" i="7"/>
  <c r="M14" i="7"/>
  <c r="N14" i="7"/>
  <c r="O14" i="7"/>
  <c r="P14" i="7"/>
  <c r="Q14" i="7"/>
  <c r="G15" i="7"/>
  <c r="V15" i="21"/>
  <c r="AT15" i="21"/>
  <c r="BF15" i="21"/>
  <c r="H15" i="7"/>
  <c r="W15" i="21"/>
  <c r="AU15" i="21"/>
  <c r="BG15" i="21"/>
  <c r="I15" i="7"/>
  <c r="X15" i="21"/>
  <c r="AV15" i="21"/>
  <c r="BH15" i="21"/>
  <c r="J15" i="7"/>
  <c r="K15" i="7"/>
  <c r="L15" i="7"/>
  <c r="M15" i="7"/>
  <c r="N15" i="7"/>
  <c r="O15" i="7"/>
  <c r="P15" i="7"/>
  <c r="Q15" i="7"/>
  <c r="G16" i="7"/>
  <c r="V16" i="21"/>
  <c r="AT16" i="21"/>
  <c r="BF16" i="21"/>
  <c r="H16" i="7"/>
  <c r="W16" i="21"/>
  <c r="AU16" i="21"/>
  <c r="BG16" i="21"/>
  <c r="I16" i="7"/>
  <c r="X16" i="21"/>
  <c r="AV16" i="21"/>
  <c r="BH16" i="21"/>
  <c r="J16" i="7"/>
  <c r="K16" i="7"/>
  <c r="L16" i="7"/>
  <c r="M16" i="7"/>
  <c r="N16" i="7"/>
  <c r="O16" i="7"/>
  <c r="P16" i="7"/>
  <c r="Q16" i="7"/>
  <c r="G17" i="7"/>
  <c r="V17" i="21"/>
  <c r="AT17" i="21"/>
  <c r="BF17" i="21"/>
  <c r="H17" i="7"/>
  <c r="W17" i="21"/>
  <c r="AU17" i="21"/>
  <c r="BG17" i="21"/>
  <c r="I17" i="7"/>
  <c r="X17" i="21"/>
  <c r="AV17" i="21"/>
  <c r="BH17" i="21"/>
  <c r="J17" i="7"/>
  <c r="K17" i="7"/>
  <c r="L17" i="7"/>
  <c r="M17" i="7"/>
  <c r="N17" i="7"/>
  <c r="O17" i="7"/>
  <c r="P17" i="7"/>
  <c r="Q17" i="7"/>
  <c r="G18" i="7"/>
  <c r="V18" i="21"/>
  <c r="AT18" i="21"/>
  <c r="BF18" i="21"/>
  <c r="H18" i="7"/>
  <c r="W18" i="21"/>
  <c r="AU18" i="21"/>
  <c r="BG18" i="21"/>
  <c r="I18" i="7"/>
  <c r="X18" i="21"/>
  <c r="AV18" i="21"/>
  <c r="BH18" i="21"/>
  <c r="J18" i="7"/>
  <c r="K18" i="7"/>
  <c r="L18" i="7"/>
  <c r="M18" i="7"/>
  <c r="N18" i="7"/>
  <c r="O18" i="7"/>
  <c r="P18" i="7"/>
  <c r="Q18" i="7"/>
  <c r="G19" i="7"/>
  <c r="V19" i="21"/>
  <c r="AT19" i="21"/>
  <c r="BF19" i="21"/>
  <c r="H19" i="7"/>
  <c r="W19" i="21"/>
  <c r="AU19" i="21"/>
  <c r="BG19" i="21"/>
  <c r="I19" i="7"/>
  <c r="X19" i="21"/>
  <c r="AV19" i="21"/>
  <c r="BH19" i="21"/>
  <c r="J19" i="7"/>
  <c r="K19" i="7"/>
  <c r="L19" i="7"/>
  <c r="M19" i="7"/>
  <c r="N19" i="7"/>
  <c r="O19" i="7"/>
  <c r="P19" i="7"/>
  <c r="Q19" i="7"/>
  <c r="G20" i="7"/>
  <c r="V20" i="21"/>
  <c r="AT20" i="21"/>
  <c r="BF20" i="21"/>
  <c r="H20" i="7"/>
  <c r="W20" i="21"/>
  <c r="AU20" i="21"/>
  <c r="BG20" i="21"/>
  <c r="I20" i="7"/>
  <c r="X20" i="21"/>
  <c r="AV20" i="21"/>
  <c r="BH20" i="21"/>
  <c r="J20" i="7"/>
  <c r="K20" i="7"/>
  <c r="L20" i="7"/>
  <c r="M20" i="7"/>
  <c r="N20" i="7"/>
  <c r="O20" i="7"/>
  <c r="P20" i="7"/>
  <c r="Q20" i="7"/>
  <c r="G21" i="7"/>
  <c r="V21" i="21"/>
  <c r="AT21" i="21"/>
  <c r="BF21" i="21"/>
  <c r="H21" i="7"/>
  <c r="W21" i="21"/>
  <c r="AU21" i="21"/>
  <c r="BG21" i="21"/>
  <c r="I21" i="7"/>
  <c r="X21" i="21"/>
  <c r="AV21" i="21"/>
  <c r="BH21" i="21"/>
  <c r="J21" i="7"/>
  <c r="K21" i="7"/>
  <c r="L21" i="7"/>
  <c r="M21" i="7"/>
  <c r="N21" i="7"/>
  <c r="O21" i="7"/>
  <c r="P21" i="7"/>
  <c r="Q21" i="7"/>
  <c r="G22" i="7"/>
  <c r="V22" i="21"/>
  <c r="AT22" i="21"/>
  <c r="BF22" i="21"/>
  <c r="H22" i="7"/>
  <c r="W22" i="21"/>
  <c r="AU22" i="21"/>
  <c r="BG22" i="21"/>
  <c r="I22" i="7"/>
  <c r="X22" i="21"/>
  <c r="AV22" i="21"/>
  <c r="BH22" i="21"/>
  <c r="J22" i="7"/>
  <c r="K22" i="7"/>
  <c r="L22" i="7"/>
  <c r="M22" i="7"/>
  <c r="N22" i="7"/>
  <c r="O22" i="7"/>
  <c r="P22" i="7"/>
  <c r="Q22" i="7"/>
  <c r="G23" i="7"/>
  <c r="V23" i="21"/>
  <c r="AT23" i="21"/>
  <c r="BF23" i="21"/>
  <c r="H23" i="7"/>
  <c r="W23" i="21"/>
  <c r="AU23" i="21"/>
  <c r="BG23" i="21"/>
  <c r="I23" i="7"/>
  <c r="X23" i="21"/>
  <c r="AV23" i="21"/>
  <c r="BH23" i="21"/>
  <c r="J23" i="7"/>
  <c r="K23" i="7"/>
  <c r="L23" i="7"/>
  <c r="M23" i="7"/>
  <c r="N23" i="7"/>
  <c r="O23" i="7"/>
  <c r="P23" i="7"/>
  <c r="Q23" i="7"/>
  <c r="G24" i="7"/>
  <c r="V24" i="21"/>
  <c r="AT24" i="21"/>
  <c r="BF24" i="21"/>
  <c r="H24" i="7"/>
  <c r="W24" i="21"/>
  <c r="AU24" i="21"/>
  <c r="BG24" i="21"/>
  <c r="I24" i="7"/>
  <c r="X24" i="21"/>
  <c r="AV24" i="21"/>
  <c r="BH24" i="21"/>
  <c r="J24" i="7"/>
  <c r="K24" i="7"/>
  <c r="L24" i="7"/>
  <c r="M24" i="7"/>
  <c r="N24" i="7"/>
  <c r="O24" i="7"/>
  <c r="P24" i="7"/>
  <c r="Q24" i="7"/>
  <c r="G25" i="7"/>
  <c r="V25" i="21"/>
  <c r="AT25" i="21"/>
  <c r="BF25" i="21"/>
  <c r="H25" i="7"/>
  <c r="W25" i="21"/>
  <c r="AU25" i="21"/>
  <c r="BG25" i="21"/>
  <c r="I25" i="7"/>
  <c r="X25" i="21"/>
  <c r="AV25" i="21"/>
  <c r="BH25" i="21"/>
  <c r="J25" i="7"/>
  <c r="K25" i="7"/>
  <c r="L25" i="7"/>
  <c r="M25" i="7"/>
  <c r="N25" i="7"/>
  <c r="O25" i="7"/>
  <c r="P25" i="7"/>
  <c r="Q25" i="7"/>
  <c r="G26" i="7"/>
  <c r="V26" i="21"/>
  <c r="AT26" i="21"/>
  <c r="BF26" i="21"/>
  <c r="H26" i="7"/>
  <c r="W26" i="21"/>
  <c r="AU26" i="21"/>
  <c r="BG26" i="21"/>
  <c r="I26" i="7"/>
  <c r="X26" i="21"/>
  <c r="AV26" i="21"/>
  <c r="BH26" i="21"/>
  <c r="J26" i="7"/>
  <c r="K26" i="7"/>
  <c r="L26" i="7"/>
  <c r="M26" i="7"/>
  <c r="N26" i="7"/>
  <c r="O26" i="7"/>
  <c r="P26" i="7"/>
  <c r="Q26" i="7"/>
  <c r="G27" i="7"/>
  <c r="V27" i="21"/>
  <c r="AT27" i="21"/>
  <c r="BF27" i="21"/>
  <c r="H27" i="7"/>
  <c r="W27" i="21"/>
  <c r="AU27" i="21"/>
  <c r="BG27" i="21"/>
  <c r="I27" i="7"/>
  <c r="X27" i="21"/>
  <c r="AV27" i="21"/>
  <c r="BH27" i="21"/>
  <c r="J27" i="7"/>
  <c r="K27" i="7"/>
  <c r="L27" i="7"/>
  <c r="M27" i="7"/>
  <c r="N27" i="7"/>
  <c r="O27" i="7"/>
  <c r="P27" i="7"/>
  <c r="Q27" i="7"/>
  <c r="G28" i="7"/>
  <c r="V28" i="21"/>
  <c r="AT28" i="21"/>
  <c r="BF28" i="21"/>
  <c r="H28" i="7"/>
  <c r="W28" i="21"/>
  <c r="AU28" i="21"/>
  <c r="BG28" i="21"/>
  <c r="I28" i="7"/>
  <c r="X28" i="21"/>
  <c r="AV28" i="21"/>
  <c r="BH28" i="21"/>
  <c r="J28" i="7"/>
  <c r="K28" i="7"/>
  <c r="L28" i="7"/>
  <c r="M28" i="7"/>
  <c r="N28" i="7"/>
  <c r="O28" i="7"/>
  <c r="P28" i="7"/>
  <c r="Q28" i="7"/>
  <c r="G29" i="7"/>
  <c r="V29" i="21"/>
  <c r="AT29" i="21"/>
  <c r="BF29" i="21"/>
  <c r="H29" i="7"/>
  <c r="W29" i="21"/>
  <c r="AU29" i="21"/>
  <c r="BG29" i="21"/>
  <c r="I29" i="7"/>
  <c r="X29" i="21"/>
  <c r="AV29" i="21"/>
  <c r="BH29" i="21"/>
  <c r="J29" i="7"/>
  <c r="K29" i="7"/>
  <c r="L29" i="7"/>
  <c r="M29" i="7"/>
  <c r="N29" i="7"/>
  <c r="O29" i="7"/>
  <c r="P29" i="7"/>
  <c r="Q29" i="7"/>
  <c r="G30" i="7"/>
  <c r="V30" i="21"/>
  <c r="AT30" i="21"/>
  <c r="BF30" i="21"/>
  <c r="H30" i="7"/>
  <c r="W30" i="21"/>
  <c r="AU30" i="21"/>
  <c r="BG30" i="21"/>
  <c r="I30" i="7"/>
  <c r="X30" i="21"/>
  <c r="AV30" i="21"/>
  <c r="BH30" i="21"/>
  <c r="J30" i="7"/>
  <c r="K30" i="7"/>
  <c r="L30" i="7"/>
  <c r="M30" i="7"/>
  <c r="N30" i="7"/>
  <c r="O30" i="7"/>
  <c r="P30" i="7"/>
  <c r="Q30" i="7"/>
  <c r="G31" i="7"/>
  <c r="V31" i="21"/>
  <c r="AT31" i="21"/>
  <c r="BF31" i="21"/>
  <c r="H31" i="7"/>
  <c r="W31" i="21"/>
  <c r="AU31" i="21"/>
  <c r="BG31" i="21"/>
  <c r="I31" i="7"/>
  <c r="X31" i="21"/>
  <c r="AV31" i="21"/>
  <c r="BH31" i="21"/>
  <c r="J31" i="7"/>
  <c r="K31" i="7"/>
  <c r="L31" i="7"/>
  <c r="M31" i="7"/>
  <c r="N31" i="7"/>
  <c r="O31" i="7"/>
  <c r="P31" i="7"/>
  <c r="Q31" i="7"/>
  <c r="G32" i="7"/>
  <c r="V32" i="21"/>
  <c r="AT32" i="21"/>
  <c r="BF32" i="21"/>
  <c r="H32" i="7"/>
  <c r="W32" i="21"/>
  <c r="AU32" i="21"/>
  <c r="BG32" i="21"/>
  <c r="I32" i="7"/>
  <c r="X32" i="21"/>
  <c r="AV32" i="21"/>
  <c r="BH32" i="21"/>
  <c r="J32" i="7"/>
  <c r="K32" i="7"/>
  <c r="L32" i="7"/>
  <c r="M32" i="7"/>
  <c r="N32" i="7"/>
  <c r="O32" i="7"/>
  <c r="P32" i="7"/>
  <c r="Q32" i="7"/>
  <c r="G33" i="7"/>
  <c r="V33" i="21"/>
  <c r="AT33" i="21"/>
  <c r="BF33" i="21"/>
  <c r="H33" i="7"/>
  <c r="W33" i="21"/>
  <c r="AU33" i="21"/>
  <c r="BG33" i="21"/>
  <c r="I33" i="7"/>
  <c r="X33" i="21"/>
  <c r="AV33" i="21"/>
  <c r="BH33" i="21"/>
  <c r="J33" i="7"/>
  <c r="K33" i="7"/>
  <c r="L33" i="7"/>
  <c r="M33" i="7"/>
  <c r="N33" i="7"/>
  <c r="O33" i="7"/>
  <c r="P33" i="7"/>
  <c r="Q33" i="7"/>
  <c r="G34" i="7"/>
  <c r="V34" i="21"/>
  <c r="AT34" i="21"/>
  <c r="BF34" i="21"/>
  <c r="H34" i="7"/>
  <c r="W34" i="21"/>
  <c r="AU34" i="21"/>
  <c r="BG34" i="21"/>
  <c r="I34" i="7"/>
  <c r="X34" i="21"/>
  <c r="AV34" i="21"/>
  <c r="BH34" i="21"/>
  <c r="J34" i="7"/>
  <c r="K34" i="7"/>
  <c r="L34" i="7"/>
  <c r="M34" i="7"/>
  <c r="N34" i="7"/>
  <c r="O34" i="7"/>
  <c r="P34" i="7"/>
  <c r="Q34" i="7"/>
  <c r="G35" i="7"/>
  <c r="V35" i="21"/>
  <c r="AT35" i="21"/>
  <c r="BF35" i="21"/>
  <c r="H35" i="7"/>
  <c r="W35" i="21"/>
  <c r="AU35" i="21"/>
  <c r="BG35" i="21"/>
  <c r="I35" i="7"/>
  <c r="X35" i="21"/>
  <c r="AV35" i="21"/>
  <c r="BH35" i="21"/>
  <c r="J35" i="7"/>
  <c r="K35" i="7"/>
  <c r="L35" i="7"/>
  <c r="M35" i="7"/>
  <c r="N35" i="7"/>
  <c r="O35" i="7"/>
  <c r="P35" i="7"/>
  <c r="Q35" i="7"/>
  <c r="G36" i="7"/>
  <c r="V36" i="21"/>
  <c r="AT36" i="21"/>
  <c r="BF36" i="21"/>
  <c r="H36" i="7"/>
  <c r="W36" i="21"/>
  <c r="AU36" i="21"/>
  <c r="BG36" i="21"/>
  <c r="I36" i="7"/>
  <c r="X36" i="21"/>
  <c r="AV36" i="21"/>
  <c r="BH36" i="21"/>
  <c r="J36" i="7"/>
  <c r="K36" i="7"/>
  <c r="L36" i="7"/>
  <c r="M36" i="7"/>
  <c r="N36" i="7"/>
  <c r="O36" i="7"/>
  <c r="P36" i="7"/>
  <c r="Q36" i="7"/>
  <c r="G37" i="7"/>
  <c r="V37" i="21"/>
  <c r="AT37" i="21"/>
  <c r="BF37" i="21"/>
  <c r="H37" i="7"/>
  <c r="W37" i="21"/>
  <c r="AU37" i="21"/>
  <c r="BG37" i="21"/>
  <c r="I37" i="7"/>
  <c r="X37" i="21"/>
  <c r="AV37" i="21"/>
  <c r="BH37" i="21"/>
  <c r="J37" i="7"/>
  <c r="K37" i="7"/>
  <c r="L37" i="7"/>
  <c r="M37" i="7"/>
  <c r="N37" i="7"/>
  <c r="O37" i="7"/>
  <c r="P37" i="7"/>
  <c r="Q37" i="7"/>
  <c r="G38" i="7"/>
  <c r="V38" i="21"/>
  <c r="AT38" i="21"/>
  <c r="BF38" i="21"/>
  <c r="H38" i="7"/>
  <c r="W38" i="21"/>
  <c r="AU38" i="21"/>
  <c r="BG38" i="21"/>
  <c r="I38" i="7"/>
  <c r="X38" i="21"/>
  <c r="AV38" i="21"/>
  <c r="BH38" i="21"/>
  <c r="J38" i="7"/>
  <c r="K38" i="7"/>
  <c r="L38" i="7"/>
  <c r="M38" i="7"/>
  <c r="N38" i="7"/>
  <c r="O38" i="7"/>
  <c r="P38" i="7"/>
  <c r="Q38" i="7"/>
  <c r="G39" i="7"/>
  <c r="V39" i="21"/>
  <c r="AT39" i="21"/>
  <c r="BF39" i="21"/>
  <c r="H39" i="7"/>
  <c r="W39" i="21"/>
  <c r="AU39" i="21"/>
  <c r="BG39" i="21"/>
  <c r="I39" i="7"/>
  <c r="X39" i="21"/>
  <c r="AV39" i="21"/>
  <c r="BH39" i="21"/>
  <c r="J39" i="7"/>
  <c r="K39" i="7"/>
  <c r="L39" i="7"/>
  <c r="M39" i="7"/>
  <c r="N39" i="7"/>
  <c r="O39" i="7"/>
  <c r="P39" i="7"/>
  <c r="Q39" i="7"/>
  <c r="G40" i="7"/>
  <c r="V40" i="21"/>
  <c r="AT40" i="21"/>
  <c r="BF40" i="21"/>
  <c r="H40" i="7"/>
  <c r="W40" i="21"/>
  <c r="AU40" i="21"/>
  <c r="BG40" i="21"/>
  <c r="I40" i="7"/>
  <c r="X40" i="21"/>
  <c r="AV40" i="21"/>
  <c r="BH40" i="21"/>
  <c r="J40" i="7"/>
  <c r="K40" i="7"/>
  <c r="L40" i="7"/>
  <c r="M40" i="7"/>
  <c r="N40" i="7"/>
  <c r="O40" i="7"/>
  <c r="P40" i="7"/>
  <c r="Q40" i="7"/>
  <c r="G41" i="7"/>
  <c r="V41" i="21"/>
  <c r="AT41" i="21"/>
  <c r="BF41" i="21"/>
  <c r="H41" i="7"/>
  <c r="W41" i="21"/>
  <c r="AU41" i="21"/>
  <c r="BG41" i="21"/>
  <c r="I41" i="7"/>
  <c r="X41" i="21"/>
  <c r="AV41" i="21"/>
  <c r="BH41" i="21"/>
  <c r="J41" i="7"/>
  <c r="K41" i="7"/>
  <c r="L41" i="7"/>
  <c r="M41" i="7"/>
  <c r="N41" i="7"/>
  <c r="O41" i="7"/>
  <c r="P41" i="7"/>
  <c r="Q41" i="7"/>
  <c r="G42" i="7"/>
  <c r="V42" i="21"/>
  <c r="AT42" i="21"/>
  <c r="BF42" i="21"/>
  <c r="H42" i="7"/>
  <c r="W42" i="21"/>
  <c r="AU42" i="21"/>
  <c r="BG42" i="21"/>
  <c r="I42" i="7"/>
  <c r="X42" i="21"/>
  <c r="AV42" i="21"/>
  <c r="BH42" i="21"/>
  <c r="J42" i="7"/>
  <c r="K42" i="7"/>
  <c r="L42" i="7"/>
  <c r="M42" i="7"/>
  <c r="N42" i="7"/>
  <c r="O42" i="7"/>
  <c r="P42" i="7"/>
  <c r="Q42" i="7"/>
  <c r="G43" i="7"/>
  <c r="V43" i="21"/>
  <c r="AT43" i="21"/>
  <c r="BF43" i="21"/>
  <c r="H43" i="7"/>
  <c r="W43" i="21"/>
  <c r="AU43" i="21"/>
  <c r="BG43" i="21"/>
  <c r="I43" i="7"/>
  <c r="X43" i="21"/>
  <c r="AV43" i="21"/>
  <c r="BH43" i="21"/>
  <c r="J43" i="7"/>
  <c r="K43" i="7"/>
  <c r="L43" i="7"/>
  <c r="M43" i="7"/>
  <c r="N43" i="7"/>
  <c r="O43" i="7"/>
  <c r="P43" i="7"/>
  <c r="Q43" i="7"/>
  <c r="G44" i="7"/>
  <c r="V44" i="21"/>
  <c r="AT44" i="21"/>
  <c r="BF44" i="21"/>
  <c r="H44" i="7"/>
  <c r="W44" i="21"/>
  <c r="AU44" i="21"/>
  <c r="BG44" i="21"/>
  <c r="I44" i="7"/>
  <c r="X44" i="21"/>
  <c r="AV44" i="21"/>
  <c r="BH44" i="21"/>
  <c r="J44" i="7"/>
  <c r="K44" i="7"/>
  <c r="L44" i="7"/>
  <c r="M44" i="7"/>
  <c r="N44" i="7"/>
  <c r="O44" i="7"/>
  <c r="P44" i="7"/>
  <c r="Q44" i="7"/>
  <c r="G45" i="7"/>
  <c r="V45" i="21"/>
  <c r="AT45" i="21"/>
  <c r="BF45" i="21"/>
  <c r="H45" i="7"/>
  <c r="W45" i="21"/>
  <c r="AU45" i="21"/>
  <c r="BG45" i="21"/>
  <c r="I45" i="7"/>
  <c r="X45" i="21"/>
  <c r="AV45" i="21"/>
  <c r="BH45" i="21"/>
  <c r="J45" i="7"/>
  <c r="K45" i="7"/>
  <c r="L45" i="7"/>
  <c r="M45" i="7"/>
  <c r="N45" i="7"/>
  <c r="O45" i="7"/>
  <c r="P45" i="7"/>
  <c r="Q45" i="7"/>
  <c r="G46" i="7"/>
  <c r="V46" i="21"/>
  <c r="AT46" i="21"/>
  <c r="BF46" i="21"/>
  <c r="H46" i="7"/>
  <c r="W46" i="21"/>
  <c r="AU46" i="21"/>
  <c r="BG46" i="21"/>
  <c r="I46" i="7"/>
  <c r="X46" i="21"/>
  <c r="AV46" i="21"/>
  <c r="BH46" i="21"/>
  <c r="J46" i="7"/>
  <c r="K46" i="7"/>
  <c r="L46" i="7"/>
  <c r="M46" i="7"/>
  <c r="N46" i="7"/>
  <c r="O46" i="7"/>
  <c r="P46" i="7"/>
  <c r="Q46" i="7"/>
  <c r="G47" i="7"/>
  <c r="V47" i="21"/>
  <c r="AT47" i="21"/>
  <c r="BF47" i="21"/>
  <c r="H47" i="7"/>
  <c r="W47" i="21"/>
  <c r="AU47" i="21"/>
  <c r="BG47" i="21"/>
  <c r="I47" i="7"/>
  <c r="X47" i="21"/>
  <c r="AV47" i="21"/>
  <c r="BH47" i="21"/>
  <c r="J47" i="7"/>
  <c r="K47" i="7"/>
  <c r="L47" i="7"/>
  <c r="M47" i="7"/>
  <c r="N47" i="7"/>
  <c r="O47" i="7"/>
  <c r="P47" i="7"/>
  <c r="Q47" i="7"/>
  <c r="G48" i="7"/>
  <c r="V48" i="21"/>
  <c r="AT48" i="21"/>
  <c r="BF48" i="21"/>
  <c r="H48" i="7"/>
  <c r="W48" i="21"/>
  <c r="AU48" i="21"/>
  <c r="BG48" i="21"/>
  <c r="I48" i="7"/>
  <c r="X48" i="21"/>
  <c r="AV48" i="21"/>
  <c r="BH48" i="21"/>
  <c r="J48" i="7"/>
  <c r="K48" i="7"/>
  <c r="L48" i="7"/>
  <c r="M48" i="7"/>
  <c r="N48" i="7"/>
  <c r="O48" i="7"/>
  <c r="P48" i="7"/>
  <c r="Q48" i="7"/>
  <c r="G49" i="7"/>
  <c r="V49" i="21"/>
  <c r="AT49" i="21"/>
  <c r="BF49" i="21"/>
  <c r="H49" i="7"/>
  <c r="W49" i="21"/>
  <c r="AU49" i="21"/>
  <c r="BG49" i="21"/>
  <c r="I49" i="7"/>
  <c r="X49" i="21"/>
  <c r="AV49" i="21"/>
  <c r="BH49" i="21"/>
  <c r="J49" i="7"/>
  <c r="K49" i="7"/>
  <c r="L49" i="7"/>
  <c r="M49" i="7"/>
  <c r="N49" i="7"/>
  <c r="O49" i="7"/>
  <c r="P49" i="7"/>
  <c r="Q49" i="7"/>
  <c r="E50" i="7"/>
  <c r="G50" i="7"/>
  <c r="D50" i="21"/>
  <c r="J50" i="21"/>
  <c r="V50" i="21"/>
  <c r="AB50" i="21"/>
  <c r="AH50" i="21"/>
  <c r="AT50" i="21"/>
  <c r="BF50" i="21"/>
  <c r="H50" i="7"/>
  <c r="E50" i="21"/>
  <c r="K50" i="21"/>
  <c r="W50" i="21"/>
  <c r="AC50" i="21"/>
  <c r="AI50" i="21"/>
  <c r="AU50" i="21"/>
  <c r="BG50" i="21"/>
  <c r="I50" i="7"/>
  <c r="F50" i="21"/>
  <c r="L50" i="21"/>
  <c r="X50" i="21"/>
  <c r="AD50" i="21"/>
  <c r="AJ50" i="21"/>
  <c r="AV50" i="21"/>
  <c r="BH50" i="21"/>
  <c r="J50" i="7"/>
  <c r="K50" i="7"/>
  <c r="L50" i="7"/>
  <c r="M50" i="7"/>
  <c r="N50" i="7"/>
  <c r="O50" i="7"/>
  <c r="P50" i="7"/>
  <c r="Q50" i="7"/>
  <c r="H3" i="21"/>
  <c r="N3" i="21"/>
  <c r="P3" i="21"/>
  <c r="Q3" i="21"/>
  <c r="R3" i="21"/>
  <c r="AF3" i="21"/>
  <c r="AL3" i="21"/>
  <c r="AN3" i="21"/>
  <c r="AO3" i="21"/>
  <c r="AP3" i="21"/>
  <c r="AZ3" i="21"/>
  <c r="BA3" i="21"/>
  <c r="BB3" i="21"/>
  <c r="BP3" i="21"/>
  <c r="BV3" i="21"/>
  <c r="CH3" i="21"/>
  <c r="CT3" i="21"/>
  <c r="CV3" i="21"/>
  <c r="CW3" i="21"/>
  <c r="CX3" i="21"/>
  <c r="DB3" i="21"/>
  <c r="DC3" i="21"/>
  <c r="DD3" i="21"/>
  <c r="DR3" i="21"/>
  <c r="DT3" i="21"/>
  <c r="DU3" i="21"/>
  <c r="DV3" i="21"/>
  <c r="FJ3" i="21"/>
  <c r="FK3" i="21"/>
  <c r="FO3" i="21"/>
  <c r="FP3" i="21"/>
  <c r="FQ3" i="21"/>
  <c r="H4" i="21"/>
  <c r="N4" i="21"/>
  <c r="P4" i="21"/>
  <c r="Q4" i="21"/>
  <c r="R4" i="21"/>
  <c r="AF4" i="21"/>
  <c r="AL4" i="21"/>
  <c r="AN4" i="21"/>
  <c r="AO4" i="21"/>
  <c r="AP4" i="21"/>
  <c r="AZ4" i="21"/>
  <c r="BA4" i="21"/>
  <c r="BB4" i="21"/>
  <c r="BP4" i="21"/>
  <c r="BV4" i="21"/>
  <c r="CH4" i="21"/>
  <c r="CT4" i="21"/>
  <c r="CV4" i="21"/>
  <c r="CW4" i="21"/>
  <c r="CX4" i="21"/>
  <c r="DB4" i="21"/>
  <c r="DC4" i="21"/>
  <c r="DD4" i="21"/>
  <c r="DR4" i="21"/>
  <c r="DT4" i="21"/>
  <c r="DU4" i="21"/>
  <c r="DV4" i="21"/>
  <c r="FJ4" i="21"/>
  <c r="FK4" i="21"/>
  <c r="FO4" i="21"/>
  <c r="FP4" i="21"/>
  <c r="FQ4" i="21"/>
  <c r="H5" i="21"/>
  <c r="N5" i="21"/>
  <c r="P5" i="21"/>
  <c r="Q5" i="21"/>
  <c r="R5" i="21"/>
  <c r="AF5" i="21"/>
  <c r="AL5" i="21"/>
  <c r="AN5" i="21"/>
  <c r="AO5" i="21"/>
  <c r="AP5" i="21"/>
  <c r="AZ5" i="21"/>
  <c r="BA5" i="21"/>
  <c r="BB5" i="21"/>
  <c r="BP5" i="21"/>
  <c r="BV5" i="21"/>
  <c r="CH5" i="21"/>
  <c r="CT5" i="21"/>
  <c r="CV5" i="21"/>
  <c r="CW5" i="21"/>
  <c r="CX5" i="21"/>
  <c r="DB5" i="21"/>
  <c r="DC5" i="21"/>
  <c r="DD5" i="21"/>
  <c r="DR5" i="21"/>
  <c r="DT5" i="21"/>
  <c r="DU5" i="21"/>
  <c r="DV5" i="21"/>
  <c r="FJ5" i="21"/>
  <c r="FK5" i="21"/>
  <c r="H6" i="21"/>
  <c r="N6" i="21"/>
  <c r="P6" i="21"/>
  <c r="Q6" i="21"/>
  <c r="R6" i="21"/>
  <c r="AF6" i="21"/>
  <c r="AL6" i="21"/>
  <c r="AN6" i="21"/>
  <c r="AO6" i="21"/>
  <c r="AP6" i="21"/>
  <c r="AZ6" i="21"/>
  <c r="BA6" i="21"/>
  <c r="BB6" i="21"/>
  <c r="BP6" i="21"/>
  <c r="BV6" i="21"/>
  <c r="CH6" i="21"/>
  <c r="CT6" i="21"/>
  <c r="CV6" i="21"/>
  <c r="CW6" i="21"/>
  <c r="CX6" i="21"/>
  <c r="DB6" i="21"/>
  <c r="DC6" i="21"/>
  <c r="DD6" i="21"/>
  <c r="DR6" i="21"/>
  <c r="DT6" i="21"/>
  <c r="DU6" i="21"/>
  <c r="DV6" i="21"/>
  <c r="FJ6" i="21"/>
  <c r="FK6" i="21"/>
  <c r="FO6" i="21"/>
  <c r="FP6" i="21"/>
  <c r="FQ6" i="21"/>
  <c r="H7" i="21"/>
  <c r="N7" i="21"/>
  <c r="P7" i="21"/>
  <c r="Q7" i="21"/>
  <c r="R7" i="21"/>
  <c r="AF7" i="21"/>
  <c r="AL7" i="21"/>
  <c r="AN7" i="21"/>
  <c r="AO7" i="21"/>
  <c r="AP7" i="21"/>
  <c r="AZ7" i="21"/>
  <c r="BA7" i="21"/>
  <c r="BB7" i="21"/>
  <c r="BP7" i="21"/>
  <c r="BV7" i="21"/>
  <c r="CH7" i="21"/>
  <c r="CT7" i="21"/>
  <c r="CV7" i="21"/>
  <c r="CW7" i="21"/>
  <c r="CX7" i="21"/>
  <c r="DB7" i="21"/>
  <c r="DC7" i="21"/>
  <c r="DD7" i="21"/>
  <c r="DR7" i="21"/>
  <c r="DT7" i="21"/>
  <c r="DU7" i="21"/>
  <c r="DV7" i="21"/>
  <c r="FJ7" i="21"/>
  <c r="FK7" i="21"/>
  <c r="FO7" i="21"/>
  <c r="FP7" i="21"/>
  <c r="FQ7" i="21"/>
  <c r="H8" i="21"/>
  <c r="N8" i="21"/>
  <c r="P8" i="21"/>
  <c r="Q8" i="21"/>
  <c r="R8" i="21"/>
  <c r="AF8" i="21"/>
  <c r="AL8" i="21"/>
  <c r="AN8" i="21"/>
  <c r="AO8" i="21"/>
  <c r="AP8" i="21"/>
  <c r="AZ8" i="21"/>
  <c r="BA8" i="21"/>
  <c r="BB8" i="21"/>
  <c r="BP8" i="21"/>
  <c r="BV8" i="21"/>
  <c r="CH8" i="21"/>
  <c r="CT8" i="21"/>
  <c r="CV8" i="21"/>
  <c r="CW8" i="21"/>
  <c r="CX8" i="21"/>
  <c r="DB8" i="21"/>
  <c r="DC8" i="21"/>
  <c r="DD8" i="21"/>
  <c r="DR8" i="21"/>
  <c r="DT8" i="21"/>
  <c r="DU8" i="21"/>
  <c r="DV8" i="21"/>
  <c r="FJ8" i="21"/>
  <c r="FK8" i="21"/>
  <c r="FO8" i="21"/>
  <c r="FP8" i="21"/>
  <c r="FQ8" i="21"/>
  <c r="H9" i="21"/>
  <c r="N9" i="21"/>
  <c r="P9" i="21"/>
  <c r="Q9" i="21"/>
  <c r="R9" i="21"/>
  <c r="AF9" i="21"/>
  <c r="AL9" i="21"/>
  <c r="AN9" i="21"/>
  <c r="AO9" i="21"/>
  <c r="AP9" i="21"/>
  <c r="AZ9" i="21"/>
  <c r="BA9" i="21"/>
  <c r="BB9" i="21"/>
  <c r="BP9" i="21"/>
  <c r="BV9" i="21"/>
  <c r="CH9" i="21"/>
  <c r="CT9" i="21"/>
  <c r="CV9" i="21"/>
  <c r="CW9" i="21"/>
  <c r="CX9" i="21"/>
  <c r="DB9" i="21"/>
  <c r="DC9" i="21"/>
  <c r="DD9" i="21"/>
  <c r="DR9" i="21"/>
  <c r="DT9" i="21"/>
  <c r="DU9" i="21"/>
  <c r="DV9" i="21"/>
  <c r="FJ9" i="21"/>
  <c r="FK9" i="21"/>
  <c r="FO9" i="21"/>
  <c r="FP9" i="21"/>
  <c r="FQ9" i="21"/>
  <c r="H10" i="21"/>
  <c r="N10" i="21"/>
  <c r="P10" i="21"/>
  <c r="Q10" i="21"/>
  <c r="R10" i="21"/>
  <c r="AF10" i="21"/>
  <c r="AL10" i="21"/>
  <c r="AN10" i="21"/>
  <c r="AO10" i="21"/>
  <c r="AP10" i="21"/>
  <c r="AZ10" i="21"/>
  <c r="BA10" i="21"/>
  <c r="BB10" i="21"/>
  <c r="BP10" i="21"/>
  <c r="BV10" i="21"/>
  <c r="CH10" i="21"/>
  <c r="CT10" i="21"/>
  <c r="CV10" i="21"/>
  <c r="CW10" i="21"/>
  <c r="CX10" i="21"/>
  <c r="DB10" i="21"/>
  <c r="DC10" i="21"/>
  <c r="DD10" i="21"/>
  <c r="DR10" i="21"/>
  <c r="DT10" i="21"/>
  <c r="DU10" i="21"/>
  <c r="DV10" i="21"/>
  <c r="FJ10" i="21"/>
  <c r="FK10" i="21"/>
  <c r="FO10" i="21"/>
  <c r="FP10" i="21"/>
  <c r="FQ10" i="21"/>
  <c r="H11" i="21"/>
  <c r="N11" i="21"/>
  <c r="P11" i="21"/>
  <c r="Q11" i="21"/>
  <c r="R11" i="21"/>
  <c r="AF11" i="21"/>
  <c r="AL11" i="21"/>
  <c r="AN11" i="21"/>
  <c r="AO11" i="21"/>
  <c r="AP11" i="21"/>
  <c r="AZ11" i="21"/>
  <c r="BA11" i="21"/>
  <c r="BB11" i="21"/>
  <c r="BP11" i="21"/>
  <c r="BV11" i="21"/>
  <c r="CH11" i="21"/>
  <c r="CT11" i="21"/>
  <c r="CV11" i="21"/>
  <c r="CW11" i="21"/>
  <c r="CX11" i="21"/>
  <c r="DB11" i="21"/>
  <c r="DC11" i="21"/>
  <c r="DD11" i="21"/>
  <c r="DR11" i="21"/>
  <c r="DT11" i="21"/>
  <c r="DU11" i="21"/>
  <c r="DV11" i="21"/>
  <c r="FJ11" i="21"/>
  <c r="FK11" i="21"/>
  <c r="FO11" i="21"/>
  <c r="FP11" i="21"/>
  <c r="FQ11" i="21"/>
  <c r="H12" i="21"/>
  <c r="N12" i="21"/>
  <c r="P12" i="21"/>
  <c r="Q12" i="21"/>
  <c r="R12" i="21"/>
  <c r="AF12" i="21"/>
  <c r="AL12" i="21"/>
  <c r="AN12" i="21"/>
  <c r="AO12" i="21"/>
  <c r="AP12" i="21"/>
  <c r="AZ12" i="21"/>
  <c r="BA12" i="21"/>
  <c r="BB12" i="21"/>
  <c r="BP12" i="21"/>
  <c r="BV12" i="21"/>
  <c r="CH12" i="21"/>
  <c r="CT12" i="21"/>
  <c r="CV12" i="21"/>
  <c r="CW12" i="21"/>
  <c r="CX12" i="21"/>
  <c r="DB12" i="21"/>
  <c r="DC12" i="21"/>
  <c r="DD12" i="21"/>
  <c r="DR12" i="21"/>
  <c r="DT12" i="21"/>
  <c r="DU12" i="21"/>
  <c r="DV12" i="21"/>
  <c r="FJ12" i="21"/>
  <c r="FK12" i="21"/>
  <c r="FO12" i="21"/>
  <c r="FP12" i="21"/>
  <c r="FQ12" i="21"/>
  <c r="H13" i="21"/>
  <c r="N13" i="21"/>
  <c r="P13" i="21"/>
  <c r="Q13" i="21"/>
  <c r="R13" i="21"/>
  <c r="AF13" i="21"/>
  <c r="AL13" i="21"/>
  <c r="AN13" i="21"/>
  <c r="AO13" i="21"/>
  <c r="AP13" i="21"/>
  <c r="AZ13" i="21"/>
  <c r="BA13" i="21"/>
  <c r="BB13" i="21"/>
  <c r="BP13" i="21"/>
  <c r="BV13" i="21"/>
  <c r="CH13" i="21"/>
  <c r="CT13" i="21"/>
  <c r="CV13" i="21"/>
  <c r="CW13" i="21"/>
  <c r="CX13" i="21"/>
  <c r="DB13" i="21"/>
  <c r="DC13" i="21"/>
  <c r="DD13" i="21"/>
  <c r="DR13" i="21"/>
  <c r="DT13" i="21"/>
  <c r="DU13" i="21"/>
  <c r="DV13" i="21"/>
  <c r="FJ13" i="21"/>
  <c r="FK13" i="21"/>
  <c r="FO13" i="21"/>
  <c r="FP13" i="21"/>
  <c r="FQ13" i="21"/>
  <c r="H14" i="21"/>
  <c r="N14" i="21"/>
  <c r="P14" i="21"/>
  <c r="Q14" i="21"/>
  <c r="R14" i="21"/>
  <c r="AF14" i="21"/>
  <c r="AL14" i="21"/>
  <c r="AN14" i="21"/>
  <c r="AO14" i="21"/>
  <c r="AP14" i="21"/>
  <c r="AZ14" i="21"/>
  <c r="BA14" i="21"/>
  <c r="BB14" i="21"/>
  <c r="BP14" i="21"/>
  <c r="BV14" i="21"/>
  <c r="CH14" i="21"/>
  <c r="CT14" i="21"/>
  <c r="CV14" i="21"/>
  <c r="CW14" i="21"/>
  <c r="CX14" i="21"/>
  <c r="DB14" i="21"/>
  <c r="DC14" i="21"/>
  <c r="DD14" i="21"/>
  <c r="DR14" i="21"/>
  <c r="DT14" i="21"/>
  <c r="DU14" i="21"/>
  <c r="DV14" i="21"/>
  <c r="FJ14" i="21"/>
  <c r="FK14" i="21"/>
  <c r="FO14" i="21"/>
  <c r="FP14" i="21"/>
  <c r="FQ14" i="21"/>
  <c r="H15" i="21"/>
  <c r="N15" i="21"/>
  <c r="P15" i="21"/>
  <c r="Q15" i="21"/>
  <c r="R15" i="21"/>
  <c r="AF15" i="21"/>
  <c r="AL15" i="21"/>
  <c r="AN15" i="21"/>
  <c r="AO15" i="21"/>
  <c r="AP15" i="21"/>
  <c r="AZ15" i="21"/>
  <c r="BA15" i="21"/>
  <c r="BB15" i="21"/>
  <c r="BP15" i="21"/>
  <c r="BV15" i="21"/>
  <c r="CH15" i="21"/>
  <c r="CT15" i="21"/>
  <c r="CV15" i="21"/>
  <c r="CW15" i="21"/>
  <c r="CX15" i="21"/>
  <c r="DB15" i="21"/>
  <c r="DC15" i="21"/>
  <c r="DD15" i="21"/>
  <c r="DR15" i="21"/>
  <c r="DT15" i="21"/>
  <c r="DU15" i="21"/>
  <c r="DV15" i="21"/>
  <c r="FJ15" i="21"/>
  <c r="FK15" i="21"/>
  <c r="FO15" i="21"/>
  <c r="FP15" i="21"/>
  <c r="FQ15" i="21"/>
  <c r="H16" i="21"/>
  <c r="N16" i="21"/>
  <c r="P16" i="21"/>
  <c r="Q16" i="21"/>
  <c r="R16" i="21"/>
  <c r="AF16" i="21"/>
  <c r="AL16" i="21"/>
  <c r="AN16" i="21"/>
  <c r="AO16" i="21"/>
  <c r="AP16" i="21"/>
  <c r="AZ16" i="21"/>
  <c r="BA16" i="21"/>
  <c r="BB16" i="21"/>
  <c r="BP16" i="21"/>
  <c r="BV16" i="21"/>
  <c r="CH16" i="21"/>
  <c r="CT16" i="21"/>
  <c r="CV16" i="21"/>
  <c r="CW16" i="21"/>
  <c r="CX16" i="21"/>
  <c r="DB16" i="21"/>
  <c r="DC16" i="21"/>
  <c r="DD16" i="21"/>
  <c r="DR16" i="21"/>
  <c r="DT16" i="21"/>
  <c r="DU16" i="21"/>
  <c r="DV16" i="21"/>
  <c r="FJ16" i="21"/>
  <c r="FK16" i="21"/>
  <c r="FO16" i="21"/>
  <c r="FP16" i="21"/>
  <c r="FQ16" i="21"/>
  <c r="H17" i="21"/>
  <c r="N17" i="21"/>
  <c r="P17" i="21"/>
  <c r="Q17" i="21"/>
  <c r="R17" i="21"/>
  <c r="AF17" i="21"/>
  <c r="AL17" i="21"/>
  <c r="AN17" i="21"/>
  <c r="AO17" i="21"/>
  <c r="AP17" i="21"/>
  <c r="AZ17" i="21"/>
  <c r="BA17" i="21"/>
  <c r="BB17" i="21"/>
  <c r="BP17" i="21"/>
  <c r="BV17" i="21"/>
  <c r="CH17" i="21"/>
  <c r="CT17" i="21"/>
  <c r="CV17" i="21"/>
  <c r="CW17" i="21"/>
  <c r="CX17" i="21"/>
  <c r="DB17" i="21"/>
  <c r="DC17" i="21"/>
  <c r="DD17" i="21"/>
  <c r="DR17" i="21"/>
  <c r="DT17" i="21"/>
  <c r="DU17" i="21"/>
  <c r="DV17" i="21"/>
  <c r="FJ17" i="21"/>
  <c r="FK17" i="21"/>
  <c r="FO17" i="21"/>
  <c r="FP17" i="21"/>
  <c r="FQ17" i="21"/>
  <c r="H18" i="21"/>
  <c r="N18" i="21"/>
  <c r="P18" i="21"/>
  <c r="Q18" i="21"/>
  <c r="R18" i="21"/>
  <c r="AF18" i="21"/>
  <c r="AL18" i="21"/>
  <c r="AN18" i="21"/>
  <c r="AO18" i="21"/>
  <c r="AP18" i="21"/>
  <c r="AZ18" i="21"/>
  <c r="BA18" i="21"/>
  <c r="BB18" i="21"/>
  <c r="BP18" i="21"/>
  <c r="BV18" i="21"/>
  <c r="CH18" i="21"/>
  <c r="CT18" i="21"/>
  <c r="CV18" i="21"/>
  <c r="CW18" i="21"/>
  <c r="CX18" i="21"/>
  <c r="DB18" i="21"/>
  <c r="DC18" i="21"/>
  <c r="DD18" i="21"/>
  <c r="DR18" i="21"/>
  <c r="DT18" i="21"/>
  <c r="DU18" i="21"/>
  <c r="DV18" i="21"/>
  <c r="FJ18" i="21"/>
  <c r="FK18" i="21"/>
  <c r="FO18" i="21"/>
  <c r="FP18" i="21"/>
  <c r="FQ18" i="21"/>
  <c r="H19" i="21"/>
  <c r="N19" i="21"/>
  <c r="P19" i="21"/>
  <c r="Q19" i="21"/>
  <c r="R19" i="21"/>
  <c r="AF19" i="21"/>
  <c r="AL19" i="21"/>
  <c r="AN19" i="21"/>
  <c r="AO19" i="21"/>
  <c r="AP19" i="21"/>
  <c r="AZ19" i="21"/>
  <c r="BA19" i="21"/>
  <c r="BB19" i="21"/>
  <c r="BP19" i="21"/>
  <c r="BV19" i="21"/>
  <c r="CH19" i="21"/>
  <c r="CT19" i="21"/>
  <c r="CV19" i="21"/>
  <c r="CW19" i="21"/>
  <c r="CX19" i="21"/>
  <c r="DB19" i="21"/>
  <c r="DC19" i="21"/>
  <c r="DD19" i="21"/>
  <c r="DR19" i="21"/>
  <c r="DT19" i="21"/>
  <c r="DU19" i="21"/>
  <c r="DV19" i="21"/>
  <c r="FJ19" i="21"/>
  <c r="FK19" i="21"/>
  <c r="FO19" i="21"/>
  <c r="FP19" i="21"/>
  <c r="FQ19" i="21"/>
  <c r="H20" i="21"/>
  <c r="N20" i="21"/>
  <c r="P20" i="21"/>
  <c r="Q20" i="21"/>
  <c r="R20" i="21"/>
  <c r="AF20" i="21"/>
  <c r="AL20" i="21"/>
  <c r="AN20" i="21"/>
  <c r="AO20" i="21"/>
  <c r="AP20" i="21"/>
  <c r="AZ20" i="21"/>
  <c r="BA20" i="21"/>
  <c r="BB20" i="21"/>
  <c r="BP20" i="21"/>
  <c r="BV20" i="21"/>
  <c r="CH20" i="21"/>
  <c r="CT20" i="21"/>
  <c r="CV20" i="21"/>
  <c r="CW20" i="21"/>
  <c r="CX20" i="21"/>
  <c r="DB20" i="21"/>
  <c r="DC20" i="21"/>
  <c r="DD20" i="21"/>
  <c r="DR20" i="21"/>
  <c r="DT20" i="21"/>
  <c r="DU20" i="21"/>
  <c r="DV20" i="21"/>
  <c r="FJ20" i="21"/>
  <c r="FK20" i="21"/>
  <c r="FO20" i="21"/>
  <c r="FP20" i="21"/>
  <c r="FQ20" i="21"/>
  <c r="H21" i="21"/>
  <c r="N21" i="21"/>
  <c r="P21" i="21"/>
  <c r="Q21" i="21"/>
  <c r="R21" i="21"/>
  <c r="AF21" i="21"/>
  <c r="AL21" i="21"/>
  <c r="AN21" i="21"/>
  <c r="AO21" i="21"/>
  <c r="AP21" i="21"/>
  <c r="AZ21" i="21"/>
  <c r="BA21" i="21"/>
  <c r="BB21" i="21"/>
  <c r="BP21" i="21"/>
  <c r="BV21" i="21"/>
  <c r="CH21" i="21"/>
  <c r="CT21" i="21"/>
  <c r="CV21" i="21"/>
  <c r="CW21" i="21"/>
  <c r="CX21" i="21"/>
  <c r="DB21" i="21"/>
  <c r="DC21" i="21"/>
  <c r="DD21" i="21"/>
  <c r="DR21" i="21"/>
  <c r="DT21" i="21"/>
  <c r="DU21" i="21"/>
  <c r="DV21" i="21"/>
  <c r="FJ21" i="21"/>
  <c r="FK21" i="21"/>
  <c r="FO21" i="21"/>
  <c r="FP21" i="21"/>
  <c r="FQ21" i="21"/>
  <c r="H22" i="21"/>
  <c r="N22" i="21"/>
  <c r="P22" i="21"/>
  <c r="Q22" i="21"/>
  <c r="R22" i="21"/>
  <c r="AF22" i="21"/>
  <c r="AL22" i="21"/>
  <c r="AN22" i="21"/>
  <c r="AO22" i="21"/>
  <c r="AP22" i="21"/>
  <c r="AZ22" i="21"/>
  <c r="BA22" i="21"/>
  <c r="BB22" i="21"/>
  <c r="BP22" i="21"/>
  <c r="BV22" i="21"/>
  <c r="CH22" i="21"/>
  <c r="CT22" i="21"/>
  <c r="CV22" i="21"/>
  <c r="CW22" i="21"/>
  <c r="CX22" i="21"/>
  <c r="DB22" i="21"/>
  <c r="DC22" i="21"/>
  <c r="DD22" i="21"/>
  <c r="DR22" i="21"/>
  <c r="DT22" i="21"/>
  <c r="DU22" i="21"/>
  <c r="DV22" i="21"/>
  <c r="FJ22" i="21"/>
  <c r="FK22" i="21"/>
  <c r="FO22" i="21"/>
  <c r="FP22" i="21"/>
  <c r="FQ22" i="21"/>
  <c r="H23" i="21"/>
  <c r="N23" i="21"/>
  <c r="P23" i="21"/>
  <c r="Q23" i="21"/>
  <c r="R23" i="21"/>
  <c r="AF23" i="21"/>
  <c r="AL23" i="21"/>
  <c r="AN23" i="21"/>
  <c r="AO23" i="21"/>
  <c r="AP23" i="21"/>
  <c r="AZ23" i="21"/>
  <c r="BA23" i="21"/>
  <c r="BB23" i="21"/>
  <c r="BP23" i="21"/>
  <c r="BV23" i="21"/>
  <c r="CH23" i="21"/>
  <c r="CT23" i="21"/>
  <c r="CV23" i="21"/>
  <c r="CW23" i="21"/>
  <c r="CX23" i="21"/>
  <c r="DB23" i="21"/>
  <c r="DC23" i="21"/>
  <c r="DD23" i="21"/>
  <c r="DR23" i="21"/>
  <c r="DT23" i="21"/>
  <c r="DU23" i="21"/>
  <c r="DV23" i="21"/>
  <c r="FJ23" i="21"/>
  <c r="FK23" i="21"/>
  <c r="FO23" i="21"/>
  <c r="FP23" i="21"/>
  <c r="FQ23" i="21"/>
  <c r="H24" i="21"/>
  <c r="N24" i="21"/>
  <c r="P24" i="21"/>
  <c r="Q24" i="21"/>
  <c r="R24" i="21"/>
  <c r="AF24" i="21"/>
  <c r="AL24" i="21"/>
  <c r="AN24" i="21"/>
  <c r="AO24" i="21"/>
  <c r="AP24" i="21"/>
  <c r="AZ24" i="21"/>
  <c r="BA24" i="21"/>
  <c r="BB24" i="21"/>
  <c r="BP24" i="21"/>
  <c r="BV24" i="21"/>
  <c r="CH24" i="21"/>
  <c r="CT24" i="21"/>
  <c r="CV24" i="21"/>
  <c r="CW24" i="21"/>
  <c r="CX24" i="21"/>
  <c r="DB24" i="21"/>
  <c r="DC24" i="21"/>
  <c r="DD24" i="21"/>
  <c r="DR24" i="21"/>
  <c r="DT24" i="21"/>
  <c r="DU24" i="21"/>
  <c r="DV24" i="21"/>
  <c r="FJ24" i="21"/>
  <c r="FK24" i="21"/>
  <c r="FO24" i="21"/>
  <c r="FP24" i="21"/>
  <c r="FQ24" i="21"/>
  <c r="H25" i="21"/>
  <c r="N25" i="21"/>
  <c r="P25" i="21"/>
  <c r="Q25" i="21"/>
  <c r="R25" i="21"/>
  <c r="AF25" i="21"/>
  <c r="AL25" i="21"/>
  <c r="AN25" i="21"/>
  <c r="AO25" i="21"/>
  <c r="AP25" i="21"/>
  <c r="AZ25" i="21"/>
  <c r="BA25" i="21"/>
  <c r="BB25" i="21"/>
  <c r="BP25" i="21"/>
  <c r="BV25" i="21"/>
  <c r="CH25" i="21"/>
  <c r="CT25" i="21"/>
  <c r="CV25" i="21"/>
  <c r="CW25" i="21"/>
  <c r="CX25" i="21"/>
  <c r="DB25" i="21"/>
  <c r="DC25" i="21"/>
  <c r="DD25" i="21"/>
  <c r="DR25" i="21"/>
  <c r="DT25" i="21"/>
  <c r="DU25" i="21"/>
  <c r="DV25" i="21"/>
  <c r="FJ25" i="21"/>
  <c r="FK25" i="21"/>
  <c r="FO25" i="21"/>
  <c r="FP25" i="21"/>
  <c r="FQ25" i="21"/>
  <c r="H26" i="21"/>
  <c r="N26" i="21"/>
  <c r="P26" i="21"/>
  <c r="Q26" i="21"/>
  <c r="R26" i="21"/>
  <c r="AF26" i="21"/>
  <c r="AL26" i="21"/>
  <c r="AN26" i="21"/>
  <c r="AO26" i="21"/>
  <c r="AP26" i="21"/>
  <c r="AZ26" i="21"/>
  <c r="BA26" i="21"/>
  <c r="BB26" i="21"/>
  <c r="BP26" i="21"/>
  <c r="BV26" i="21"/>
  <c r="CH26" i="21"/>
  <c r="CT26" i="21"/>
  <c r="CV26" i="21"/>
  <c r="CW26" i="21"/>
  <c r="CX26" i="21"/>
  <c r="DB26" i="21"/>
  <c r="DC26" i="21"/>
  <c r="DD26" i="21"/>
  <c r="DR26" i="21"/>
  <c r="DT26" i="21"/>
  <c r="DU26" i="21"/>
  <c r="DV26" i="21"/>
  <c r="FJ26" i="21"/>
  <c r="FK26" i="21"/>
  <c r="FO26" i="21"/>
  <c r="FP26" i="21"/>
  <c r="FQ26" i="21"/>
  <c r="H27" i="21"/>
  <c r="N27" i="21"/>
  <c r="P27" i="21"/>
  <c r="Q27" i="21"/>
  <c r="R27" i="21"/>
  <c r="AF27" i="21"/>
  <c r="AL27" i="21"/>
  <c r="AN27" i="21"/>
  <c r="AO27" i="21"/>
  <c r="AP27" i="21"/>
  <c r="AZ27" i="21"/>
  <c r="BA27" i="21"/>
  <c r="BB27" i="21"/>
  <c r="BP27" i="21"/>
  <c r="BV27" i="21"/>
  <c r="CH27" i="21"/>
  <c r="CT27" i="21"/>
  <c r="CV27" i="21"/>
  <c r="CW27" i="21"/>
  <c r="CX27" i="21"/>
  <c r="DB27" i="21"/>
  <c r="DC27" i="21"/>
  <c r="DD27" i="21"/>
  <c r="DR27" i="21"/>
  <c r="DT27" i="21"/>
  <c r="DU27" i="21"/>
  <c r="DV27" i="21"/>
  <c r="FJ27" i="21"/>
  <c r="FK27" i="21"/>
  <c r="H28" i="21"/>
  <c r="N28" i="21"/>
  <c r="P28" i="21"/>
  <c r="Q28" i="21"/>
  <c r="R28" i="21"/>
  <c r="AF28" i="21"/>
  <c r="AL28" i="21"/>
  <c r="AN28" i="21"/>
  <c r="AO28" i="21"/>
  <c r="AP28" i="21"/>
  <c r="AZ28" i="21"/>
  <c r="BA28" i="21"/>
  <c r="BB28" i="21"/>
  <c r="BP28" i="21"/>
  <c r="BV28" i="21"/>
  <c r="CH28" i="21"/>
  <c r="CT28" i="21"/>
  <c r="CV28" i="21"/>
  <c r="CW28" i="21"/>
  <c r="CX28" i="21"/>
  <c r="DB28" i="21"/>
  <c r="DC28" i="21"/>
  <c r="DD28" i="21"/>
  <c r="DR28" i="21"/>
  <c r="DT28" i="21"/>
  <c r="DU28" i="21"/>
  <c r="DV28" i="21"/>
  <c r="FJ28" i="21"/>
  <c r="FK28" i="21"/>
  <c r="FO28" i="21"/>
  <c r="FP28" i="21"/>
  <c r="FQ28" i="21"/>
  <c r="H29" i="21"/>
  <c r="N29" i="21"/>
  <c r="P29" i="21"/>
  <c r="Q29" i="21"/>
  <c r="R29" i="21"/>
  <c r="AF29" i="21"/>
  <c r="AL29" i="21"/>
  <c r="AN29" i="21"/>
  <c r="AO29" i="21"/>
  <c r="AP29" i="21"/>
  <c r="AZ29" i="21"/>
  <c r="BA29" i="21"/>
  <c r="BB29" i="21"/>
  <c r="BP29" i="21"/>
  <c r="BV29" i="21"/>
  <c r="CH29" i="21"/>
  <c r="CT29" i="21"/>
  <c r="CV29" i="21"/>
  <c r="CW29" i="21"/>
  <c r="CX29" i="21"/>
  <c r="DB29" i="21"/>
  <c r="DC29" i="21"/>
  <c r="DD29" i="21"/>
  <c r="DR29" i="21"/>
  <c r="DT29" i="21"/>
  <c r="DU29" i="21"/>
  <c r="DV29" i="21"/>
  <c r="FJ29" i="21"/>
  <c r="FK29" i="21"/>
  <c r="FO29" i="21"/>
  <c r="FP29" i="21"/>
  <c r="FQ29" i="21"/>
  <c r="H30" i="21"/>
  <c r="N30" i="21"/>
  <c r="P30" i="21"/>
  <c r="Q30" i="21"/>
  <c r="R30" i="21"/>
  <c r="AF30" i="21"/>
  <c r="AL30" i="21"/>
  <c r="AN30" i="21"/>
  <c r="AO30" i="21"/>
  <c r="AP30" i="21"/>
  <c r="AZ30" i="21"/>
  <c r="BA30" i="21"/>
  <c r="BB30" i="21"/>
  <c r="BP30" i="21"/>
  <c r="BV30" i="21"/>
  <c r="CH30" i="21"/>
  <c r="CT30" i="21"/>
  <c r="CV30" i="21"/>
  <c r="CW30" i="21"/>
  <c r="CX30" i="21"/>
  <c r="DB30" i="21"/>
  <c r="DC30" i="21"/>
  <c r="DD30" i="21"/>
  <c r="DR30" i="21"/>
  <c r="DT30" i="21"/>
  <c r="DU30" i="21"/>
  <c r="DV30" i="21"/>
  <c r="FJ30" i="21"/>
  <c r="FK30" i="21"/>
  <c r="FO30" i="21"/>
  <c r="FP30" i="21"/>
  <c r="FQ30" i="21"/>
  <c r="H31" i="21"/>
  <c r="N31" i="21"/>
  <c r="P31" i="21"/>
  <c r="Q31" i="21"/>
  <c r="R31" i="21"/>
  <c r="AF31" i="21"/>
  <c r="AL31" i="21"/>
  <c r="AN31" i="21"/>
  <c r="AO31" i="21"/>
  <c r="AP31" i="21"/>
  <c r="AZ31" i="21"/>
  <c r="BA31" i="21"/>
  <c r="BB31" i="21"/>
  <c r="BP31" i="21"/>
  <c r="BV31" i="21"/>
  <c r="CH31" i="21"/>
  <c r="CT31" i="21"/>
  <c r="CV31" i="21"/>
  <c r="CW31" i="21"/>
  <c r="CX31" i="21"/>
  <c r="DB31" i="21"/>
  <c r="DC31" i="21"/>
  <c r="DD31" i="21"/>
  <c r="DR31" i="21"/>
  <c r="DT31" i="21"/>
  <c r="DU31" i="21"/>
  <c r="DV31" i="21"/>
  <c r="FJ31" i="21"/>
  <c r="FK31" i="21"/>
  <c r="FO31" i="21"/>
  <c r="FP31" i="21"/>
  <c r="FQ31" i="21"/>
  <c r="H32" i="21"/>
  <c r="N32" i="21"/>
  <c r="P32" i="21"/>
  <c r="Q32" i="21"/>
  <c r="R32" i="21"/>
  <c r="AF32" i="21"/>
  <c r="AL32" i="21"/>
  <c r="AN32" i="21"/>
  <c r="AO32" i="21"/>
  <c r="AP32" i="21"/>
  <c r="AZ32" i="21"/>
  <c r="BA32" i="21"/>
  <c r="BB32" i="21"/>
  <c r="BP32" i="21"/>
  <c r="BV32" i="21"/>
  <c r="CH32" i="21"/>
  <c r="CT32" i="21"/>
  <c r="CV32" i="21"/>
  <c r="CW32" i="21"/>
  <c r="CX32" i="21"/>
  <c r="DB32" i="21"/>
  <c r="DC32" i="21"/>
  <c r="DD32" i="21"/>
  <c r="DR32" i="21"/>
  <c r="DT32" i="21"/>
  <c r="DU32" i="21"/>
  <c r="DV32" i="21"/>
  <c r="FJ32" i="21"/>
  <c r="FK32" i="21"/>
  <c r="FO32" i="21"/>
  <c r="FP32" i="21"/>
  <c r="FQ32" i="21"/>
  <c r="H33" i="21"/>
  <c r="N33" i="21"/>
  <c r="P33" i="21"/>
  <c r="Q33" i="21"/>
  <c r="R33" i="21"/>
  <c r="AF33" i="21"/>
  <c r="AL33" i="21"/>
  <c r="AN33" i="21"/>
  <c r="AO33" i="21"/>
  <c r="AP33" i="21"/>
  <c r="AZ33" i="21"/>
  <c r="BA33" i="21"/>
  <c r="BB33" i="21"/>
  <c r="BP33" i="21"/>
  <c r="BV33" i="21"/>
  <c r="CH33" i="21"/>
  <c r="CT33" i="21"/>
  <c r="CV33" i="21"/>
  <c r="CW33" i="21"/>
  <c r="CX33" i="21"/>
  <c r="DB33" i="21"/>
  <c r="DC33" i="21"/>
  <c r="DD33" i="21"/>
  <c r="DR33" i="21"/>
  <c r="DT33" i="21"/>
  <c r="DU33" i="21"/>
  <c r="DV33" i="21"/>
  <c r="FJ33" i="21"/>
  <c r="FK33" i="21"/>
  <c r="FO33" i="21"/>
  <c r="FP33" i="21"/>
  <c r="FQ33" i="21"/>
  <c r="H34" i="21"/>
  <c r="N34" i="21"/>
  <c r="P34" i="21"/>
  <c r="Q34" i="21"/>
  <c r="R34" i="21"/>
  <c r="AF34" i="21"/>
  <c r="AL34" i="21"/>
  <c r="AN34" i="21"/>
  <c r="AO34" i="21"/>
  <c r="AP34" i="21"/>
  <c r="AZ34" i="21"/>
  <c r="BA34" i="21"/>
  <c r="BB34" i="21"/>
  <c r="BP34" i="21"/>
  <c r="BV34" i="21"/>
  <c r="CH34" i="21"/>
  <c r="CT34" i="21"/>
  <c r="CV34" i="21"/>
  <c r="CW34" i="21"/>
  <c r="CX34" i="21"/>
  <c r="DB34" i="21"/>
  <c r="DC34" i="21"/>
  <c r="DD34" i="21"/>
  <c r="DR34" i="21"/>
  <c r="DT34" i="21"/>
  <c r="DU34" i="21"/>
  <c r="DV34" i="21"/>
  <c r="FJ34" i="21"/>
  <c r="FK34" i="21"/>
  <c r="FO34" i="21"/>
  <c r="FP34" i="21"/>
  <c r="FQ34" i="21"/>
  <c r="H35" i="21"/>
  <c r="N35" i="21"/>
  <c r="P35" i="21"/>
  <c r="Q35" i="21"/>
  <c r="R35" i="21"/>
  <c r="AF35" i="21"/>
  <c r="AL35" i="21"/>
  <c r="AN35" i="21"/>
  <c r="AO35" i="21"/>
  <c r="AP35" i="21"/>
  <c r="AZ35" i="21"/>
  <c r="BA35" i="21"/>
  <c r="BB35" i="21"/>
  <c r="BP35" i="21"/>
  <c r="BV35" i="21"/>
  <c r="CH35" i="21"/>
  <c r="CT35" i="21"/>
  <c r="CV35" i="21"/>
  <c r="CW35" i="21"/>
  <c r="CX35" i="21"/>
  <c r="DB35" i="21"/>
  <c r="DC35" i="21"/>
  <c r="DD35" i="21"/>
  <c r="DR35" i="21"/>
  <c r="DT35" i="21"/>
  <c r="DU35" i="21"/>
  <c r="DV35" i="21"/>
  <c r="FJ35" i="21"/>
  <c r="FK35" i="21"/>
  <c r="FO35" i="21"/>
  <c r="FP35" i="21"/>
  <c r="FQ35" i="21"/>
  <c r="H36" i="21"/>
  <c r="N36" i="21"/>
  <c r="P36" i="21"/>
  <c r="Q36" i="21"/>
  <c r="R36" i="21"/>
  <c r="AF36" i="21"/>
  <c r="AL36" i="21"/>
  <c r="AN36" i="21"/>
  <c r="AO36" i="21"/>
  <c r="AP36" i="21"/>
  <c r="AZ36" i="21"/>
  <c r="BA36" i="21"/>
  <c r="BB36" i="21"/>
  <c r="BP36" i="21"/>
  <c r="BV36" i="21"/>
  <c r="CH36" i="21"/>
  <c r="CT36" i="21"/>
  <c r="CV36" i="21"/>
  <c r="CW36" i="21"/>
  <c r="CX36" i="21"/>
  <c r="DB36" i="21"/>
  <c r="DC36" i="21"/>
  <c r="DD36" i="21"/>
  <c r="DR36" i="21"/>
  <c r="DT36" i="21"/>
  <c r="DU36" i="21"/>
  <c r="DV36" i="21"/>
  <c r="FJ36" i="21"/>
  <c r="FK36" i="21"/>
  <c r="FO36" i="21"/>
  <c r="FP36" i="21"/>
  <c r="FQ36" i="21"/>
  <c r="H37" i="21"/>
  <c r="N37" i="21"/>
  <c r="P37" i="21"/>
  <c r="Q37" i="21"/>
  <c r="R37" i="21"/>
  <c r="AF37" i="21"/>
  <c r="AL37" i="21"/>
  <c r="AN37" i="21"/>
  <c r="AO37" i="21"/>
  <c r="AP37" i="21"/>
  <c r="AZ37" i="21"/>
  <c r="BA37" i="21"/>
  <c r="BB37" i="21"/>
  <c r="BP37" i="21"/>
  <c r="BV37" i="21"/>
  <c r="CH37" i="21"/>
  <c r="CT37" i="21"/>
  <c r="CV37" i="21"/>
  <c r="CW37" i="21"/>
  <c r="CX37" i="21"/>
  <c r="DB37" i="21"/>
  <c r="DC37" i="21"/>
  <c r="DD37" i="21"/>
  <c r="DR37" i="21"/>
  <c r="DT37" i="21"/>
  <c r="DU37" i="21"/>
  <c r="DV37" i="21"/>
  <c r="FJ37" i="21"/>
  <c r="FK37" i="21"/>
  <c r="FO37" i="21"/>
  <c r="FP37" i="21"/>
  <c r="FQ37" i="21"/>
  <c r="H38" i="21"/>
  <c r="N38" i="21"/>
  <c r="P38" i="21"/>
  <c r="Q38" i="21"/>
  <c r="R38" i="21"/>
  <c r="AF38" i="21"/>
  <c r="AL38" i="21"/>
  <c r="AN38" i="21"/>
  <c r="AO38" i="21"/>
  <c r="AP38" i="21"/>
  <c r="AZ38" i="21"/>
  <c r="BA38" i="21"/>
  <c r="BB38" i="21"/>
  <c r="BP38" i="21"/>
  <c r="BV38" i="21"/>
  <c r="CH38" i="21"/>
  <c r="CT38" i="21"/>
  <c r="CV38" i="21"/>
  <c r="CW38" i="21"/>
  <c r="CX38" i="21"/>
  <c r="DB38" i="21"/>
  <c r="DC38" i="21"/>
  <c r="DD38" i="21"/>
  <c r="DR38" i="21"/>
  <c r="DT38" i="21"/>
  <c r="DU38" i="21"/>
  <c r="DV38" i="21"/>
  <c r="FJ38" i="21"/>
  <c r="FK38" i="21"/>
  <c r="FO38" i="21"/>
  <c r="FP38" i="21"/>
  <c r="FQ38" i="21"/>
  <c r="H39" i="21"/>
  <c r="N39" i="21"/>
  <c r="P39" i="21"/>
  <c r="Q39" i="21"/>
  <c r="R39" i="21"/>
  <c r="AF39" i="21"/>
  <c r="AL39" i="21"/>
  <c r="AN39" i="21"/>
  <c r="AO39" i="21"/>
  <c r="AP39" i="21"/>
  <c r="AZ39" i="21"/>
  <c r="BA39" i="21"/>
  <c r="BB39" i="21"/>
  <c r="BP39" i="21"/>
  <c r="BV39" i="21"/>
  <c r="CH39" i="21"/>
  <c r="CT39" i="21"/>
  <c r="CV39" i="21"/>
  <c r="CW39" i="21"/>
  <c r="CX39" i="21"/>
  <c r="DB39" i="21"/>
  <c r="DC39" i="21"/>
  <c r="DD39" i="21"/>
  <c r="DR39" i="21"/>
  <c r="DT39" i="21"/>
  <c r="DU39" i="21"/>
  <c r="DV39" i="21"/>
  <c r="FJ39" i="21"/>
  <c r="FK39" i="21"/>
  <c r="FO39" i="21"/>
  <c r="FP39" i="21"/>
  <c r="FQ39" i="21"/>
  <c r="H40" i="21"/>
  <c r="N40" i="21"/>
  <c r="P40" i="21"/>
  <c r="Q40" i="21"/>
  <c r="R40" i="21"/>
  <c r="AF40" i="21"/>
  <c r="AL40" i="21"/>
  <c r="AN40" i="21"/>
  <c r="AO40" i="21"/>
  <c r="AP40" i="21"/>
  <c r="AZ40" i="21"/>
  <c r="BA40" i="21"/>
  <c r="BB40" i="21"/>
  <c r="BP40" i="21"/>
  <c r="BV40" i="21"/>
  <c r="CH40" i="21"/>
  <c r="CT40" i="21"/>
  <c r="CV40" i="21"/>
  <c r="CW40" i="21"/>
  <c r="CX40" i="21"/>
  <c r="DB40" i="21"/>
  <c r="DC40" i="21"/>
  <c r="DD40" i="21"/>
  <c r="DR40" i="21"/>
  <c r="DT40" i="21"/>
  <c r="DU40" i="21"/>
  <c r="DV40" i="21"/>
  <c r="FJ40" i="21"/>
  <c r="FK40" i="21"/>
  <c r="FO40" i="21"/>
  <c r="FP40" i="21"/>
  <c r="FQ40" i="21"/>
  <c r="H41" i="21"/>
  <c r="N41" i="21"/>
  <c r="P41" i="21"/>
  <c r="Q41" i="21"/>
  <c r="R41" i="21"/>
  <c r="AF41" i="21"/>
  <c r="AL41" i="21"/>
  <c r="AN41" i="21"/>
  <c r="AO41" i="21"/>
  <c r="AP41" i="21"/>
  <c r="AZ41" i="21"/>
  <c r="BA41" i="21"/>
  <c r="BB41" i="21"/>
  <c r="BP41" i="21"/>
  <c r="BV41" i="21"/>
  <c r="CH41" i="21"/>
  <c r="CT41" i="21"/>
  <c r="CV41" i="21"/>
  <c r="CW41" i="21"/>
  <c r="CX41" i="21"/>
  <c r="DB41" i="21"/>
  <c r="DC41" i="21"/>
  <c r="DD41" i="21"/>
  <c r="DR41" i="21"/>
  <c r="DT41" i="21"/>
  <c r="DU41" i="21"/>
  <c r="DV41" i="21"/>
  <c r="FJ41" i="21"/>
  <c r="FK41" i="21"/>
  <c r="FO41" i="21"/>
  <c r="FP41" i="21"/>
  <c r="FQ41" i="21"/>
  <c r="H42" i="21"/>
  <c r="N42" i="21"/>
  <c r="P42" i="21"/>
  <c r="Q42" i="21"/>
  <c r="R42" i="21"/>
  <c r="AF42" i="21"/>
  <c r="AL42" i="21"/>
  <c r="AN42" i="21"/>
  <c r="AO42" i="21"/>
  <c r="AP42" i="21"/>
  <c r="AZ42" i="21"/>
  <c r="BA42" i="21"/>
  <c r="BB42" i="21"/>
  <c r="BP42" i="21"/>
  <c r="BV42" i="21"/>
  <c r="CH42" i="21"/>
  <c r="CT42" i="21"/>
  <c r="CV42" i="21"/>
  <c r="CW42" i="21"/>
  <c r="CX42" i="21"/>
  <c r="DB42" i="21"/>
  <c r="DC42" i="21"/>
  <c r="DD42" i="21"/>
  <c r="DR42" i="21"/>
  <c r="DT42" i="21"/>
  <c r="DU42" i="21"/>
  <c r="DV42" i="21"/>
  <c r="FJ42" i="21"/>
  <c r="FK42" i="21"/>
  <c r="FO42" i="21"/>
  <c r="FP42" i="21"/>
  <c r="FQ42" i="21"/>
  <c r="H43" i="21"/>
  <c r="N43" i="21"/>
  <c r="P43" i="21"/>
  <c r="Q43" i="21"/>
  <c r="R43" i="21"/>
  <c r="AF43" i="21"/>
  <c r="AL43" i="21"/>
  <c r="AN43" i="21"/>
  <c r="AO43" i="21"/>
  <c r="AP43" i="21"/>
  <c r="AZ43" i="21"/>
  <c r="BA43" i="21"/>
  <c r="BB43" i="21"/>
  <c r="BP43" i="21"/>
  <c r="BV43" i="21"/>
  <c r="CH43" i="21"/>
  <c r="CT43" i="21"/>
  <c r="CV43" i="21"/>
  <c r="CW43" i="21"/>
  <c r="CX43" i="21"/>
  <c r="DB43" i="21"/>
  <c r="DC43" i="21"/>
  <c r="DD43" i="21"/>
  <c r="DR43" i="21"/>
  <c r="DT43" i="21"/>
  <c r="DU43" i="21"/>
  <c r="DV43" i="21"/>
  <c r="FJ43" i="21"/>
  <c r="FK43" i="21"/>
  <c r="FO43" i="21"/>
  <c r="FP43" i="21"/>
  <c r="FQ43" i="21"/>
  <c r="H44" i="21"/>
  <c r="N44" i="21"/>
  <c r="P44" i="21"/>
  <c r="Q44" i="21"/>
  <c r="R44" i="21"/>
  <c r="AF44" i="21"/>
  <c r="AL44" i="21"/>
  <c r="AN44" i="21"/>
  <c r="AO44" i="21"/>
  <c r="AP44" i="21"/>
  <c r="AZ44" i="21"/>
  <c r="BA44" i="21"/>
  <c r="BB44" i="21"/>
  <c r="BP44" i="21"/>
  <c r="BV44" i="21"/>
  <c r="CH44" i="21"/>
  <c r="CT44" i="21"/>
  <c r="CV44" i="21"/>
  <c r="CW44" i="21"/>
  <c r="CX44" i="21"/>
  <c r="DB44" i="21"/>
  <c r="DC44" i="21"/>
  <c r="DD44" i="21"/>
  <c r="DR44" i="21"/>
  <c r="DT44" i="21"/>
  <c r="DU44" i="21"/>
  <c r="DV44" i="21"/>
  <c r="FJ44" i="21"/>
  <c r="FK44" i="21"/>
  <c r="FO44" i="21"/>
  <c r="FP44" i="21"/>
  <c r="FQ44" i="21"/>
  <c r="H45" i="21"/>
  <c r="N45" i="21"/>
  <c r="P45" i="21"/>
  <c r="Q45" i="21"/>
  <c r="R45" i="21"/>
  <c r="AF45" i="21"/>
  <c r="AL45" i="21"/>
  <c r="AN45" i="21"/>
  <c r="AO45" i="21"/>
  <c r="AP45" i="21"/>
  <c r="AZ45" i="21"/>
  <c r="BA45" i="21"/>
  <c r="BB45" i="21"/>
  <c r="BP45" i="21"/>
  <c r="BV45" i="21"/>
  <c r="CH45" i="21"/>
  <c r="CT45" i="21"/>
  <c r="CV45" i="21"/>
  <c r="CW45" i="21"/>
  <c r="CX45" i="21"/>
  <c r="DB45" i="21"/>
  <c r="DC45" i="21"/>
  <c r="DD45" i="21"/>
  <c r="DR45" i="21"/>
  <c r="DT45" i="21"/>
  <c r="DU45" i="21"/>
  <c r="DV45" i="21"/>
  <c r="FJ45" i="21"/>
  <c r="FK45" i="21"/>
  <c r="FO45" i="21"/>
  <c r="FP45" i="21"/>
  <c r="FQ45" i="21"/>
  <c r="H46" i="21"/>
  <c r="N46" i="21"/>
  <c r="P46" i="21"/>
  <c r="Q46" i="21"/>
  <c r="R46" i="21"/>
  <c r="AF46" i="21"/>
  <c r="AL46" i="21"/>
  <c r="AN46" i="21"/>
  <c r="AO46" i="21"/>
  <c r="AP46" i="21"/>
  <c r="AZ46" i="21"/>
  <c r="BA46" i="21"/>
  <c r="BB46" i="21"/>
  <c r="BP46" i="21"/>
  <c r="BV46" i="21"/>
  <c r="CH46" i="21"/>
  <c r="CT46" i="21"/>
  <c r="CV46" i="21"/>
  <c r="CW46" i="21"/>
  <c r="CX46" i="21"/>
  <c r="DB46" i="21"/>
  <c r="DC46" i="21"/>
  <c r="DD46" i="21"/>
  <c r="DR46" i="21"/>
  <c r="DT46" i="21"/>
  <c r="DU46" i="21"/>
  <c r="DV46" i="21"/>
  <c r="FJ46" i="21"/>
  <c r="FK46" i="21"/>
  <c r="FO46" i="21"/>
  <c r="FP46" i="21"/>
  <c r="FQ46" i="21"/>
  <c r="H47" i="21"/>
  <c r="N47" i="21"/>
  <c r="P47" i="21"/>
  <c r="Q47" i="21"/>
  <c r="R47" i="21"/>
  <c r="AF47" i="21"/>
  <c r="AL47" i="21"/>
  <c r="AN47" i="21"/>
  <c r="AO47" i="21"/>
  <c r="AP47" i="21"/>
  <c r="AZ47" i="21"/>
  <c r="BA47" i="21"/>
  <c r="BB47" i="21"/>
  <c r="BP47" i="21"/>
  <c r="BV47" i="21"/>
  <c r="CH47" i="21"/>
  <c r="CT47" i="21"/>
  <c r="CV47" i="21"/>
  <c r="CW47" i="21"/>
  <c r="CX47" i="21"/>
  <c r="DB47" i="21"/>
  <c r="DC47" i="21"/>
  <c r="DD47" i="21"/>
  <c r="DR47" i="21"/>
  <c r="DT47" i="21"/>
  <c r="DU47" i="21"/>
  <c r="DV47" i="21"/>
  <c r="FJ47" i="21"/>
  <c r="FK47" i="21"/>
  <c r="FO47" i="21"/>
  <c r="FP47" i="21"/>
  <c r="FQ47" i="21"/>
  <c r="H48" i="21"/>
  <c r="N48" i="21"/>
  <c r="P48" i="21"/>
  <c r="Q48" i="21"/>
  <c r="R48" i="21"/>
  <c r="AF48" i="21"/>
  <c r="AL48" i="21"/>
  <c r="AN48" i="21"/>
  <c r="AO48" i="21"/>
  <c r="AP48" i="21"/>
  <c r="AZ48" i="21"/>
  <c r="BA48" i="21"/>
  <c r="BB48" i="21"/>
  <c r="BP48" i="21"/>
  <c r="BV48" i="21"/>
  <c r="CH48" i="21"/>
  <c r="CT48" i="21"/>
  <c r="CV48" i="21"/>
  <c r="CW48" i="21"/>
  <c r="CX48" i="21"/>
  <c r="DB48" i="21"/>
  <c r="DC48" i="21"/>
  <c r="DD48" i="21"/>
  <c r="DR48" i="21"/>
  <c r="DT48" i="21"/>
  <c r="DU48" i="21"/>
  <c r="DV48" i="21"/>
  <c r="FJ48" i="21"/>
  <c r="FK48" i="21"/>
  <c r="FO48" i="21"/>
  <c r="FP48" i="21"/>
  <c r="FQ48" i="21"/>
  <c r="H49" i="21"/>
  <c r="N49" i="21"/>
  <c r="P49" i="21"/>
  <c r="Q49" i="21"/>
  <c r="R49" i="21"/>
  <c r="AF49" i="21"/>
  <c r="AL49" i="21"/>
  <c r="AN49" i="21"/>
  <c r="AO49" i="21"/>
  <c r="AP49" i="21"/>
  <c r="AZ49" i="21"/>
  <c r="BA49" i="21"/>
  <c r="BB49" i="21"/>
  <c r="BP49" i="21"/>
  <c r="BV49" i="21"/>
  <c r="CH49" i="21"/>
  <c r="CT49" i="21"/>
  <c r="CV49" i="21"/>
  <c r="CW49" i="21"/>
  <c r="CX49" i="21"/>
  <c r="DB49" i="21"/>
  <c r="DC49" i="21"/>
  <c r="DD49" i="21"/>
  <c r="DR49" i="21"/>
  <c r="DT49" i="21"/>
  <c r="DU49" i="21"/>
  <c r="DV49" i="21"/>
  <c r="FJ49" i="21"/>
  <c r="FK49" i="21"/>
  <c r="H50" i="21"/>
  <c r="N50" i="21"/>
  <c r="O50" i="21"/>
  <c r="P50" i="21"/>
  <c r="Q50" i="21"/>
  <c r="R50" i="21"/>
  <c r="S50" i="21"/>
  <c r="T50" i="21"/>
  <c r="Z50" i="21"/>
  <c r="AF50" i="21"/>
  <c r="AL50" i="21"/>
  <c r="AM50" i="21"/>
  <c r="AN50" i="21"/>
  <c r="AO50" i="21"/>
  <c r="AP50" i="21"/>
  <c r="AQ50" i="21"/>
  <c r="AR50" i="21"/>
  <c r="AX50" i="21"/>
  <c r="AY50" i="21"/>
  <c r="AZ50" i="21"/>
  <c r="BA50" i="21"/>
  <c r="BB50" i="21"/>
  <c r="BC50" i="21"/>
  <c r="BD50" i="21"/>
  <c r="BP50" i="21"/>
  <c r="BV50" i="21"/>
  <c r="CB50" i="21"/>
  <c r="CH50" i="21"/>
  <c r="CT50" i="21"/>
  <c r="CU50" i="21"/>
  <c r="CV50" i="21"/>
  <c r="CW50" i="21"/>
  <c r="CX50" i="21"/>
  <c r="CY50" i="21"/>
  <c r="CZ50" i="21"/>
  <c r="DB50" i="21"/>
  <c r="DC50" i="21"/>
  <c r="DD50" i="21"/>
  <c r="DG50" i="21"/>
  <c r="DH50" i="21"/>
  <c r="DI50" i="21"/>
  <c r="DJ50" i="21"/>
  <c r="DK50" i="21"/>
  <c r="DL50" i="21"/>
  <c r="DM50" i="21"/>
  <c r="DN50" i="21"/>
  <c r="DO50" i="21"/>
  <c r="DP50" i="21"/>
  <c r="DQ50" i="21"/>
  <c r="DR50" i="21"/>
  <c r="DS50" i="21"/>
  <c r="DT50" i="21"/>
  <c r="DU50" i="21"/>
  <c r="DV50" i="21"/>
  <c r="DW50" i="21"/>
  <c r="DX50" i="21"/>
  <c r="DY50" i="21"/>
  <c r="DZ50" i="21"/>
  <c r="EA50" i="21"/>
  <c r="EB50" i="21"/>
  <c r="EC50" i="21"/>
  <c r="ED50" i="21"/>
  <c r="EE50" i="21"/>
  <c r="EF50" i="21"/>
  <c r="EG50" i="21"/>
  <c r="EH50" i="21"/>
  <c r="EI50" i="21"/>
  <c r="EJ50" i="21"/>
  <c r="EK50" i="21"/>
  <c r="EL50" i="21"/>
  <c r="EM50" i="21"/>
  <c r="EN50" i="21"/>
  <c r="EO50" i="21"/>
  <c r="EP50" i="21"/>
  <c r="EW50" i="21"/>
  <c r="EX50" i="21"/>
  <c r="EY50" i="21"/>
  <c r="EZ50" i="21"/>
  <c r="FA50" i="21"/>
  <c r="FB50" i="21"/>
  <c r="FC50" i="21"/>
  <c r="FD50" i="21"/>
  <c r="FE50" i="21"/>
  <c r="FF50" i="21"/>
  <c r="FG50" i="21"/>
  <c r="FH50" i="21"/>
  <c r="FI50" i="21"/>
  <c r="FJ50" i="21"/>
  <c r="FK50" i="21"/>
  <c r="FL50" i="21"/>
  <c r="FM50" i="21"/>
  <c r="EW52" i="21"/>
  <c r="FN50" i="21"/>
  <c r="EX52" i="21"/>
  <c r="FO50" i="21"/>
  <c r="EY52" i="21"/>
  <c r="FP50" i="21"/>
  <c r="EZ52" i="21"/>
  <c r="FQ50" i="21"/>
  <c r="FA52" i="21"/>
  <c r="FR50" i="21"/>
  <c r="FS50" i="21"/>
  <c r="O3" i="26"/>
  <c r="U3" i="26"/>
  <c r="W3" i="26"/>
  <c r="X3" i="26"/>
  <c r="Y3" i="26"/>
  <c r="O4" i="26"/>
  <c r="U4" i="26"/>
  <c r="W4" i="26"/>
  <c r="X4" i="26"/>
  <c r="Y4" i="26"/>
  <c r="O5" i="26"/>
  <c r="U5" i="26"/>
  <c r="W5" i="26"/>
  <c r="X5" i="26"/>
  <c r="Y5" i="26"/>
  <c r="O6" i="26"/>
  <c r="U6" i="26"/>
  <c r="W6" i="26"/>
  <c r="X6" i="26"/>
  <c r="Y6" i="26"/>
  <c r="O7" i="26"/>
  <c r="U7" i="26"/>
  <c r="W7" i="26"/>
  <c r="X7" i="26"/>
  <c r="Y7" i="26"/>
  <c r="O8" i="26"/>
  <c r="U8" i="26"/>
  <c r="W8" i="26"/>
  <c r="X8" i="26"/>
  <c r="Y8" i="26"/>
  <c r="O9" i="26"/>
  <c r="U9" i="26"/>
  <c r="W9" i="26"/>
  <c r="X9" i="26"/>
  <c r="Y9" i="26"/>
  <c r="O10" i="26"/>
  <c r="U10" i="26"/>
  <c r="W10" i="26"/>
  <c r="X10" i="26"/>
  <c r="Y10" i="26"/>
  <c r="O11" i="26"/>
  <c r="U11" i="26"/>
  <c r="W11" i="26"/>
  <c r="X11" i="26"/>
  <c r="Y11" i="26"/>
  <c r="O12" i="26"/>
  <c r="U12" i="26"/>
  <c r="W12" i="26"/>
  <c r="X12" i="26"/>
  <c r="Y12" i="26"/>
  <c r="O13" i="26"/>
  <c r="U13" i="26"/>
  <c r="W13" i="26"/>
  <c r="X13" i="26"/>
  <c r="Y13" i="26"/>
  <c r="O14" i="26"/>
  <c r="U14" i="26"/>
  <c r="W14" i="26"/>
  <c r="X14" i="26"/>
  <c r="Y14" i="26"/>
  <c r="O15" i="26"/>
  <c r="U15" i="26"/>
  <c r="W15" i="26"/>
  <c r="X15" i="26"/>
  <c r="Y15" i="26"/>
  <c r="O16" i="26"/>
  <c r="U16" i="26"/>
  <c r="W16" i="26"/>
  <c r="X16" i="26"/>
  <c r="Y16" i="26"/>
  <c r="O17" i="26"/>
  <c r="U17" i="26"/>
  <c r="W17" i="26"/>
  <c r="X17" i="26"/>
  <c r="Y17" i="26"/>
  <c r="O18" i="26"/>
  <c r="U18" i="26"/>
  <c r="W18" i="26"/>
  <c r="X18" i="26"/>
  <c r="Y18" i="26"/>
  <c r="O19" i="26"/>
  <c r="U19" i="26"/>
  <c r="W19" i="26"/>
  <c r="X19" i="26"/>
  <c r="Y19" i="26"/>
  <c r="O20" i="26"/>
  <c r="U20" i="26"/>
  <c r="W20" i="26"/>
  <c r="X20" i="26"/>
  <c r="Y20" i="26"/>
  <c r="O21" i="26"/>
  <c r="U21" i="26"/>
  <c r="W21" i="26"/>
  <c r="X21" i="26"/>
  <c r="Y21" i="26"/>
  <c r="O22" i="26"/>
  <c r="U22" i="26"/>
  <c r="W22" i="26"/>
  <c r="X22" i="26"/>
  <c r="Y22" i="26"/>
  <c r="O23" i="26"/>
  <c r="U23" i="26"/>
  <c r="W23" i="26"/>
  <c r="X23" i="26"/>
  <c r="Y23" i="26"/>
  <c r="O24" i="26"/>
  <c r="U24" i="26"/>
  <c r="W24" i="26"/>
  <c r="X24" i="26"/>
  <c r="Y24" i="26"/>
  <c r="O25" i="26"/>
  <c r="U25" i="26"/>
  <c r="W25" i="26"/>
  <c r="X25" i="26"/>
  <c r="Y25" i="26"/>
  <c r="O26" i="26"/>
  <c r="U26" i="26"/>
  <c r="W26" i="26"/>
  <c r="X26" i="26"/>
  <c r="Y26" i="26"/>
  <c r="O27" i="26"/>
  <c r="U27" i="26"/>
  <c r="W27" i="26"/>
  <c r="X27" i="26"/>
  <c r="Y27" i="26"/>
  <c r="O28" i="26"/>
  <c r="U28" i="26"/>
  <c r="W28" i="26"/>
  <c r="X28" i="26"/>
  <c r="Y28" i="26"/>
  <c r="O29" i="26"/>
  <c r="U29" i="26"/>
  <c r="W29" i="26"/>
  <c r="X29" i="26"/>
  <c r="Y29" i="26"/>
  <c r="O30" i="26"/>
  <c r="U30" i="26"/>
  <c r="W30" i="26"/>
  <c r="X30" i="26"/>
  <c r="Y30" i="26"/>
  <c r="O31" i="26"/>
  <c r="U31" i="26"/>
  <c r="W31" i="26"/>
  <c r="X31" i="26"/>
  <c r="Y31" i="26"/>
  <c r="O32" i="26"/>
  <c r="U32" i="26"/>
  <c r="W32" i="26"/>
  <c r="X32" i="26"/>
  <c r="Y32" i="26"/>
  <c r="O33" i="26"/>
  <c r="U33" i="26"/>
  <c r="W33" i="26"/>
  <c r="X33" i="26"/>
  <c r="Y33" i="26"/>
  <c r="O34" i="26"/>
  <c r="U34" i="26"/>
  <c r="W34" i="26"/>
  <c r="X34" i="26"/>
  <c r="Y34" i="26"/>
  <c r="O35" i="26"/>
  <c r="U35" i="26"/>
  <c r="W35" i="26"/>
  <c r="X35" i="26"/>
  <c r="Y35" i="26"/>
  <c r="O36" i="26"/>
  <c r="U36" i="26"/>
  <c r="W36" i="26"/>
  <c r="X36" i="26"/>
  <c r="Y36" i="26"/>
  <c r="O37" i="26"/>
  <c r="U37" i="26"/>
  <c r="W37" i="26"/>
  <c r="X37" i="26"/>
  <c r="Y37" i="26"/>
  <c r="O38" i="26"/>
  <c r="U38" i="26"/>
  <c r="W38" i="26"/>
  <c r="X38" i="26"/>
  <c r="Y38" i="26"/>
  <c r="O39" i="26"/>
  <c r="U39" i="26"/>
  <c r="W39" i="26"/>
  <c r="X39" i="26"/>
  <c r="Y39" i="26"/>
  <c r="O40" i="26"/>
  <c r="U40" i="26"/>
  <c r="W40" i="26"/>
  <c r="X40" i="26"/>
  <c r="Y40" i="26"/>
  <c r="O41" i="26"/>
  <c r="U41" i="26"/>
  <c r="W41" i="26"/>
  <c r="X41" i="26"/>
  <c r="Y41" i="26"/>
  <c r="O42" i="26"/>
  <c r="U42" i="26"/>
  <c r="W42" i="26"/>
  <c r="X42" i="26"/>
  <c r="Y42" i="26"/>
  <c r="O43" i="26"/>
  <c r="U43" i="26"/>
  <c r="W43" i="26"/>
  <c r="X43" i="26"/>
  <c r="Y43" i="26"/>
  <c r="O44" i="26"/>
  <c r="U44" i="26"/>
  <c r="W44" i="26"/>
  <c r="X44" i="26"/>
  <c r="Y44" i="26"/>
  <c r="O45" i="26"/>
  <c r="U45" i="26"/>
  <c r="W45" i="26"/>
  <c r="X45" i="26"/>
  <c r="Y45" i="26"/>
  <c r="O46" i="26"/>
  <c r="U46" i="26"/>
  <c r="W46" i="26"/>
  <c r="X46" i="26"/>
  <c r="Y46" i="26"/>
  <c r="O47" i="26"/>
  <c r="U47" i="26"/>
  <c r="W47" i="26"/>
  <c r="X47" i="26"/>
  <c r="Y47" i="26"/>
  <c r="O48" i="26"/>
  <c r="U48" i="26"/>
  <c r="W48" i="26"/>
  <c r="X48" i="26"/>
  <c r="Y48" i="26"/>
  <c r="O49" i="26"/>
  <c r="U49" i="26"/>
  <c r="W49" i="26"/>
  <c r="X49" i="26"/>
  <c r="Y49" i="26"/>
  <c r="D50" i="26"/>
  <c r="E50" i="26"/>
  <c r="F50" i="26"/>
  <c r="K50" i="26"/>
  <c r="L50" i="26"/>
  <c r="M50" i="26"/>
  <c r="O50" i="26"/>
  <c r="Q50" i="26"/>
  <c r="R50" i="26"/>
  <c r="S50" i="26"/>
  <c r="U50" i="26"/>
  <c r="W50" i="26"/>
  <c r="X50" i="26"/>
  <c r="Y50" i="26"/>
  <c r="AB50" i="26"/>
  <c r="AC50" i="26"/>
  <c r="AD50" i="26"/>
  <c r="AE50" i="26"/>
  <c r="AF50" i="26"/>
  <c r="AG50" i="26"/>
</calcChain>
</file>

<file path=xl/sharedStrings.xml><?xml version="1.0" encoding="utf-8"?>
<sst xmlns="http://schemas.openxmlformats.org/spreadsheetml/2006/main" count="1763" uniqueCount="324">
  <si>
    <t>消費者行政担当職員：平成14年度から本課と消費生活ｾﾝﾀｰを統合し、相談業務及び商品ﾃｽﾄ業務を消費者問題に関する専門家集団に委託。13年度以前の本課兼任職員には、課長及び生協担当者を含む。14年度は、同人数を本課に設置。／消費者行政予算：平成14年度から、本課と消費生活ｾﾝﾀｰを統合。生協予算を除いた消費者行政予算の13年度から14年度へは、28.8％の増加。／市町村への支援関係予算：13年度に増額しているのは、PIOﾈｯﾄ加入市が増加したことと、ＩＴ関連予算が増加したことによる。／消費生活相談員の配置：平成14年度から相談業務を委託したため、府としての雇用相談員はなし。参考＝委託先では30名を配置。／審議会の開催回数：「今後の消費者行政のあり方」について、平成12年10月に諮問し、平成13年９月に答申。／／今回のデータは情報公開にて取得したものである。（全大阪消団連・飯田）</t>
    <rPh sb="0" eb="3">
      <t>シ</t>
    </rPh>
    <rPh sb="3" eb="5">
      <t>ギョウセイ</t>
    </rPh>
    <rPh sb="5" eb="7">
      <t>タントウ</t>
    </rPh>
    <rPh sb="7" eb="9">
      <t>ショクイン</t>
    </rPh>
    <rPh sb="10" eb="12">
      <t>ヘイセイ</t>
    </rPh>
    <rPh sb="14" eb="16">
      <t>ネンド</t>
    </rPh>
    <rPh sb="18" eb="20">
      <t>ホンカ</t>
    </rPh>
    <rPh sb="21" eb="23">
      <t>シ</t>
    </rPh>
    <rPh sb="23" eb="25">
      <t>セイカツ</t>
    </rPh>
    <rPh sb="30" eb="32">
      <t>トウゴウ</t>
    </rPh>
    <rPh sb="34" eb="36">
      <t>ソウダン</t>
    </rPh>
    <rPh sb="36" eb="38">
      <t>ギョウム</t>
    </rPh>
    <rPh sb="38" eb="39">
      <t>オヨ</t>
    </rPh>
    <rPh sb="40" eb="42">
      <t>ショウヒン</t>
    </rPh>
    <rPh sb="45" eb="47">
      <t>ギョウム</t>
    </rPh>
    <rPh sb="48" eb="51">
      <t>シ</t>
    </rPh>
    <rPh sb="51" eb="53">
      <t>モンダイ</t>
    </rPh>
    <rPh sb="54" eb="55">
      <t>カン</t>
    </rPh>
    <rPh sb="57" eb="60">
      <t>センモンカ</t>
    </rPh>
    <rPh sb="60" eb="62">
      <t>シュウダン</t>
    </rPh>
    <rPh sb="63" eb="65">
      <t>イタク</t>
    </rPh>
    <rPh sb="68" eb="70">
      <t>ネンド</t>
    </rPh>
    <rPh sb="70" eb="72">
      <t>イゼン</t>
    </rPh>
    <rPh sb="73" eb="75">
      <t>ホンカ</t>
    </rPh>
    <rPh sb="75" eb="77">
      <t>ケンニン</t>
    </rPh>
    <rPh sb="77" eb="79">
      <t>ショクイン</t>
    </rPh>
    <rPh sb="82" eb="84">
      <t>カチョウ</t>
    </rPh>
    <rPh sb="84" eb="85">
      <t>オヨ</t>
    </rPh>
    <rPh sb="86" eb="88">
      <t>セ</t>
    </rPh>
    <rPh sb="88" eb="91">
      <t>タントウシャ</t>
    </rPh>
    <rPh sb="92" eb="93">
      <t>フク</t>
    </rPh>
    <rPh sb="97" eb="99">
      <t>ネンド</t>
    </rPh>
    <rPh sb="101" eb="102">
      <t>ドウ</t>
    </rPh>
    <rPh sb="102" eb="104">
      <t>ニンズウ</t>
    </rPh>
    <rPh sb="105" eb="107">
      <t>ホンカ</t>
    </rPh>
    <rPh sb="108" eb="110">
      <t>セッチ</t>
    </rPh>
    <rPh sb="112" eb="115">
      <t>シ</t>
    </rPh>
    <rPh sb="115" eb="117">
      <t>ギョウセイ</t>
    </rPh>
    <rPh sb="117" eb="119">
      <t>ヨサン</t>
    </rPh>
    <rPh sb="120" eb="122">
      <t>ヘイセイ</t>
    </rPh>
    <rPh sb="124" eb="126">
      <t>ネンド</t>
    </rPh>
    <rPh sb="129" eb="131">
      <t>ホンカ</t>
    </rPh>
    <rPh sb="132" eb="134">
      <t>シ</t>
    </rPh>
    <rPh sb="134" eb="136">
      <t>セイカツ</t>
    </rPh>
    <rPh sb="141" eb="143">
      <t>トウゴウ</t>
    </rPh>
    <rPh sb="144" eb="146">
      <t>セ</t>
    </rPh>
    <rPh sb="146" eb="148">
      <t>ヨサン</t>
    </rPh>
    <rPh sb="149" eb="150">
      <t>ノゾ</t>
    </rPh>
    <rPh sb="152" eb="155">
      <t>シ</t>
    </rPh>
    <rPh sb="155" eb="157">
      <t>ギョウセイ</t>
    </rPh>
    <rPh sb="157" eb="159">
      <t>ヨサン</t>
    </rPh>
    <rPh sb="162" eb="164">
      <t>ネンド</t>
    </rPh>
    <rPh sb="168" eb="170">
      <t>ネンド</t>
    </rPh>
    <rPh sb="179" eb="181">
      <t>ゾウカ</t>
    </rPh>
    <rPh sb="183" eb="186">
      <t>シチョウソン</t>
    </rPh>
    <rPh sb="188" eb="190">
      <t>シエン</t>
    </rPh>
    <rPh sb="190" eb="192">
      <t>カンケイ</t>
    </rPh>
    <rPh sb="192" eb="194">
      <t>ヨサン</t>
    </rPh>
    <rPh sb="197" eb="199">
      <t>ネンド</t>
    </rPh>
    <rPh sb="200" eb="202">
      <t>ゾウガク</t>
    </rPh>
    <rPh sb="215" eb="217">
      <t>カニュウ</t>
    </rPh>
    <rPh sb="217" eb="218">
      <t>シ</t>
    </rPh>
    <rPh sb="219" eb="221">
      <t>ゾウカ</t>
    </rPh>
    <rPh sb="229" eb="231">
      <t>カンレン</t>
    </rPh>
    <rPh sb="231" eb="233">
      <t>ヨサン</t>
    </rPh>
    <rPh sb="234" eb="236">
      <t>ゾウカ</t>
    </rPh>
    <rPh sb="245" eb="249">
      <t>ショウヒセイカツ</t>
    </rPh>
    <rPh sb="249" eb="252">
      <t>ソウダンイン</t>
    </rPh>
    <rPh sb="253" eb="255">
      <t>ハイチ</t>
    </rPh>
    <rPh sb="256" eb="258">
      <t>ヘイセイ</t>
    </rPh>
    <rPh sb="260" eb="262">
      <t>ネンド</t>
    </rPh>
    <rPh sb="264" eb="266">
      <t>ソウダン</t>
    </rPh>
    <rPh sb="266" eb="268">
      <t>ギョウム</t>
    </rPh>
    <rPh sb="269" eb="271">
      <t>イタク</t>
    </rPh>
    <rPh sb="276" eb="277">
      <t>フ</t>
    </rPh>
    <rPh sb="281" eb="283">
      <t>コヨウ</t>
    </rPh>
    <rPh sb="283" eb="286">
      <t>ソウダンイン</t>
    </rPh>
    <rPh sb="290" eb="292">
      <t>サンコウ</t>
    </rPh>
    <rPh sb="293" eb="295">
      <t>イタク</t>
    </rPh>
    <rPh sb="295" eb="296">
      <t>サキ</t>
    </rPh>
    <rPh sb="300" eb="301">
      <t>ナ</t>
    </rPh>
    <rPh sb="302" eb="304">
      <t>ハイチ</t>
    </rPh>
    <rPh sb="306" eb="309">
      <t>シンギカイ</t>
    </rPh>
    <rPh sb="310" eb="312">
      <t>カイサイ</t>
    </rPh>
    <rPh sb="312" eb="314">
      <t>カイスウ</t>
    </rPh>
    <rPh sb="316" eb="318">
      <t>コンゴ</t>
    </rPh>
    <rPh sb="319" eb="322">
      <t>シ</t>
    </rPh>
    <rPh sb="322" eb="324">
      <t>ギョウセイ</t>
    </rPh>
    <rPh sb="327" eb="328">
      <t>カタ</t>
    </rPh>
    <rPh sb="334" eb="336">
      <t>ヘイセイ</t>
    </rPh>
    <rPh sb="338" eb="339">
      <t>ネンド</t>
    </rPh>
    <rPh sb="341" eb="342">
      <t>ツキ</t>
    </rPh>
    <rPh sb="343" eb="345">
      <t>シモン</t>
    </rPh>
    <rPh sb="347" eb="349">
      <t>ヘイセイ</t>
    </rPh>
    <rPh sb="351" eb="352">
      <t>ネン</t>
    </rPh>
    <rPh sb="353" eb="354">
      <t>ツキ</t>
    </rPh>
    <rPh sb="355" eb="357">
      <t>トウシン</t>
    </rPh>
    <rPh sb="360" eb="362">
      <t>コンカイ</t>
    </rPh>
    <rPh sb="367" eb="369">
      <t>ジョウホウ</t>
    </rPh>
    <rPh sb="369" eb="371">
      <t>コウカイ</t>
    </rPh>
    <rPh sb="373" eb="375">
      <t>シュトク</t>
    </rPh>
    <rPh sb="384" eb="385">
      <t>ゼン</t>
    </rPh>
    <rPh sb="385" eb="387">
      <t>オオサカ</t>
    </rPh>
    <rPh sb="387" eb="390">
      <t>ショウダンレン</t>
    </rPh>
    <rPh sb="391" eb="393">
      <t>イイダ</t>
    </rPh>
    <phoneticPr fontId="2"/>
  </si>
  <si>
    <t>2002年度</t>
  </si>
  <si>
    <t>02/98</t>
    <phoneticPr fontId="2"/>
  </si>
  <si>
    <t>1998年度</t>
    <rPh sb="4" eb="6">
      <t>ネンド</t>
    </rPh>
    <phoneticPr fontId="2"/>
  </si>
  <si>
    <t>1999年度</t>
    <rPh sb="4" eb="6">
      <t>ネンド</t>
    </rPh>
    <phoneticPr fontId="2"/>
  </si>
  <si>
    <t>2000年度</t>
    <rPh sb="4" eb="6">
      <t>ネンド</t>
    </rPh>
    <phoneticPr fontId="2"/>
  </si>
  <si>
    <t>2001年度</t>
    <rPh sb="4" eb="6">
      <t>ネンド</t>
    </rPh>
    <phoneticPr fontId="2"/>
  </si>
  <si>
    <t>2002年度</t>
    <rPh sb="4" eb="6">
      <t>ネンド</t>
    </rPh>
    <phoneticPr fontId="2"/>
  </si>
  <si>
    <t>1-2-1消費者行政予算（本課）</t>
    <rPh sb="5" eb="8">
      <t>シ</t>
    </rPh>
    <rPh sb="8" eb="10">
      <t>ギ</t>
    </rPh>
    <rPh sb="10" eb="12">
      <t>ヨサン</t>
    </rPh>
    <rPh sb="13" eb="14">
      <t>ホンカ</t>
    </rPh>
    <rPh sb="14" eb="15">
      <t>カ</t>
    </rPh>
    <phoneticPr fontId="2"/>
  </si>
  <si>
    <t>1-2-2消費者行政予算（ｾﾝﾀｰ）</t>
    <rPh sb="5" eb="8">
      <t>シ</t>
    </rPh>
    <rPh sb="8" eb="10">
      <t>ギ</t>
    </rPh>
    <rPh sb="10" eb="12">
      <t>ヨサン</t>
    </rPh>
    <phoneticPr fontId="2"/>
  </si>
  <si>
    <t>1-3（２）消費者行政予算比率（除 生協予算）</t>
    <rPh sb="6" eb="9">
      <t>シ</t>
    </rPh>
    <rPh sb="9" eb="11">
      <t>ギ</t>
    </rPh>
    <rPh sb="11" eb="13">
      <t>ヨサン</t>
    </rPh>
    <rPh sb="13" eb="15">
      <t>ヒリツ</t>
    </rPh>
    <rPh sb="16" eb="17">
      <t>ノゾ</t>
    </rPh>
    <rPh sb="18" eb="20">
      <t>セ</t>
    </rPh>
    <rPh sb="20" eb="22">
      <t>ヨサン</t>
    </rPh>
    <phoneticPr fontId="2"/>
  </si>
  <si>
    <t>2-1-1情報・啓発関係予算</t>
    <rPh sb="5" eb="7">
      <t>ジ</t>
    </rPh>
    <rPh sb="8" eb="10">
      <t>ケイハツ</t>
    </rPh>
    <rPh sb="10" eb="12">
      <t>カンケイ</t>
    </rPh>
    <rPh sb="12" eb="14">
      <t>ヨサン</t>
    </rPh>
    <phoneticPr fontId="2"/>
  </si>
  <si>
    <t>2-1-2 PIO-NET予算（内数）</t>
    <rPh sb="13" eb="15">
      <t>ヨサン</t>
    </rPh>
    <rPh sb="16" eb="17">
      <t>ウチ</t>
    </rPh>
    <rPh sb="17" eb="18">
      <t>スウ</t>
    </rPh>
    <phoneticPr fontId="2"/>
  </si>
  <si>
    <t>2-1情報提供・啓発関係予算（除PIO-NET）</t>
    <rPh sb="3" eb="5">
      <t>ジ</t>
    </rPh>
    <rPh sb="5" eb="7">
      <t>テイキョウ</t>
    </rPh>
    <rPh sb="8" eb="10">
      <t>ケイハツ</t>
    </rPh>
    <rPh sb="10" eb="12">
      <t>カンケイ</t>
    </rPh>
    <rPh sb="12" eb="14">
      <t>ヨサン</t>
    </rPh>
    <rPh sb="15" eb="16">
      <t>ノゾ</t>
    </rPh>
    <phoneticPr fontId="2"/>
  </si>
  <si>
    <t>2-2活動支援関係予算</t>
    <rPh sb="3" eb="5">
      <t>カ</t>
    </rPh>
    <rPh sb="5" eb="7">
      <t>シエン</t>
    </rPh>
    <rPh sb="7" eb="9">
      <t>カンケイ</t>
    </rPh>
    <rPh sb="9" eb="11">
      <t>ヨサン</t>
    </rPh>
    <phoneticPr fontId="2"/>
  </si>
  <si>
    <t>2-3市町村への支援予算</t>
    <rPh sb="3" eb="6">
      <t>シチョウソン</t>
    </rPh>
    <rPh sb="8" eb="10">
      <t>シエン</t>
    </rPh>
    <rPh sb="10" eb="12">
      <t>ヨサン</t>
    </rPh>
    <phoneticPr fontId="2"/>
  </si>
  <si>
    <t>3 商品ﾃｽﾄ関係予算</t>
    <rPh sb="2" eb="4">
      <t>ショウヒン</t>
    </rPh>
    <rPh sb="7" eb="9">
      <t>カンケイ</t>
    </rPh>
    <rPh sb="9" eb="11">
      <t>ヨサン</t>
    </rPh>
    <phoneticPr fontId="2"/>
  </si>
  <si>
    <t>01/97</t>
    <phoneticPr fontId="2"/>
  </si>
  <si>
    <t>4-2-2斡旋解決件数</t>
    <rPh sb="5" eb="7">
      <t>アッセン</t>
    </rPh>
    <rPh sb="7" eb="9">
      <t>カイケツ</t>
    </rPh>
    <rPh sb="9" eb="11">
      <t>ケンスウ</t>
    </rPh>
    <phoneticPr fontId="2"/>
  </si>
  <si>
    <t>4-2-3相談員１人１日当たり相談件数</t>
    <rPh sb="5" eb="8">
      <t>ソウダンイン</t>
    </rPh>
    <rPh sb="9" eb="10">
      <t>ニン</t>
    </rPh>
    <rPh sb="11" eb="12">
      <t>ヒ</t>
    </rPh>
    <rPh sb="12" eb="13">
      <t>ア</t>
    </rPh>
    <rPh sb="15" eb="17">
      <t>ソウダン</t>
    </rPh>
    <rPh sb="17" eb="19">
      <t>ケンスウ</t>
    </rPh>
    <phoneticPr fontId="2"/>
  </si>
  <si>
    <t>4-2-4斡旋解決率（斡旋件数/相談件数）</t>
    <rPh sb="5" eb="7">
      <t>アッセン</t>
    </rPh>
    <rPh sb="7" eb="9">
      <t>カイケツ</t>
    </rPh>
    <rPh sb="9" eb="10">
      <t>リツ</t>
    </rPh>
    <rPh sb="11" eb="13">
      <t>アッセン</t>
    </rPh>
    <rPh sb="13" eb="15">
      <t>ケンスウ</t>
    </rPh>
    <rPh sb="16" eb="18">
      <t>ソウダン</t>
    </rPh>
    <rPh sb="18" eb="20">
      <t>ケンスウ</t>
    </rPh>
    <phoneticPr fontId="2"/>
  </si>
  <si>
    <t>5-1消費生活ｾﾝﾀｰの設置数</t>
    <rPh sb="3" eb="7">
      <t>シカ</t>
    </rPh>
    <rPh sb="12" eb="15">
      <t>セッチスウ</t>
    </rPh>
    <phoneticPr fontId="2"/>
  </si>
  <si>
    <t>5-2統廃合計画</t>
    <rPh sb="3" eb="6">
      <t>トウハイゴウ</t>
    </rPh>
    <rPh sb="6" eb="8">
      <t>ケイカク</t>
    </rPh>
    <phoneticPr fontId="2"/>
  </si>
  <si>
    <t>6-1①-1消費生活審議会・委員定数</t>
    <rPh sb="6" eb="10">
      <t>シカ</t>
    </rPh>
    <rPh sb="10" eb="13">
      <t>シンギカイ</t>
    </rPh>
    <rPh sb="14" eb="16">
      <t>イ</t>
    </rPh>
    <rPh sb="16" eb="18">
      <t>テイスウ</t>
    </rPh>
    <phoneticPr fontId="2"/>
  </si>
  <si>
    <t>6-1①-2消費生活審議会・消費者代表数</t>
    <rPh sb="6" eb="10">
      <t>シカ</t>
    </rPh>
    <rPh sb="10" eb="13">
      <t>シンギカイ</t>
    </rPh>
    <rPh sb="14" eb="17">
      <t>シ</t>
    </rPh>
    <rPh sb="17" eb="19">
      <t>ダイヒョウ</t>
    </rPh>
    <rPh sb="19" eb="20">
      <t>セッチスウ</t>
    </rPh>
    <phoneticPr fontId="2"/>
  </si>
  <si>
    <t>02/98</t>
    <phoneticPr fontId="2"/>
  </si>
  <si>
    <t>1-4①庁内連絡組織</t>
    <rPh sb="4" eb="6">
      <t>チョウナイ</t>
    </rPh>
    <rPh sb="6" eb="8">
      <t>レンラク</t>
    </rPh>
    <rPh sb="8" eb="10">
      <t>ソシキ</t>
    </rPh>
    <phoneticPr fontId="2"/>
  </si>
  <si>
    <t>ある</t>
    <phoneticPr fontId="2"/>
  </si>
  <si>
    <t>ない</t>
    <phoneticPr fontId="2"/>
  </si>
  <si>
    <t>1-4②恒常性</t>
    <rPh sb="4" eb="7">
      <t>コウジョウセイ</t>
    </rPh>
    <phoneticPr fontId="2"/>
  </si>
  <si>
    <t>恒常的</t>
    <rPh sb="0" eb="3">
      <t>コウジョウテキ</t>
    </rPh>
    <phoneticPr fontId="2"/>
  </si>
  <si>
    <t>随意的</t>
    <rPh sb="0" eb="2">
      <t>ズイイ</t>
    </rPh>
    <rPh sb="2" eb="3">
      <t>テキ</t>
    </rPh>
    <phoneticPr fontId="2"/>
  </si>
  <si>
    <t>招集部局</t>
    <rPh sb="0" eb="2">
      <t>ショウシュウ</t>
    </rPh>
    <rPh sb="2" eb="4">
      <t>ブキョク</t>
    </rPh>
    <phoneticPr fontId="2"/>
  </si>
  <si>
    <t>開催回数</t>
    <rPh sb="0" eb="2">
      <t>カイサイ</t>
    </rPh>
    <rPh sb="2" eb="4">
      <t>カイスウ</t>
    </rPh>
    <phoneticPr fontId="2"/>
  </si>
  <si>
    <t>1-4③</t>
    <phoneticPr fontId="2"/>
  </si>
  <si>
    <t>1-4④</t>
    <phoneticPr fontId="2"/>
  </si>
  <si>
    <t>ある</t>
    <phoneticPr fontId="2"/>
  </si>
  <si>
    <t>ない</t>
    <phoneticPr fontId="2"/>
  </si>
  <si>
    <t>2-4①市町村連絡組織</t>
    <rPh sb="4" eb="7">
      <t>シチョウソン</t>
    </rPh>
    <rPh sb="7" eb="9">
      <t>レンラク</t>
    </rPh>
    <rPh sb="9" eb="11">
      <t>ソシキ</t>
    </rPh>
    <phoneticPr fontId="2"/>
  </si>
  <si>
    <t>4-3相談員研修制度</t>
    <rPh sb="3" eb="6">
      <t>ソウダンイン</t>
    </rPh>
    <rPh sb="6" eb="8">
      <t>ケンシュウ</t>
    </rPh>
    <rPh sb="8" eb="10">
      <t>セイド</t>
    </rPh>
    <phoneticPr fontId="2"/>
  </si>
  <si>
    <t>派遣</t>
    <rPh sb="0" eb="2">
      <t>ハケン</t>
    </rPh>
    <phoneticPr fontId="2"/>
  </si>
  <si>
    <t>独自開催</t>
    <rPh sb="0" eb="2">
      <t>ドクジ</t>
    </rPh>
    <rPh sb="2" eb="4">
      <t>カイサイ</t>
    </rPh>
    <phoneticPr fontId="2"/>
  </si>
  <si>
    <t>未整備</t>
    <rPh sb="0" eb="3">
      <t>ミセイビ</t>
    </rPh>
    <phoneticPr fontId="2"/>
  </si>
  <si>
    <t>4-4相互研修の場</t>
    <rPh sb="3" eb="5">
      <t>ソウゴ</t>
    </rPh>
    <rPh sb="5" eb="7">
      <t>ケンシュウ</t>
    </rPh>
    <rPh sb="8" eb="9">
      <t>バ</t>
    </rPh>
    <phoneticPr fontId="2"/>
  </si>
  <si>
    <t>設置</t>
    <rPh sb="0" eb="2">
      <t>セッチ</t>
    </rPh>
    <phoneticPr fontId="2"/>
  </si>
  <si>
    <t>予定</t>
    <rPh sb="0" eb="2">
      <t>ヨテイ</t>
    </rPh>
    <phoneticPr fontId="2"/>
  </si>
  <si>
    <t>4-5市町村との研修懇談</t>
    <rPh sb="3" eb="6">
      <t>シチョウソン</t>
    </rPh>
    <rPh sb="8" eb="10">
      <t>ケンシュウ</t>
    </rPh>
    <rPh sb="10" eb="12">
      <t>コンダン</t>
    </rPh>
    <phoneticPr fontId="2"/>
  </si>
  <si>
    <t>4-6①被害救済委員会</t>
    <rPh sb="4" eb="6">
      <t>ヒガイ</t>
    </rPh>
    <rPh sb="6" eb="8">
      <t>キュウサイ</t>
    </rPh>
    <rPh sb="8" eb="11">
      <t>イ</t>
    </rPh>
    <phoneticPr fontId="2"/>
  </si>
  <si>
    <t>4-6②</t>
    <phoneticPr fontId="2"/>
  </si>
  <si>
    <t>設置年</t>
    <rPh sb="0" eb="2">
      <t>セッチ</t>
    </rPh>
    <rPh sb="2" eb="3">
      <t>ネン</t>
    </rPh>
    <phoneticPr fontId="2"/>
  </si>
  <si>
    <t>4-6③</t>
    <phoneticPr fontId="2"/>
  </si>
  <si>
    <t>取扱件数</t>
    <rPh sb="0" eb="2">
      <t>トリアツカイ</t>
    </rPh>
    <rPh sb="2" eb="4">
      <t>ケンスウ</t>
    </rPh>
    <phoneticPr fontId="2"/>
  </si>
  <si>
    <t>生活振興課</t>
    <rPh sb="0" eb="2">
      <t>セイカツ</t>
    </rPh>
    <rPh sb="2" eb="5">
      <t>シンコウカ</t>
    </rPh>
    <phoneticPr fontId="2"/>
  </si>
  <si>
    <t>（関係部局より招集）</t>
    <rPh sb="1" eb="3">
      <t>カンケイ</t>
    </rPh>
    <rPh sb="3" eb="5">
      <t>ブキョク</t>
    </rPh>
    <rPh sb="7" eb="9">
      <t>ショウシュウ</t>
    </rPh>
    <phoneticPr fontId="2"/>
  </si>
  <si>
    <t>県民環境室</t>
    <rPh sb="0" eb="2">
      <t>ケンミン</t>
    </rPh>
    <rPh sb="2" eb="4">
      <t>カ</t>
    </rPh>
    <rPh sb="4" eb="5">
      <t>シツ</t>
    </rPh>
    <phoneticPr fontId="2"/>
  </si>
  <si>
    <t>各支庁環境生活課</t>
    <rPh sb="0" eb="1">
      <t>カク</t>
    </rPh>
    <rPh sb="1" eb="3">
      <t>シチョウ</t>
    </rPh>
    <rPh sb="3" eb="5">
      <t>カンキョウ</t>
    </rPh>
    <rPh sb="5" eb="8">
      <t>セイカツカ</t>
    </rPh>
    <phoneticPr fontId="2"/>
  </si>
  <si>
    <t>-</t>
    <phoneticPr fontId="2"/>
  </si>
  <si>
    <t>集計中</t>
    <rPh sb="0" eb="3">
      <t>シュウケイチュウ</t>
    </rPh>
    <phoneticPr fontId="2"/>
  </si>
  <si>
    <t>…</t>
    <phoneticPr fontId="2"/>
  </si>
  <si>
    <t>2-4②恒常性</t>
    <rPh sb="4" eb="7">
      <t>コウジョウセイ</t>
    </rPh>
    <phoneticPr fontId="2"/>
  </si>
  <si>
    <t>2-4③</t>
    <phoneticPr fontId="2"/>
  </si>
  <si>
    <t>2-4④</t>
    <phoneticPr fontId="2"/>
  </si>
  <si>
    <t>生活環境部</t>
    <rPh sb="0" eb="2">
      <t>セイカツ</t>
    </rPh>
    <rPh sb="2" eb="5">
      <t>カンキョウブ</t>
    </rPh>
    <phoneticPr fontId="2"/>
  </si>
  <si>
    <t>県民生活・環境部</t>
    <rPh sb="0" eb="2">
      <t>ケンミン</t>
    </rPh>
    <rPh sb="2" eb="4">
      <t>セイカツ</t>
    </rPh>
    <rPh sb="5" eb="8">
      <t>カンキョウブ</t>
    </rPh>
    <phoneticPr fontId="2"/>
  </si>
  <si>
    <t>生活環境部生活文化課</t>
    <rPh sb="0" eb="2">
      <t>セイカツ</t>
    </rPh>
    <rPh sb="2" eb="5">
      <t>カンキョウブ</t>
    </rPh>
    <rPh sb="5" eb="7">
      <t>セイカツ</t>
    </rPh>
    <rPh sb="7" eb="9">
      <t>ブンカ</t>
    </rPh>
    <rPh sb="9" eb="10">
      <t>カ</t>
    </rPh>
    <phoneticPr fontId="2"/>
  </si>
  <si>
    <t>企画部県民室</t>
    <rPh sb="0" eb="3">
      <t>キカクブ</t>
    </rPh>
    <rPh sb="3" eb="5">
      <t>ケンミン</t>
    </rPh>
    <rPh sb="5" eb="6">
      <t>シツ</t>
    </rPh>
    <phoneticPr fontId="2"/>
  </si>
  <si>
    <t>生活文化課</t>
    <rPh sb="0" eb="2">
      <t>セイカツ</t>
    </rPh>
    <rPh sb="2" eb="4">
      <t>ブンカ</t>
    </rPh>
    <rPh sb="4" eb="5">
      <t>カ</t>
    </rPh>
    <phoneticPr fontId="2"/>
  </si>
  <si>
    <t>消費生活センター</t>
    <rPh sb="0" eb="4">
      <t>シカ</t>
    </rPh>
    <phoneticPr fontId="2"/>
  </si>
  <si>
    <t>消費生活チーム</t>
    <rPh sb="0" eb="4">
      <t>シカ</t>
    </rPh>
    <phoneticPr fontId="2"/>
  </si>
  <si>
    <t>商工部</t>
    <rPh sb="0" eb="3">
      <t>ショウコウブ</t>
    </rPh>
    <phoneticPr fontId="2"/>
  </si>
  <si>
    <t>生活環境部、農林水産部</t>
    <rPh sb="0" eb="2">
      <t>セイカツ</t>
    </rPh>
    <rPh sb="2" eb="5">
      <t>カンキョウブ</t>
    </rPh>
    <rPh sb="6" eb="8">
      <t>ノウリン</t>
    </rPh>
    <rPh sb="8" eb="10">
      <t>スイサン</t>
    </rPh>
    <rPh sb="10" eb="11">
      <t>ブ</t>
    </rPh>
    <phoneticPr fontId="2"/>
  </si>
  <si>
    <t>県民環境政策課</t>
    <rPh sb="0" eb="2">
      <t>ケンミン</t>
    </rPh>
    <rPh sb="2" eb="4">
      <t>カ</t>
    </rPh>
    <rPh sb="4" eb="7">
      <t>セイサクカ</t>
    </rPh>
    <phoneticPr fontId="2"/>
  </si>
  <si>
    <t>生活環境部</t>
    <rPh sb="0" eb="2">
      <t>セイカツ</t>
    </rPh>
    <rPh sb="2" eb="4">
      <t>カ</t>
    </rPh>
    <rPh sb="4" eb="5">
      <t>ブ</t>
    </rPh>
    <phoneticPr fontId="2"/>
  </si>
  <si>
    <t>教育委員会学校指導課</t>
    <rPh sb="0" eb="2">
      <t>キョウイク</t>
    </rPh>
    <rPh sb="2" eb="5">
      <t>イ</t>
    </rPh>
    <rPh sb="5" eb="7">
      <t>ガッコウ</t>
    </rPh>
    <rPh sb="7" eb="10">
      <t>シドウカ</t>
    </rPh>
    <phoneticPr fontId="2"/>
  </si>
  <si>
    <t>県民生活部</t>
    <rPh sb="0" eb="2">
      <t>ケンミン</t>
    </rPh>
    <rPh sb="2" eb="4">
      <t>セイカツ</t>
    </rPh>
    <rPh sb="4" eb="5">
      <t>ブ</t>
    </rPh>
    <phoneticPr fontId="2"/>
  </si>
  <si>
    <t>５（１）センターの設置数は、県民ｻｰﾋﾞｽ窓口14か所、旅券２か所、消費生活４か所を第３次行革による組織再編により統合し、８か所の県民生活ﾌﾟﾗｻﾞとなった。</t>
    <rPh sb="9" eb="12">
      <t>セッチスウ</t>
    </rPh>
    <rPh sb="14" eb="16">
      <t>ケンミン</t>
    </rPh>
    <rPh sb="21" eb="23">
      <t>マドグチ</t>
    </rPh>
    <rPh sb="26" eb="27">
      <t>ショ</t>
    </rPh>
    <rPh sb="28" eb="30">
      <t>リョケン</t>
    </rPh>
    <rPh sb="32" eb="33">
      <t>ショ</t>
    </rPh>
    <rPh sb="34" eb="38">
      <t>シカ</t>
    </rPh>
    <rPh sb="40" eb="41">
      <t>ショ</t>
    </rPh>
    <rPh sb="42" eb="43">
      <t>ダイ</t>
    </rPh>
    <rPh sb="44" eb="45">
      <t>ジ</t>
    </rPh>
    <rPh sb="45" eb="47">
      <t>ギョウカク</t>
    </rPh>
    <rPh sb="50" eb="52">
      <t>ソシキ</t>
    </rPh>
    <rPh sb="52" eb="54">
      <t>サイヘン</t>
    </rPh>
    <rPh sb="57" eb="59">
      <t>トウゴウ</t>
    </rPh>
    <rPh sb="63" eb="64">
      <t>ショ</t>
    </rPh>
    <rPh sb="65" eb="67">
      <t>ケンミン</t>
    </rPh>
    <rPh sb="67" eb="69">
      <t>セイカツ</t>
    </rPh>
    <phoneticPr fontId="2"/>
  </si>
  <si>
    <t>問１（２）消費者行政予算の推移についてー数値が大きく変化している理由：現在、本県は「生活科学ｾﾝﾀｰ（仮称）を整備しております。この施設は、全国初の参加型学習展示施設を備え、平成15年２月に展示施設、15年４月に全面ｵｰﾌﾟﾝを予定しています。この施設を本県の消費者行政ｻｰﾋﾞｽの中核拠点として、消費者学習の支援、情報提供、商品ﾃｽﾄ、相談・苦情処理など様々な消費者ｻｰﾋﾞｽを提供するとともに、市町村の消費者行政を支援いたします。「情報提供・啓発関係予算（除PIO-NET）」が前年比6651千円減となっているのは、平成13年度に雇用対策関係の単発の調査事業があったことが主な要因である。</t>
    <rPh sb="0" eb="1">
      <t>トイ</t>
    </rPh>
    <rPh sb="5" eb="8">
      <t>シ</t>
    </rPh>
    <rPh sb="8" eb="10">
      <t>ギ</t>
    </rPh>
    <rPh sb="10" eb="12">
      <t>ヨサン</t>
    </rPh>
    <rPh sb="13" eb="15">
      <t>スイイ</t>
    </rPh>
    <rPh sb="20" eb="22">
      <t>スウチ</t>
    </rPh>
    <rPh sb="23" eb="24">
      <t>オオ</t>
    </rPh>
    <rPh sb="26" eb="28">
      <t>ヘンカ</t>
    </rPh>
    <rPh sb="32" eb="34">
      <t>リユウ</t>
    </rPh>
    <rPh sb="35" eb="37">
      <t>ゲンザイ</t>
    </rPh>
    <rPh sb="38" eb="40">
      <t>ホンケン</t>
    </rPh>
    <rPh sb="42" eb="44">
      <t>セイカツ</t>
    </rPh>
    <rPh sb="44" eb="46">
      <t>カガク</t>
    </rPh>
    <rPh sb="51" eb="53">
      <t>カショウ</t>
    </rPh>
    <rPh sb="55" eb="57">
      <t>セイビ</t>
    </rPh>
    <rPh sb="66" eb="68">
      <t>シセツ</t>
    </rPh>
    <rPh sb="70" eb="72">
      <t>ゼンコク</t>
    </rPh>
    <rPh sb="72" eb="73">
      <t>ハツ</t>
    </rPh>
    <rPh sb="74" eb="77">
      <t>サンカガタ</t>
    </rPh>
    <rPh sb="77" eb="79">
      <t>ガクシュウ</t>
    </rPh>
    <rPh sb="79" eb="81">
      <t>テンジ</t>
    </rPh>
    <rPh sb="81" eb="83">
      <t>シセツ</t>
    </rPh>
    <rPh sb="84" eb="85">
      <t>ソナ</t>
    </rPh>
    <rPh sb="87" eb="89">
      <t>ヘイセイ</t>
    </rPh>
    <rPh sb="91" eb="92">
      <t>ネン</t>
    </rPh>
    <rPh sb="93" eb="94">
      <t>ツキ</t>
    </rPh>
    <rPh sb="95" eb="97">
      <t>テンジ</t>
    </rPh>
    <rPh sb="97" eb="99">
      <t>シセツ</t>
    </rPh>
    <rPh sb="102" eb="103">
      <t>ネン</t>
    </rPh>
    <rPh sb="104" eb="105">
      <t>ツキ</t>
    </rPh>
    <rPh sb="106" eb="108">
      <t>ゼンメン</t>
    </rPh>
    <rPh sb="114" eb="116">
      <t>ヨテイ</t>
    </rPh>
    <rPh sb="124" eb="126">
      <t>シセツ</t>
    </rPh>
    <rPh sb="127" eb="129">
      <t>ホンケン</t>
    </rPh>
    <rPh sb="130" eb="133">
      <t>シ</t>
    </rPh>
    <rPh sb="133" eb="135">
      <t>ギ</t>
    </rPh>
    <rPh sb="218" eb="220">
      <t>ジ</t>
    </rPh>
    <rPh sb="220" eb="222">
      <t>テイキョウ</t>
    </rPh>
    <rPh sb="223" eb="225">
      <t>ケイハツ</t>
    </rPh>
    <rPh sb="225" eb="227">
      <t>カンケイ</t>
    </rPh>
    <rPh sb="227" eb="229">
      <t>ヨサン</t>
    </rPh>
    <rPh sb="230" eb="231">
      <t>ノゾ</t>
    </rPh>
    <rPh sb="241" eb="244">
      <t>ゼンネンヒ</t>
    </rPh>
    <rPh sb="248" eb="250">
      <t>センエン</t>
    </rPh>
    <rPh sb="250" eb="251">
      <t>ゲン</t>
    </rPh>
    <rPh sb="260" eb="262">
      <t>ヘイセイ</t>
    </rPh>
    <rPh sb="264" eb="266">
      <t>ネンド</t>
    </rPh>
    <rPh sb="267" eb="269">
      <t>コヨウ</t>
    </rPh>
    <rPh sb="269" eb="271">
      <t>タイサク</t>
    </rPh>
    <rPh sb="271" eb="273">
      <t>カンケイ</t>
    </rPh>
    <rPh sb="274" eb="276">
      <t>タンパツ</t>
    </rPh>
    <rPh sb="277" eb="279">
      <t>チ</t>
    </rPh>
    <rPh sb="279" eb="281">
      <t>ジ</t>
    </rPh>
    <rPh sb="288" eb="289">
      <t>オモ</t>
    </rPh>
    <rPh sb="290" eb="292">
      <t>ヨウイン</t>
    </rPh>
    <phoneticPr fontId="2"/>
  </si>
  <si>
    <t>平成13年４月の組織再編により、県立センターを廃止し、本庁組織へ統合したため、「5-1消費生活ｾﾝﾀｰの設置数」は０となっている（ｾﾝﾀｰ業務は継続）。県と市町村で役割分担し、全体として消費者行政の充実を図っているため、県内市町村の数値も加味した形の調査をお願いしたい。</t>
    <rPh sb="0" eb="2">
      <t>ヘイセイ</t>
    </rPh>
    <rPh sb="4" eb="5">
      <t>ネン</t>
    </rPh>
    <rPh sb="6" eb="7">
      <t>ツキ</t>
    </rPh>
    <rPh sb="8" eb="10">
      <t>ソシキ</t>
    </rPh>
    <rPh sb="10" eb="12">
      <t>サイヘン</t>
    </rPh>
    <rPh sb="16" eb="18">
      <t>ケンリツ</t>
    </rPh>
    <rPh sb="23" eb="25">
      <t>ハイシ</t>
    </rPh>
    <rPh sb="27" eb="29">
      <t>ホンチョウ</t>
    </rPh>
    <rPh sb="29" eb="31">
      <t>ソシキ</t>
    </rPh>
    <rPh sb="32" eb="34">
      <t>トウゴウ</t>
    </rPh>
    <rPh sb="43" eb="47">
      <t>シカ</t>
    </rPh>
    <rPh sb="52" eb="55">
      <t>セッチスウ</t>
    </rPh>
    <rPh sb="69" eb="71">
      <t>ギョウム</t>
    </rPh>
    <rPh sb="72" eb="74">
      <t>ケイゾク</t>
    </rPh>
    <rPh sb="76" eb="77">
      <t>ケン</t>
    </rPh>
    <rPh sb="78" eb="81">
      <t>シチョウソン</t>
    </rPh>
    <rPh sb="82" eb="84">
      <t>ヤクワリ</t>
    </rPh>
    <rPh sb="84" eb="86">
      <t>ブンタン</t>
    </rPh>
    <rPh sb="88" eb="90">
      <t>ゼンタイ</t>
    </rPh>
    <rPh sb="93" eb="96">
      <t>シ</t>
    </rPh>
    <rPh sb="96" eb="98">
      <t>ギ</t>
    </rPh>
    <rPh sb="99" eb="101">
      <t>ジュウジツ</t>
    </rPh>
    <rPh sb="102" eb="103">
      <t>ハカ</t>
    </rPh>
    <rPh sb="110" eb="112">
      <t>ケンナイ</t>
    </rPh>
    <rPh sb="112" eb="115">
      <t>シチョウソン</t>
    </rPh>
    <rPh sb="116" eb="118">
      <t>スウチ</t>
    </rPh>
    <rPh sb="119" eb="121">
      <t>カミ</t>
    </rPh>
    <rPh sb="123" eb="124">
      <t>カタチ</t>
    </rPh>
    <rPh sb="125" eb="127">
      <t>チ</t>
    </rPh>
    <rPh sb="128" eb="130">
      <t>オネガ</t>
    </rPh>
    <phoneticPr fontId="2"/>
  </si>
  <si>
    <t>１-１①-3本課・専任兼任職員計</t>
    <rPh sb="6" eb="8">
      <t>ホンカ</t>
    </rPh>
    <rPh sb="9" eb="11">
      <t>センニン</t>
    </rPh>
    <rPh sb="11" eb="13">
      <t>ケンニン</t>
    </rPh>
    <rPh sb="13" eb="15">
      <t>ショクイン</t>
    </rPh>
    <rPh sb="15" eb="16">
      <t>ケイ</t>
    </rPh>
    <phoneticPr fontId="5"/>
  </si>
  <si>
    <t>１-１②-3ｾﾝﾀｰ・専任兼任職員計</t>
    <rPh sb="11" eb="13">
      <t>センニン</t>
    </rPh>
    <rPh sb="13" eb="15">
      <t>ケンニン</t>
    </rPh>
    <rPh sb="15" eb="17">
      <t>ショクイン</t>
    </rPh>
    <rPh sb="17" eb="18">
      <t>ケイ</t>
    </rPh>
    <phoneticPr fontId="5"/>
  </si>
  <si>
    <t>１-１③本課・ｾﾝﾀｰ職員合計</t>
    <rPh sb="4" eb="6">
      <t>ホンカ</t>
    </rPh>
    <rPh sb="11" eb="13">
      <t>ショクイン</t>
    </rPh>
    <rPh sb="13" eb="15">
      <t>ゴウケイ</t>
    </rPh>
    <phoneticPr fontId="5"/>
  </si>
  <si>
    <t>１-2-3本課・ｾﾝﾀｰ予算計</t>
    <rPh sb="5" eb="7">
      <t>ホンカ</t>
    </rPh>
    <rPh sb="12" eb="14">
      <t>ヨサン</t>
    </rPh>
    <rPh sb="14" eb="15">
      <t>ケイ</t>
    </rPh>
    <phoneticPr fontId="5"/>
  </si>
  <si>
    <t>１-3(1)消費者行政予算比率</t>
    <rPh sb="6" eb="9">
      <t>シ</t>
    </rPh>
    <rPh sb="9" eb="11">
      <t>ギ</t>
    </rPh>
    <rPh sb="11" eb="13">
      <t>ヨサン</t>
    </rPh>
    <rPh sb="13" eb="15">
      <t>ヒリツ</t>
    </rPh>
    <phoneticPr fontId="5"/>
  </si>
  <si>
    <t>1-1①-3-1本課・専任兼任職員計*</t>
    <rPh sb="8" eb="10">
      <t>ホンカ</t>
    </rPh>
    <rPh sb="11" eb="13">
      <t>センニン</t>
    </rPh>
    <rPh sb="13" eb="15">
      <t>ケンニン</t>
    </rPh>
    <rPh sb="15" eb="17">
      <t>ショクイン</t>
    </rPh>
    <rPh sb="17" eb="18">
      <t>ケイ</t>
    </rPh>
    <phoneticPr fontId="5"/>
  </si>
  <si>
    <t>1-1②-3-1ｾﾝﾀｰ・専任兼任職員計*</t>
    <rPh sb="13" eb="15">
      <t>センニン</t>
    </rPh>
    <rPh sb="15" eb="17">
      <t>ケンニン</t>
    </rPh>
    <rPh sb="17" eb="19">
      <t>ショクイン</t>
    </rPh>
    <rPh sb="19" eb="20">
      <t>ケイ</t>
    </rPh>
    <phoneticPr fontId="5"/>
  </si>
  <si>
    <t>1-1③-1本課・ｾﾝﾀｰ職員合計*</t>
    <rPh sb="6" eb="8">
      <t>ホンカ</t>
    </rPh>
    <rPh sb="13" eb="15">
      <t>ショクイン</t>
    </rPh>
    <rPh sb="15" eb="17">
      <t>ゴウケイ</t>
    </rPh>
    <phoneticPr fontId="5"/>
  </si>
  <si>
    <t>２-1-情報・啓発等予算</t>
    <rPh sb="4" eb="6">
      <t>ジ</t>
    </rPh>
    <rPh sb="7" eb="9">
      <t>ケイハツ</t>
    </rPh>
    <rPh sb="9" eb="10">
      <t>トウ</t>
    </rPh>
    <rPh sb="10" eb="12">
      <t>ヨサン</t>
    </rPh>
    <phoneticPr fontId="5"/>
  </si>
  <si>
    <t>1-3(2)予算比率*除生協予算</t>
    <rPh sb="6" eb="8">
      <t>ヨサン</t>
    </rPh>
    <rPh sb="8" eb="10">
      <t>ヒリツ</t>
    </rPh>
    <rPh sb="11" eb="12">
      <t>ノゾ</t>
    </rPh>
    <rPh sb="12" eb="14">
      <t>セ</t>
    </rPh>
    <rPh sb="14" eb="16">
      <t>ヨサン</t>
    </rPh>
    <phoneticPr fontId="2"/>
  </si>
  <si>
    <t>2-1情報・啓発等予算*除PIO-NET</t>
    <rPh sb="3" eb="5">
      <t>ジ</t>
    </rPh>
    <rPh sb="6" eb="8">
      <t>ケイハツ</t>
    </rPh>
    <rPh sb="8" eb="9">
      <t>トウ</t>
    </rPh>
    <rPh sb="9" eb="11">
      <t>ヨサン</t>
    </rPh>
    <rPh sb="12" eb="13">
      <t>ノゾ</t>
    </rPh>
    <phoneticPr fontId="2"/>
  </si>
  <si>
    <t>1-2消費者行政予算*除生協予算</t>
    <rPh sb="3" eb="6">
      <t>シ</t>
    </rPh>
    <rPh sb="6" eb="8">
      <t>ギ</t>
    </rPh>
    <rPh sb="8" eb="10">
      <t>ヨサン</t>
    </rPh>
    <rPh sb="11" eb="12">
      <t>ノゾ</t>
    </rPh>
    <rPh sb="12" eb="14">
      <t>セ</t>
    </rPh>
    <rPh sb="14" eb="16">
      <t>ヨサン</t>
    </rPh>
    <phoneticPr fontId="2"/>
  </si>
  <si>
    <t>2-2活動支援等予算</t>
    <rPh sb="3" eb="5">
      <t>カ</t>
    </rPh>
    <rPh sb="5" eb="7">
      <t>シエン</t>
    </rPh>
    <rPh sb="7" eb="8">
      <t>トウ</t>
    </rPh>
    <rPh sb="8" eb="10">
      <t>ヨサン</t>
    </rPh>
    <phoneticPr fontId="5"/>
  </si>
  <si>
    <t>2-3市町村支援予算</t>
    <rPh sb="3" eb="6">
      <t>シチョウソン</t>
    </rPh>
    <rPh sb="6" eb="8">
      <t>シエン</t>
    </rPh>
    <rPh sb="8" eb="10">
      <t>ヨサン</t>
    </rPh>
    <phoneticPr fontId="2"/>
  </si>
  <si>
    <t>３商品テスト予算</t>
    <rPh sb="1" eb="3">
      <t>ショウヒン</t>
    </rPh>
    <rPh sb="6" eb="8">
      <t>ヨサン</t>
    </rPh>
    <phoneticPr fontId="5"/>
  </si>
  <si>
    <t>4-1相談員の配置数</t>
    <rPh sb="3" eb="6">
      <t>ソウダンイン</t>
    </rPh>
    <rPh sb="7" eb="10">
      <t>ハイチスウ</t>
    </rPh>
    <phoneticPr fontId="5"/>
  </si>
  <si>
    <t>4-2年間受付件数</t>
    <rPh sb="3" eb="5">
      <t>ネンカン</t>
    </rPh>
    <rPh sb="5" eb="7">
      <t>ウケツケ</t>
    </rPh>
    <rPh sb="7" eb="9">
      <t>ケンスウ</t>
    </rPh>
    <phoneticPr fontId="5"/>
  </si>
  <si>
    <t>4-2-3相談員１人１日当たり相談件数</t>
    <rPh sb="5" eb="8">
      <t>ソウダンイン</t>
    </rPh>
    <rPh sb="9" eb="10">
      <t>ニン</t>
    </rPh>
    <rPh sb="11" eb="12">
      <t>ヒ</t>
    </rPh>
    <rPh sb="12" eb="13">
      <t>ア</t>
    </rPh>
    <rPh sb="15" eb="17">
      <t>ソウダン</t>
    </rPh>
    <rPh sb="17" eb="19">
      <t>ケンスウ</t>
    </rPh>
    <phoneticPr fontId="2"/>
  </si>
  <si>
    <t>4-2-2斡旋解決数</t>
    <rPh sb="5" eb="7">
      <t>アッセン</t>
    </rPh>
    <rPh sb="7" eb="9">
      <t>カイケツ</t>
    </rPh>
    <rPh sb="9" eb="10">
      <t>スウ</t>
    </rPh>
    <phoneticPr fontId="2"/>
  </si>
  <si>
    <t>4-2-4斡旋解決率</t>
    <rPh sb="5" eb="7">
      <t>アッセン</t>
    </rPh>
    <rPh sb="7" eb="9">
      <t>カイケツ</t>
    </rPh>
    <rPh sb="9" eb="10">
      <t>リツ</t>
    </rPh>
    <phoneticPr fontId="2"/>
  </si>
  <si>
    <t>5-1センター設置数</t>
    <rPh sb="7" eb="10">
      <t>セッチスウ</t>
    </rPh>
    <phoneticPr fontId="5"/>
  </si>
  <si>
    <t>5-2統廃合の計画</t>
    <rPh sb="3" eb="6">
      <t>トウハイゴウ</t>
    </rPh>
    <rPh sb="7" eb="9">
      <t>ケイカク</t>
    </rPh>
    <phoneticPr fontId="5"/>
  </si>
  <si>
    <t>6-1①-3消費者委員比率</t>
    <rPh sb="6" eb="9">
      <t>シ</t>
    </rPh>
    <rPh sb="9" eb="11">
      <t>イ</t>
    </rPh>
    <rPh sb="11" eb="13">
      <t>ヒリツ</t>
    </rPh>
    <phoneticPr fontId="5"/>
  </si>
  <si>
    <t>6-1②年間開催回数</t>
    <rPh sb="4" eb="6">
      <t>ネンカン</t>
    </rPh>
    <rPh sb="6" eb="8">
      <t>カイサイ</t>
    </rPh>
    <rPh sb="8" eb="10">
      <t>カイスウ</t>
    </rPh>
    <phoneticPr fontId="5"/>
  </si>
  <si>
    <t>生活文化局</t>
    <rPh sb="0" eb="2">
      <t>セイカツ</t>
    </rPh>
    <rPh sb="2" eb="4">
      <t>ブンカ</t>
    </rPh>
    <rPh sb="4" eb="5">
      <t>キョク</t>
    </rPh>
    <phoneticPr fontId="2"/>
  </si>
  <si>
    <t>欄外記入</t>
    <rPh sb="0" eb="2">
      <t>ランガイ</t>
    </rPh>
    <rPh sb="2" eb="4">
      <t>キニュウ</t>
    </rPh>
    <phoneticPr fontId="2"/>
  </si>
  <si>
    <t>道は、平成12年４月に苦情相談処理、情報の提供、消費者への啓発、消費者団体の育成など消費生活行政の第一線の推進機関として、北海道立消費生活ｾﾝﾀｰを設置し、管理運営については（社）北海道消費者協会に全面委託し、相談、啓発、商品ﾃｽﾄ等の業務を行っている。なお、平成11年度以前は、（社）北海道消費者協会に事業運営のための補助金助成を行い、連携を図りながら消費生活行政を推進してきた。上記のほか13支庁にｾﾝﾀｰの相談所が設けられているが、平成14年度に消費生活相談体制整備に向けた計画を策定予定。</t>
    <rPh sb="0" eb="1">
      <t>ドウ</t>
    </rPh>
    <rPh sb="3" eb="5">
      <t>ヘイセイ</t>
    </rPh>
    <rPh sb="7" eb="8">
      <t>ネン</t>
    </rPh>
    <rPh sb="9" eb="10">
      <t>ツキ</t>
    </rPh>
    <rPh sb="11" eb="13">
      <t>クジョウ</t>
    </rPh>
    <rPh sb="13" eb="15">
      <t>ソウダン</t>
    </rPh>
    <rPh sb="15" eb="17">
      <t>ショリ</t>
    </rPh>
    <rPh sb="18" eb="20">
      <t>ジ</t>
    </rPh>
    <rPh sb="21" eb="23">
      <t>テイキョウ</t>
    </rPh>
    <rPh sb="24" eb="27">
      <t>シ</t>
    </rPh>
    <rPh sb="29" eb="31">
      <t>ケイハツ</t>
    </rPh>
    <rPh sb="32" eb="35">
      <t>シ</t>
    </rPh>
    <rPh sb="35" eb="37">
      <t>ダ</t>
    </rPh>
    <rPh sb="38" eb="40">
      <t>イクセイ</t>
    </rPh>
    <rPh sb="42" eb="46">
      <t>シカ</t>
    </rPh>
    <rPh sb="46" eb="48">
      <t>ギ</t>
    </rPh>
    <rPh sb="49" eb="52">
      <t>ダイイッセン</t>
    </rPh>
    <rPh sb="53" eb="55">
      <t>スイシン</t>
    </rPh>
    <rPh sb="55" eb="57">
      <t>キカン</t>
    </rPh>
    <rPh sb="61" eb="64">
      <t>ホッカイドウ</t>
    </rPh>
    <rPh sb="64" eb="65">
      <t>リツ</t>
    </rPh>
    <rPh sb="65" eb="69">
      <t>シカ</t>
    </rPh>
    <rPh sb="74" eb="76">
      <t>セッチ</t>
    </rPh>
    <rPh sb="78" eb="80">
      <t>カンリ</t>
    </rPh>
    <rPh sb="80" eb="82">
      <t>ウンエイ</t>
    </rPh>
    <rPh sb="87" eb="90">
      <t>シャダンホウジン</t>
    </rPh>
    <rPh sb="90" eb="93">
      <t>ホッカイドウ</t>
    </rPh>
    <rPh sb="93" eb="96">
      <t>シ</t>
    </rPh>
    <rPh sb="96" eb="98">
      <t>キョウカイ</t>
    </rPh>
    <rPh sb="99" eb="101">
      <t>ゼンメン</t>
    </rPh>
    <rPh sb="101" eb="103">
      <t>イタク</t>
    </rPh>
    <rPh sb="105" eb="107">
      <t>ソウダン</t>
    </rPh>
    <rPh sb="108" eb="110">
      <t>ケイハツ</t>
    </rPh>
    <rPh sb="111" eb="113">
      <t>ショウヒン</t>
    </rPh>
    <rPh sb="116" eb="117">
      <t>トウ</t>
    </rPh>
    <rPh sb="118" eb="120">
      <t>ギョウム</t>
    </rPh>
    <rPh sb="121" eb="122">
      <t>オコナ</t>
    </rPh>
    <rPh sb="130" eb="132">
      <t>ヘイセイ</t>
    </rPh>
    <rPh sb="134" eb="136">
      <t>ネンド</t>
    </rPh>
    <rPh sb="136" eb="138">
      <t>イゼン</t>
    </rPh>
    <rPh sb="140" eb="143">
      <t>シャダンホウジン</t>
    </rPh>
    <rPh sb="143" eb="146">
      <t>ホッカイドウ</t>
    </rPh>
    <rPh sb="146" eb="149">
      <t>シ</t>
    </rPh>
    <rPh sb="149" eb="151">
      <t>キョウカイ</t>
    </rPh>
    <rPh sb="152" eb="154">
      <t>ジ</t>
    </rPh>
    <rPh sb="154" eb="156">
      <t>ウンエイ</t>
    </rPh>
    <rPh sb="160" eb="163">
      <t>ホジョキン</t>
    </rPh>
    <rPh sb="163" eb="165">
      <t>ジョセイ</t>
    </rPh>
    <rPh sb="166" eb="167">
      <t>オコナ</t>
    </rPh>
    <rPh sb="169" eb="171">
      <t>レンケイ</t>
    </rPh>
    <rPh sb="172" eb="173">
      <t>ハカ</t>
    </rPh>
    <rPh sb="177" eb="181">
      <t>シカ</t>
    </rPh>
    <rPh sb="181" eb="183">
      <t>ギ</t>
    </rPh>
    <rPh sb="184" eb="186">
      <t>スイシン</t>
    </rPh>
    <rPh sb="191" eb="193">
      <t>ジョウキ</t>
    </rPh>
    <rPh sb="198" eb="200">
      <t>シチョウ</t>
    </rPh>
    <rPh sb="206" eb="209">
      <t>ソウダンショ</t>
    </rPh>
    <rPh sb="210" eb="211">
      <t>モウ</t>
    </rPh>
    <rPh sb="219" eb="221">
      <t>ヘイセイ</t>
    </rPh>
    <rPh sb="223" eb="225">
      <t>ネンド</t>
    </rPh>
    <rPh sb="226" eb="230">
      <t>シカ</t>
    </rPh>
    <rPh sb="230" eb="232">
      <t>ソウダン</t>
    </rPh>
    <rPh sb="232" eb="234">
      <t>タイセイ</t>
    </rPh>
    <rPh sb="234" eb="236">
      <t>セイビ</t>
    </rPh>
    <rPh sb="237" eb="238">
      <t>ム</t>
    </rPh>
    <rPh sb="240" eb="242">
      <t>ケイカク</t>
    </rPh>
    <rPh sb="243" eb="245">
      <t>サクテイ</t>
    </rPh>
    <rPh sb="245" eb="247">
      <t>ヨテイ</t>
    </rPh>
    <phoneticPr fontId="2"/>
  </si>
  <si>
    <t>特記なし</t>
    <rPh sb="0" eb="2">
      <t>トッキ</t>
    </rPh>
    <phoneticPr fontId="2"/>
  </si>
  <si>
    <t>和歌山県</t>
    <phoneticPr fontId="2"/>
  </si>
  <si>
    <t>-</t>
    <phoneticPr fontId="2"/>
  </si>
  <si>
    <t>環境生活部</t>
    <rPh sb="0" eb="2">
      <t>カ</t>
    </rPh>
    <rPh sb="2" eb="4">
      <t>セイカツ</t>
    </rPh>
    <rPh sb="4" eb="5">
      <t>ブ</t>
    </rPh>
    <phoneticPr fontId="2"/>
  </si>
  <si>
    <t>○消費者行政予算のなかで、本課予算が平成14年度に大きく減少しているのは、物価対策事業について、国の補助事業廃止に伴う事業縮小を行った結果によるものである。／○市町村の消費者行政への支援関係予算の額（PIO-NETに係る補助金額のみ）が、年度ごとに変動しているのは、市ｾﾝﾀｰへのPIO-NET新規接続や、国の県への補助率が２／３から10／10へ変更になったこと等によるものである。</t>
    <rPh sb="1" eb="4">
      <t>シ</t>
    </rPh>
    <rPh sb="4" eb="6">
      <t>ギ</t>
    </rPh>
    <rPh sb="6" eb="8">
      <t>ヨサン</t>
    </rPh>
    <rPh sb="13" eb="14">
      <t>ホン</t>
    </rPh>
    <rPh sb="14" eb="15">
      <t>カ</t>
    </rPh>
    <rPh sb="15" eb="17">
      <t>ヨサン</t>
    </rPh>
    <rPh sb="18" eb="20">
      <t>ヘイセイ</t>
    </rPh>
    <rPh sb="22" eb="24">
      <t>ネンド</t>
    </rPh>
    <rPh sb="25" eb="26">
      <t>オオ</t>
    </rPh>
    <rPh sb="28" eb="30">
      <t>ゲンショウ</t>
    </rPh>
    <rPh sb="37" eb="39">
      <t>ブッカ</t>
    </rPh>
    <rPh sb="39" eb="41">
      <t>タイサク</t>
    </rPh>
    <rPh sb="41" eb="43">
      <t>ジ</t>
    </rPh>
    <rPh sb="48" eb="49">
      <t>クニ</t>
    </rPh>
    <rPh sb="50" eb="52">
      <t>ホジョ</t>
    </rPh>
    <rPh sb="52" eb="54">
      <t>ジ</t>
    </rPh>
    <rPh sb="54" eb="56">
      <t>ハイシ</t>
    </rPh>
    <rPh sb="57" eb="58">
      <t>トモナ</t>
    </rPh>
    <rPh sb="59" eb="61">
      <t>ジ</t>
    </rPh>
    <rPh sb="61" eb="63">
      <t>シュクショウ</t>
    </rPh>
    <rPh sb="64" eb="65">
      <t>オコナ</t>
    </rPh>
    <rPh sb="67" eb="69">
      <t>ケッカ</t>
    </rPh>
    <rPh sb="80" eb="83">
      <t>シチョウソン</t>
    </rPh>
    <rPh sb="84" eb="87">
      <t>シ</t>
    </rPh>
    <rPh sb="87" eb="89">
      <t>ギ</t>
    </rPh>
    <rPh sb="91" eb="93">
      <t>シエン</t>
    </rPh>
    <rPh sb="93" eb="95">
      <t>カンケイ</t>
    </rPh>
    <rPh sb="95" eb="97">
      <t>ヨサン</t>
    </rPh>
    <rPh sb="98" eb="99">
      <t>ガク</t>
    </rPh>
    <rPh sb="108" eb="109">
      <t>カカ</t>
    </rPh>
    <rPh sb="110" eb="113">
      <t>ホジョキン</t>
    </rPh>
    <rPh sb="113" eb="114">
      <t>ガク</t>
    </rPh>
    <rPh sb="119" eb="121">
      <t>ネンド</t>
    </rPh>
    <rPh sb="124" eb="126">
      <t>ヘンドウ</t>
    </rPh>
    <rPh sb="133" eb="134">
      <t>シ</t>
    </rPh>
    <rPh sb="147" eb="149">
      <t>シンキ</t>
    </rPh>
    <rPh sb="149" eb="151">
      <t>セツゾク</t>
    </rPh>
    <rPh sb="153" eb="154">
      <t>クニ</t>
    </rPh>
    <rPh sb="155" eb="156">
      <t>ケン</t>
    </rPh>
    <rPh sb="158" eb="161">
      <t>ホジョリツ</t>
    </rPh>
    <rPh sb="173" eb="175">
      <t>ヘンコウ</t>
    </rPh>
    <rPh sb="181" eb="182">
      <t>トウ</t>
    </rPh>
    <phoneticPr fontId="2"/>
  </si>
  <si>
    <t>○市町村への支援関係予算の12年度が多い理由は、消費生活ｾﾝﾀｰの新規設置をする市があったための補助金である。ただし、14年度以降は休止している。／○商品ﾃｽﾄ関係予算の14年度の増については、改修工事費600万円が含まれているため。</t>
    <rPh sb="1" eb="4">
      <t>シチョウソン</t>
    </rPh>
    <rPh sb="6" eb="8">
      <t>シエン</t>
    </rPh>
    <rPh sb="8" eb="10">
      <t>カンケイ</t>
    </rPh>
    <rPh sb="10" eb="12">
      <t>ヨサン</t>
    </rPh>
    <rPh sb="15" eb="17">
      <t>ネンド</t>
    </rPh>
    <rPh sb="18" eb="19">
      <t>オオ</t>
    </rPh>
    <rPh sb="20" eb="22">
      <t>リユウ</t>
    </rPh>
    <rPh sb="24" eb="28">
      <t>シカ</t>
    </rPh>
    <rPh sb="33" eb="35">
      <t>シンキ</t>
    </rPh>
    <rPh sb="35" eb="37">
      <t>セッチ</t>
    </rPh>
    <rPh sb="40" eb="41">
      <t>シ</t>
    </rPh>
    <rPh sb="48" eb="51">
      <t>ホジョキン</t>
    </rPh>
    <rPh sb="61" eb="63">
      <t>ネンド</t>
    </rPh>
    <rPh sb="63" eb="65">
      <t>イコウ</t>
    </rPh>
    <rPh sb="66" eb="68">
      <t>キュウシ</t>
    </rPh>
    <rPh sb="75" eb="77">
      <t>ショウヒン</t>
    </rPh>
    <rPh sb="80" eb="82">
      <t>カンケイ</t>
    </rPh>
    <rPh sb="82" eb="84">
      <t>ヨサン</t>
    </rPh>
    <rPh sb="87" eb="89">
      <t>ネンド</t>
    </rPh>
    <rPh sb="90" eb="91">
      <t>ゾウ</t>
    </rPh>
    <rPh sb="97" eb="99">
      <t>カイシュウ</t>
    </rPh>
    <rPh sb="99" eb="102">
      <t>コウジヒ</t>
    </rPh>
    <rPh sb="105" eb="107">
      <t>マンエン</t>
    </rPh>
    <rPh sb="108" eb="109">
      <t>フク</t>
    </rPh>
    <phoneticPr fontId="2"/>
  </si>
  <si>
    <t>○消費者団体への活動支援関係予算は13年度で「消費者団体基本調査事業」（内閣府）が終了したこと、「消費者月間事業」の都負担分を引き下げたことにより、前年度より減額となった。／○ｱﾝｹｰﾄに対する意見（別紙あり）</t>
    <rPh sb="1" eb="4">
      <t>シ</t>
    </rPh>
    <rPh sb="4" eb="6">
      <t>ダ</t>
    </rPh>
    <rPh sb="8" eb="10">
      <t>カ</t>
    </rPh>
    <rPh sb="10" eb="12">
      <t>シエン</t>
    </rPh>
    <rPh sb="12" eb="14">
      <t>カンケイ</t>
    </rPh>
    <rPh sb="14" eb="16">
      <t>ヨサン</t>
    </rPh>
    <rPh sb="19" eb="21">
      <t>ネンド</t>
    </rPh>
    <rPh sb="23" eb="26">
      <t>シ</t>
    </rPh>
    <rPh sb="26" eb="28">
      <t>ダ</t>
    </rPh>
    <rPh sb="28" eb="30">
      <t>キホン</t>
    </rPh>
    <rPh sb="30" eb="32">
      <t>チ</t>
    </rPh>
    <rPh sb="32" eb="34">
      <t>ジ</t>
    </rPh>
    <rPh sb="36" eb="39">
      <t>ナイカクフ</t>
    </rPh>
    <rPh sb="41" eb="43">
      <t>シュウリョウ</t>
    </rPh>
    <rPh sb="49" eb="52">
      <t>シ</t>
    </rPh>
    <rPh sb="52" eb="54">
      <t>ゲッカン</t>
    </rPh>
    <rPh sb="54" eb="56">
      <t>ジ</t>
    </rPh>
    <rPh sb="58" eb="59">
      <t>ト</t>
    </rPh>
    <rPh sb="59" eb="62">
      <t>フタンブン</t>
    </rPh>
    <rPh sb="63" eb="64">
      <t>ヒ</t>
    </rPh>
    <rPh sb="65" eb="66">
      <t>サ</t>
    </rPh>
    <rPh sb="74" eb="77">
      <t>ゼンネンド</t>
    </rPh>
    <rPh sb="79" eb="81">
      <t>ゲンガク</t>
    </rPh>
    <rPh sb="94" eb="95">
      <t>タイ</t>
    </rPh>
    <rPh sb="97" eb="99">
      <t>イケン</t>
    </rPh>
    <rPh sb="100" eb="102">
      <t>ベッシ</t>
    </rPh>
    <phoneticPr fontId="2"/>
  </si>
  <si>
    <t>１（２）「消費者行政予算」、２（１）「情報提供・啓発予算」、（３）「市町村支援関係予算」で、平成14年度減となっているのは、ＩＴ普及推進事業終了によるものである。また、生協融資に関し、ﾍﾟｲｵﾌ対策として預託金方式から金融機関への補助方式に変更となったための減である。</t>
    <rPh sb="5" eb="8">
      <t>シ</t>
    </rPh>
    <rPh sb="8" eb="10">
      <t>ギ</t>
    </rPh>
    <rPh sb="10" eb="12">
      <t>ヨサン</t>
    </rPh>
    <rPh sb="19" eb="21">
      <t>ジ</t>
    </rPh>
    <rPh sb="21" eb="23">
      <t>テイキョウ</t>
    </rPh>
    <rPh sb="24" eb="26">
      <t>ケイハツ</t>
    </rPh>
    <rPh sb="26" eb="28">
      <t>ヨサン</t>
    </rPh>
    <rPh sb="34" eb="37">
      <t>シチョウソン</t>
    </rPh>
    <rPh sb="37" eb="39">
      <t>シエン</t>
    </rPh>
    <rPh sb="39" eb="41">
      <t>カンケイ</t>
    </rPh>
    <rPh sb="41" eb="43">
      <t>ヨサン</t>
    </rPh>
    <rPh sb="46" eb="48">
      <t>ヘイセイ</t>
    </rPh>
    <rPh sb="50" eb="52">
      <t>ネンド</t>
    </rPh>
    <rPh sb="52" eb="53">
      <t>ゲン</t>
    </rPh>
    <rPh sb="64" eb="66">
      <t>フキュウ</t>
    </rPh>
    <rPh sb="66" eb="68">
      <t>スイシン</t>
    </rPh>
    <rPh sb="68" eb="70">
      <t>ジ</t>
    </rPh>
    <rPh sb="70" eb="72">
      <t>シュウリョウ</t>
    </rPh>
    <rPh sb="84" eb="86">
      <t>セ</t>
    </rPh>
    <rPh sb="86" eb="88">
      <t>ユウシ</t>
    </rPh>
    <rPh sb="89" eb="90">
      <t>カン</t>
    </rPh>
    <rPh sb="97" eb="99">
      <t>タイサク</t>
    </rPh>
    <rPh sb="102" eb="105">
      <t>ヨタクキン</t>
    </rPh>
    <rPh sb="105" eb="107">
      <t>ホウシキ</t>
    </rPh>
    <rPh sb="109" eb="113">
      <t>キカ</t>
    </rPh>
    <rPh sb="115" eb="117">
      <t>ホジョ</t>
    </rPh>
    <rPh sb="117" eb="119">
      <t>ホウシキ</t>
    </rPh>
    <rPh sb="120" eb="122">
      <t>ヘンコウ</t>
    </rPh>
    <rPh sb="129" eb="130">
      <t>ゲン</t>
    </rPh>
    <phoneticPr fontId="2"/>
  </si>
  <si>
    <t>2001年度総合計</t>
    <rPh sb="4" eb="6">
      <t>ネンド</t>
    </rPh>
    <phoneticPr fontId="2"/>
  </si>
  <si>
    <t>2001年度順位</t>
    <rPh sb="4" eb="6">
      <t>ネンド</t>
    </rPh>
    <phoneticPr fontId="2"/>
  </si>
  <si>
    <t>参考</t>
    <rPh sb="0" eb="2">
      <t>サンコウ</t>
    </rPh>
    <phoneticPr fontId="2"/>
  </si>
  <si>
    <t>消費者行政は、消費者保護基本法において、国、県、市町村がそれぞれ責務を有すると定められているが、国及び市町村の状況はどのようにﾁｪｯｸしているのか。特に、消費者苦情の処理については、同法の中では一義的には市町村の役割とされているが、その点はどう考えているのか。また、最近の消費者相談増加の要因には、わん切り、国際電話への不当接続など電話情報ｻｰﾋﾞｽに起因するものや、やみ金融、悪質業者の横行など、制度の改正、国の権限である法律による取締が有効と思われるものも多いが、各省庁、警察の取組みについては、どのように調査を行い、発表をするのか教えていただきたい。加えて、消費者行政推進のため、国は地方公共団体にどのような財政的、技術的支援を行っているのか等も含め、もっと広い見地から調査・発表を実施していただきたい。</t>
    <rPh sb="0" eb="3">
      <t>シ</t>
    </rPh>
    <rPh sb="3" eb="5">
      <t>ギ</t>
    </rPh>
    <rPh sb="7" eb="10">
      <t>シ</t>
    </rPh>
    <rPh sb="10" eb="12">
      <t>ホゴ</t>
    </rPh>
    <rPh sb="12" eb="15">
      <t>キホンホウ</t>
    </rPh>
    <rPh sb="20" eb="21">
      <t>クニ</t>
    </rPh>
    <rPh sb="22" eb="23">
      <t>ケン</t>
    </rPh>
    <rPh sb="24" eb="27">
      <t>シチョウソン</t>
    </rPh>
    <rPh sb="32" eb="34">
      <t>セキム</t>
    </rPh>
    <rPh sb="35" eb="36">
      <t>ユウ</t>
    </rPh>
    <rPh sb="39" eb="40">
      <t>サダ</t>
    </rPh>
    <rPh sb="48" eb="49">
      <t>クニ</t>
    </rPh>
    <rPh sb="49" eb="50">
      <t>オヨ</t>
    </rPh>
    <rPh sb="51" eb="54">
      <t>シチョウソン</t>
    </rPh>
    <rPh sb="55" eb="57">
      <t>ジョウキョウ</t>
    </rPh>
    <rPh sb="74" eb="75">
      <t>トク</t>
    </rPh>
    <rPh sb="77" eb="80">
      <t>シ</t>
    </rPh>
    <rPh sb="80" eb="82">
      <t>クジョウ</t>
    </rPh>
    <rPh sb="83" eb="85">
      <t>ショリ</t>
    </rPh>
    <rPh sb="91" eb="93">
      <t>ドウホウ</t>
    </rPh>
    <rPh sb="94" eb="95">
      <t>ナカ</t>
    </rPh>
    <rPh sb="97" eb="100">
      <t>イチギテキ</t>
    </rPh>
    <rPh sb="102" eb="105">
      <t>シチョウソン</t>
    </rPh>
    <rPh sb="106" eb="108">
      <t>ヤクワリ</t>
    </rPh>
    <rPh sb="118" eb="119">
      <t>テン</t>
    </rPh>
    <rPh sb="122" eb="123">
      <t>カンガ</t>
    </rPh>
    <rPh sb="133" eb="135">
      <t>サイキン</t>
    </rPh>
    <rPh sb="136" eb="139">
      <t>シ</t>
    </rPh>
    <rPh sb="139" eb="141">
      <t>ソウダン</t>
    </rPh>
    <rPh sb="141" eb="143">
      <t>ゾウカ</t>
    </rPh>
    <rPh sb="144" eb="146">
      <t>ヨウイン</t>
    </rPh>
    <rPh sb="151" eb="152">
      <t>キ</t>
    </rPh>
    <rPh sb="154" eb="156">
      <t>コクサイ</t>
    </rPh>
    <rPh sb="156" eb="158">
      <t>デンワ</t>
    </rPh>
    <rPh sb="160" eb="162">
      <t>フトウ</t>
    </rPh>
    <rPh sb="162" eb="164">
      <t>セツゾク</t>
    </rPh>
    <rPh sb="166" eb="168">
      <t>デンワ</t>
    </rPh>
    <rPh sb="168" eb="170">
      <t>ジ</t>
    </rPh>
    <rPh sb="176" eb="178">
      <t>キイン</t>
    </rPh>
    <rPh sb="186" eb="188">
      <t>キンユウ</t>
    </rPh>
    <rPh sb="189" eb="191">
      <t>アクシツ</t>
    </rPh>
    <rPh sb="191" eb="193">
      <t>ギョウシャ</t>
    </rPh>
    <rPh sb="194" eb="196">
      <t>オウコウ</t>
    </rPh>
    <rPh sb="199" eb="201">
      <t>セイド</t>
    </rPh>
    <rPh sb="202" eb="204">
      <t>カイセイ</t>
    </rPh>
    <rPh sb="205" eb="206">
      <t>クニ</t>
    </rPh>
    <rPh sb="207" eb="209">
      <t>ケンゲン</t>
    </rPh>
    <rPh sb="212" eb="214">
      <t>ホウリツ</t>
    </rPh>
    <rPh sb="217" eb="219">
      <t>トリシマリ</t>
    </rPh>
    <rPh sb="220" eb="222">
      <t>ユウコウ</t>
    </rPh>
    <rPh sb="223" eb="224">
      <t>オモ</t>
    </rPh>
    <rPh sb="230" eb="231">
      <t>オオ</t>
    </rPh>
    <rPh sb="234" eb="235">
      <t>カク</t>
    </rPh>
    <rPh sb="235" eb="237">
      <t>ショウチョウ</t>
    </rPh>
    <rPh sb="238" eb="240">
      <t>ケイサツ</t>
    </rPh>
    <rPh sb="241" eb="243">
      <t>トリクミ</t>
    </rPh>
    <rPh sb="255" eb="257">
      <t>チ</t>
    </rPh>
    <rPh sb="258" eb="259">
      <t>オコナ</t>
    </rPh>
    <rPh sb="261" eb="263">
      <t>ハッピョウ</t>
    </rPh>
    <rPh sb="268" eb="269">
      <t>オシ</t>
    </rPh>
    <rPh sb="278" eb="279">
      <t>クワ</t>
    </rPh>
    <rPh sb="282" eb="285">
      <t>シ</t>
    </rPh>
    <rPh sb="285" eb="287">
      <t>ギ</t>
    </rPh>
    <rPh sb="287" eb="289">
      <t>スイシン</t>
    </rPh>
    <rPh sb="293" eb="294">
      <t>クニ</t>
    </rPh>
    <rPh sb="295" eb="297">
      <t>チホウ</t>
    </rPh>
    <rPh sb="297" eb="299">
      <t>コウキョウ</t>
    </rPh>
    <rPh sb="299" eb="301">
      <t>ダ</t>
    </rPh>
    <rPh sb="307" eb="310">
      <t>ザイセイテキ</t>
    </rPh>
    <rPh sb="311" eb="314">
      <t>ギジュツテキ</t>
    </rPh>
    <rPh sb="314" eb="316">
      <t>シエン</t>
    </rPh>
    <rPh sb="317" eb="318">
      <t>オコナ</t>
    </rPh>
    <rPh sb="324" eb="325">
      <t>トウ</t>
    </rPh>
    <rPh sb="326" eb="327">
      <t>フク</t>
    </rPh>
    <rPh sb="332" eb="333">
      <t>ヒロ</t>
    </rPh>
    <rPh sb="334" eb="336">
      <t>ケンチ</t>
    </rPh>
    <rPh sb="338" eb="340">
      <t>チ</t>
    </rPh>
    <rPh sb="341" eb="343">
      <t>ハッピョウ</t>
    </rPh>
    <rPh sb="344" eb="346">
      <t>ジッシ</t>
    </rPh>
    <phoneticPr fontId="2"/>
  </si>
  <si>
    <t>情報提供、啓発関係予算の推移において、平成12、13年度の２か年の予算が大きく増加しているのは、ＩＴの利用促進を図るため、消費生活ｾﾝﾀｰ等に消費者向けのﾊﾟｿｺﾝを整備したことによるものである。１（４）関係で、組織ではないが、食品、賃貸住宅などの問題に応じて、関係課が集まって協議を行っている。</t>
    <rPh sb="0" eb="2">
      <t>ジ</t>
    </rPh>
    <rPh sb="2" eb="4">
      <t>テイキョウ</t>
    </rPh>
    <rPh sb="5" eb="7">
      <t>ケイハツ</t>
    </rPh>
    <rPh sb="7" eb="9">
      <t>カンケイ</t>
    </rPh>
    <rPh sb="9" eb="11">
      <t>ヨサン</t>
    </rPh>
    <rPh sb="12" eb="14">
      <t>スイイ</t>
    </rPh>
    <rPh sb="19" eb="21">
      <t>ヘイセイ</t>
    </rPh>
    <rPh sb="26" eb="28">
      <t>ネンド</t>
    </rPh>
    <rPh sb="31" eb="32">
      <t>ネン</t>
    </rPh>
    <rPh sb="33" eb="35">
      <t>ヨサン</t>
    </rPh>
    <rPh sb="36" eb="37">
      <t>オオ</t>
    </rPh>
    <rPh sb="39" eb="41">
      <t>ゾウカ</t>
    </rPh>
    <rPh sb="51" eb="53">
      <t>リヨウ</t>
    </rPh>
    <rPh sb="53" eb="55">
      <t>ソクシン</t>
    </rPh>
    <rPh sb="56" eb="57">
      <t>ハカ</t>
    </rPh>
    <rPh sb="61" eb="65">
      <t>シカ</t>
    </rPh>
    <rPh sb="69" eb="70">
      <t>トウ</t>
    </rPh>
    <rPh sb="71" eb="74">
      <t>シ</t>
    </rPh>
    <rPh sb="74" eb="75">
      <t>ム</t>
    </rPh>
    <rPh sb="83" eb="85">
      <t>セイビ</t>
    </rPh>
    <rPh sb="102" eb="104">
      <t>カンケイ</t>
    </rPh>
    <rPh sb="106" eb="108">
      <t>ソシキ</t>
    </rPh>
    <rPh sb="114" eb="116">
      <t>ショクヒン</t>
    </rPh>
    <rPh sb="117" eb="119">
      <t>チンタイ</t>
    </rPh>
    <rPh sb="119" eb="121">
      <t>ジュウタク</t>
    </rPh>
    <rPh sb="124" eb="126">
      <t>モ</t>
    </rPh>
    <rPh sb="127" eb="128">
      <t>オウ</t>
    </rPh>
    <rPh sb="131" eb="133">
      <t>カンケイ</t>
    </rPh>
    <rPh sb="133" eb="134">
      <t>カ</t>
    </rPh>
    <rPh sb="135" eb="136">
      <t>アツ</t>
    </rPh>
    <rPh sb="139" eb="141">
      <t>キョウギ</t>
    </rPh>
    <rPh sb="142" eb="143">
      <t>オコナ</t>
    </rPh>
    <phoneticPr fontId="2"/>
  </si>
  <si>
    <t>消費者行政予算、消費者に対する情報提供・啓発関係予算が減少しているのは、内閣府の事業廃止に伴い、物価安定対策事業を廃止したためである。</t>
    <rPh sb="0" eb="3">
      <t>シ</t>
    </rPh>
    <rPh sb="3" eb="5">
      <t>ギ</t>
    </rPh>
    <rPh sb="5" eb="7">
      <t>ヨサン</t>
    </rPh>
    <rPh sb="8" eb="11">
      <t>シ</t>
    </rPh>
    <rPh sb="12" eb="13">
      <t>タイ</t>
    </rPh>
    <rPh sb="15" eb="17">
      <t>ジ</t>
    </rPh>
    <rPh sb="17" eb="19">
      <t>テイキョウ</t>
    </rPh>
    <rPh sb="20" eb="22">
      <t>ケイハツ</t>
    </rPh>
    <rPh sb="22" eb="24">
      <t>カンケイ</t>
    </rPh>
    <rPh sb="24" eb="26">
      <t>ヨサン</t>
    </rPh>
    <rPh sb="27" eb="29">
      <t>ゲンショウ</t>
    </rPh>
    <rPh sb="36" eb="39">
      <t>ナイカクフ</t>
    </rPh>
    <rPh sb="40" eb="42">
      <t>ジ</t>
    </rPh>
    <rPh sb="42" eb="44">
      <t>ハイシ</t>
    </rPh>
    <rPh sb="45" eb="46">
      <t>トモナ</t>
    </rPh>
    <rPh sb="48" eb="50">
      <t>ブッカ</t>
    </rPh>
    <rPh sb="50" eb="52">
      <t>アンテイ</t>
    </rPh>
    <rPh sb="52" eb="54">
      <t>タイサク</t>
    </rPh>
    <rPh sb="54" eb="56">
      <t>ジ</t>
    </rPh>
    <rPh sb="57" eb="59">
      <t>ハイシ</t>
    </rPh>
    <phoneticPr fontId="2"/>
  </si>
  <si>
    <t>消費者行政予算のなかで、本課予算が平成13年度に大幅減少したのは、生協への融資予算が減少したことによるものである。</t>
    <rPh sb="0" eb="3">
      <t>シ</t>
    </rPh>
    <rPh sb="3" eb="5">
      <t>ギ</t>
    </rPh>
    <rPh sb="5" eb="7">
      <t>ヨサン</t>
    </rPh>
    <rPh sb="12" eb="13">
      <t>ホン</t>
    </rPh>
    <rPh sb="13" eb="14">
      <t>カ</t>
    </rPh>
    <rPh sb="14" eb="16">
      <t>ヨサン</t>
    </rPh>
    <rPh sb="17" eb="19">
      <t>ヘイセイ</t>
    </rPh>
    <rPh sb="21" eb="23">
      <t>ネンド</t>
    </rPh>
    <rPh sb="24" eb="26">
      <t>オオハバ</t>
    </rPh>
    <rPh sb="26" eb="28">
      <t>ゲンショウ</t>
    </rPh>
    <rPh sb="33" eb="35">
      <t>セ</t>
    </rPh>
    <rPh sb="37" eb="39">
      <t>ユウシ</t>
    </rPh>
    <rPh sb="39" eb="41">
      <t>ヨサン</t>
    </rPh>
    <rPh sb="42" eb="44">
      <t>ゲンショウ</t>
    </rPh>
    <phoneticPr fontId="2"/>
  </si>
  <si>
    <t>1～20未満</t>
    <rPh sb="4" eb="6">
      <t>ミマン</t>
    </rPh>
    <phoneticPr fontId="2"/>
  </si>
  <si>
    <t>４（２）斡旋解決の件数把握は不可能であるため、件数記入なし。</t>
    <rPh sb="4" eb="6">
      <t>アッセン</t>
    </rPh>
    <rPh sb="6" eb="8">
      <t>カイケツ</t>
    </rPh>
    <rPh sb="9" eb="11">
      <t>ケンスウ</t>
    </rPh>
    <rPh sb="11" eb="13">
      <t>ハアク</t>
    </rPh>
    <rPh sb="14" eb="17">
      <t>フカノウ</t>
    </rPh>
    <rPh sb="23" eb="25">
      <t>ケンスウ</t>
    </rPh>
    <rPh sb="25" eb="27">
      <t>キニュウ</t>
    </rPh>
    <phoneticPr fontId="2"/>
  </si>
  <si>
    <t>生活・社会づくり課</t>
    <rPh sb="0" eb="2">
      <t>セイカツ</t>
    </rPh>
    <rPh sb="3" eb="5">
      <t>シャカイ</t>
    </rPh>
    <rPh sb="8" eb="9">
      <t>カ</t>
    </rPh>
    <phoneticPr fontId="2"/>
  </si>
  <si>
    <t>消費者行政予算（情報提供・啓発予算）：循環型社会づくり情報発信事業の見直し</t>
    <rPh sb="0" eb="3">
      <t>シ</t>
    </rPh>
    <rPh sb="3" eb="5">
      <t>ギョウセイ</t>
    </rPh>
    <rPh sb="5" eb="7">
      <t>ヨサン</t>
    </rPh>
    <rPh sb="8" eb="10">
      <t>ジョウホウ</t>
    </rPh>
    <rPh sb="10" eb="12">
      <t>テイキョウ</t>
    </rPh>
    <rPh sb="13" eb="15">
      <t>ケイハツ</t>
    </rPh>
    <rPh sb="15" eb="17">
      <t>ヨサン</t>
    </rPh>
    <rPh sb="19" eb="22">
      <t>ジュンカンガタ</t>
    </rPh>
    <rPh sb="22" eb="24">
      <t>シャカイ</t>
    </rPh>
    <rPh sb="27" eb="29">
      <t>ジョウホウ</t>
    </rPh>
    <rPh sb="29" eb="31">
      <t>ハッシン</t>
    </rPh>
    <rPh sb="31" eb="33">
      <t>ジ</t>
    </rPh>
    <rPh sb="34" eb="36">
      <t>ミナオ</t>
    </rPh>
    <phoneticPr fontId="2"/>
  </si>
  <si>
    <t>○消費者行政担当職員数の推移（本課分）：Ｈ13・２係体制→Ｈ14・１係体制／○消費者行政予算の推移（本課分）：Ｈ13→Ｈ14、国庫補助によるＩＴ関連事業一部終了による予算の減／○消費者に対する情報提供・啓発関係予算の推移：Ｈ13→Ｈ14、高校生向消費者教育啓発ﾊﾟﾝﾌﾚｯﾄ・教員用消費者教育指導資料作成終了／○都道府県内市町村の消費者行政への支援関係予算の推移：Ｈ10～12・市町村への貯蓄広報に係る補助金→Ｈ13・市町村へのPIO-NET設置及びIT講習会等交付金、市町村への貯蓄広報に係る補助金→H14・市町村のPIO-NET運営等交付金、市町村への金融広報に係る補助金</t>
    <rPh sb="1" eb="4">
      <t>シ</t>
    </rPh>
    <rPh sb="4" eb="6">
      <t>ギ</t>
    </rPh>
    <rPh sb="6" eb="8">
      <t>タントウ</t>
    </rPh>
    <rPh sb="8" eb="11">
      <t>ショクインスウ</t>
    </rPh>
    <rPh sb="12" eb="14">
      <t>スイイ</t>
    </rPh>
    <rPh sb="15" eb="16">
      <t>ホン</t>
    </rPh>
    <rPh sb="16" eb="17">
      <t>カ</t>
    </rPh>
    <rPh sb="17" eb="18">
      <t>フン</t>
    </rPh>
    <rPh sb="25" eb="26">
      <t>カカリ</t>
    </rPh>
    <rPh sb="26" eb="28">
      <t>タイセイ</t>
    </rPh>
    <rPh sb="34" eb="35">
      <t>カカリ</t>
    </rPh>
    <rPh sb="35" eb="37">
      <t>タイセイ</t>
    </rPh>
    <rPh sb="39" eb="42">
      <t>シ</t>
    </rPh>
    <rPh sb="42" eb="44">
      <t>ギ</t>
    </rPh>
    <rPh sb="44" eb="46">
      <t>ヨサン</t>
    </rPh>
    <rPh sb="47" eb="49">
      <t>スイイ</t>
    </rPh>
    <rPh sb="50" eb="51">
      <t>ホン</t>
    </rPh>
    <rPh sb="51" eb="52">
      <t>カ</t>
    </rPh>
    <rPh sb="52" eb="53">
      <t>フン</t>
    </rPh>
    <rPh sb="63" eb="65">
      <t>コッコ</t>
    </rPh>
    <rPh sb="65" eb="67">
      <t>ホジョ</t>
    </rPh>
    <rPh sb="72" eb="74">
      <t>カンレン</t>
    </rPh>
    <rPh sb="74" eb="76">
      <t>ジ</t>
    </rPh>
    <rPh sb="76" eb="78">
      <t>イチブ</t>
    </rPh>
    <rPh sb="78" eb="80">
      <t>シュウリョウ</t>
    </rPh>
    <rPh sb="83" eb="85">
      <t>ヨサン</t>
    </rPh>
    <rPh sb="86" eb="87">
      <t>ゲン</t>
    </rPh>
    <rPh sb="89" eb="92">
      <t>シ</t>
    </rPh>
    <rPh sb="93" eb="94">
      <t>タイ</t>
    </rPh>
    <rPh sb="96" eb="98">
      <t>ジ</t>
    </rPh>
    <rPh sb="98" eb="100">
      <t>テイキョウ</t>
    </rPh>
    <rPh sb="101" eb="103">
      <t>ケイハツ</t>
    </rPh>
    <rPh sb="103" eb="105">
      <t>カンケイ</t>
    </rPh>
    <rPh sb="105" eb="107">
      <t>ヨサン</t>
    </rPh>
    <rPh sb="108" eb="110">
      <t>スイイ</t>
    </rPh>
    <rPh sb="119" eb="122">
      <t>コウコウセイ</t>
    </rPh>
    <rPh sb="122" eb="123">
      <t>ム</t>
    </rPh>
    <rPh sb="123" eb="126">
      <t>シ</t>
    </rPh>
    <rPh sb="126" eb="128">
      <t>キョウイク</t>
    </rPh>
    <rPh sb="128" eb="130">
      <t>ケイハツ</t>
    </rPh>
    <rPh sb="138" eb="141">
      <t>キョウインヨウ</t>
    </rPh>
    <rPh sb="141" eb="144">
      <t>シ</t>
    </rPh>
    <rPh sb="144" eb="146">
      <t>キョウイク</t>
    </rPh>
    <rPh sb="146" eb="148">
      <t>シドウ</t>
    </rPh>
    <rPh sb="148" eb="150">
      <t>シリョウ</t>
    </rPh>
    <rPh sb="150" eb="152">
      <t>サクセイ</t>
    </rPh>
    <rPh sb="152" eb="154">
      <t>シュウリョウ</t>
    </rPh>
    <rPh sb="156" eb="160">
      <t>トドウフケン</t>
    </rPh>
    <rPh sb="160" eb="161">
      <t>ナイ</t>
    </rPh>
    <rPh sb="161" eb="164">
      <t>シチョウソン</t>
    </rPh>
    <rPh sb="165" eb="168">
      <t>シ</t>
    </rPh>
    <rPh sb="168" eb="170">
      <t>ギ</t>
    </rPh>
    <rPh sb="172" eb="174">
      <t>シエン</t>
    </rPh>
    <rPh sb="174" eb="176">
      <t>カンケイ</t>
    </rPh>
    <rPh sb="176" eb="178">
      <t>ヨサン</t>
    </rPh>
    <rPh sb="179" eb="181">
      <t>スイイ</t>
    </rPh>
    <rPh sb="189" eb="192">
      <t>シチョウソン</t>
    </rPh>
    <rPh sb="194" eb="196">
      <t>チョチク</t>
    </rPh>
    <rPh sb="196" eb="198">
      <t>コウホウ</t>
    </rPh>
    <rPh sb="199" eb="200">
      <t>カカ</t>
    </rPh>
    <rPh sb="201" eb="204">
      <t>ホジョキン</t>
    </rPh>
    <rPh sb="209" eb="212">
      <t>シチョウソン</t>
    </rPh>
    <rPh sb="221" eb="223">
      <t>セッチ</t>
    </rPh>
    <rPh sb="223" eb="224">
      <t>オヨ</t>
    </rPh>
    <rPh sb="227" eb="230">
      <t>コウシュウカイ</t>
    </rPh>
    <rPh sb="230" eb="231">
      <t>トウ</t>
    </rPh>
    <rPh sb="231" eb="234">
      <t>コウフキン</t>
    </rPh>
    <rPh sb="235" eb="238">
      <t>シチョウソン</t>
    </rPh>
    <rPh sb="240" eb="242">
      <t>チョチク</t>
    </rPh>
    <rPh sb="242" eb="244">
      <t>コウホウ</t>
    </rPh>
    <rPh sb="245" eb="246">
      <t>カカ</t>
    </rPh>
    <rPh sb="247" eb="250">
      <t>ホジョキン</t>
    </rPh>
    <rPh sb="255" eb="258">
      <t>シチョウソン</t>
    </rPh>
    <rPh sb="266" eb="268">
      <t>ウンエイ</t>
    </rPh>
    <rPh sb="268" eb="269">
      <t>トウ</t>
    </rPh>
    <rPh sb="269" eb="272">
      <t>コウフキン</t>
    </rPh>
    <rPh sb="273" eb="276">
      <t>シチョウソン</t>
    </rPh>
    <rPh sb="278" eb="280">
      <t>キンユウ</t>
    </rPh>
    <rPh sb="280" eb="282">
      <t>コウホウ</t>
    </rPh>
    <rPh sb="283" eb="284">
      <t>カカ</t>
    </rPh>
    <rPh sb="285" eb="288">
      <t>ホジョキン</t>
    </rPh>
    <phoneticPr fontId="2"/>
  </si>
  <si>
    <t>消費者行政予算の中で、本課予算が減少しているのは、生協への貸付の休止（▲5000千円）と、消費生活ｾﾝﾀｰのﾊﾞﾘﾔﾌﾘｰ化事業の終了（▲5903千円）によるものである。同じく、ｾﾝﾀｰ予算が減少しているのは、内閣府・経済産業省による物価対策関係補助金の廃止（▲6550千円）によるものである。</t>
    <rPh sb="0" eb="3">
      <t>シ</t>
    </rPh>
    <rPh sb="3" eb="5">
      <t>ギ</t>
    </rPh>
    <rPh sb="5" eb="7">
      <t>ヨサン</t>
    </rPh>
    <rPh sb="8" eb="9">
      <t>ナカ</t>
    </rPh>
    <rPh sb="11" eb="12">
      <t>ホン</t>
    </rPh>
    <rPh sb="12" eb="13">
      <t>カ</t>
    </rPh>
    <rPh sb="13" eb="15">
      <t>ヨサン</t>
    </rPh>
    <rPh sb="16" eb="18">
      <t>ゲンショウ</t>
    </rPh>
    <rPh sb="25" eb="27">
      <t>セ</t>
    </rPh>
    <rPh sb="29" eb="31">
      <t>カシツケ</t>
    </rPh>
    <rPh sb="32" eb="34">
      <t>キュウシ</t>
    </rPh>
    <rPh sb="40" eb="42">
      <t>センエン</t>
    </rPh>
    <rPh sb="45" eb="49">
      <t>シカ</t>
    </rPh>
    <rPh sb="61" eb="62">
      <t>カ</t>
    </rPh>
    <rPh sb="62" eb="64">
      <t>ジ</t>
    </rPh>
    <rPh sb="65" eb="67">
      <t>シュウリョウ</t>
    </rPh>
    <rPh sb="73" eb="75">
      <t>センエン</t>
    </rPh>
    <rPh sb="85" eb="86">
      <t>オナ</t>
    </rPh>
    <rPh sb="93" eb="95">
      <t>ヨサン</t>
    </rPh>
    <rPh sb="96" eb="98">
      <t>ゲンショウ</t>
    </rPh>
    <rPh sb="105" eb="108">
      <t>ナイカクフ</t>
    </rPh>
    <rPh sb="109" eb="111">
      <t>ケイザイ</t>
    </rPh>
    <rPh sb="111" eb="114">
      <t>サンギョウショウ</t>
    </rPh>
    <rPh sb="117" eb="119">
      <t>ブッカ</t>
    </rPh>
    <rPh sb="119" eb="121">
      <t>タイサク</t>
    </rPh>
    <rPh sb="121" eb="123">
      <t>カンケイ</t>
    </rPh>
    <rPh sb="123" eb="126">
      <t>ホジョキン</t>
    </rPh>
    <rPh sb="127" eb="129">
      <t>ハイシ</t>
    </rPh>
    <rPh sb="135" eb="137">
      <t>センエン</t>
    </rPh>
    <phoneticPr fontId="2"/>
  </si>
  <si>
    <t>県民生活センター</t>
    <rPh sb="0" eb="2">
      <t>ケンミン</t>
    </rPh>
    <rPh sb="2" eb="4">
      <t>セイカツ</t>
    </rPh>
    <phoneticPr fontId="2"/>
  </si>
  <si>
    <t>県民文化課</t>
    <rPh sb="0" eb="2">
      <t>ケンミン</t>
    </rPh>
    <rPh sb="2" eb="5">
      <t>ブンカカ</t>
    </rPh>
    <phoneticPr fontId="2"/>
  </si>
  <si>
    <t>生活文化部</t>
    <rPh sb="0" eb="2">
      <t>セイカツ</t>
    </rPh>
    <rPh sb="2" eb="5">
      <t>ブンカブ</t>
    </rPh>
    <phoneticPr fontId="2"/>
  </si>
  <si>
    <t>１（２）平成12年度のｾﾝﾀｰ予算の増は、ﾊﾟｿｺﾝ設置事業（県内で36台新設、12月補正予算額18,260千円によるもの。平成13年度から14年度の減は、PIO-NETの導入機器更新等が終わったことによるもの。／２（１）平成11年度の減は、消費者ﾓﾆﾀｰを年度途中で委嘱（11.11.1～）したことによるもの（報償費などの人件費）。平成14年度の減は、県下に150名配置していたくらしのﾘﾎﾟｰﾀｰの業務を同数の消費者ｱﾄﾞﾊﾞｲｻﾞｰに統合したことによるもの（報償費等）／２（３）平成12年度に愛媛県消費生活ｾﾝﾀｰ情報化促進事業費補助金交付要綱を制定し、12年度はﾊﾟｿｺﾝ購入等に対し、13年度は、その管理運営及びPIO-NETの運営に対し、それぞれ交付を行うこととした。／３　平成13年度の減は、商品ﾃｽﾄ機器購入が12年度で完了し、商品ﾃｽﾄの経費のみの計上になったことによるもの。</t>
    <rPh sb="4" eb="6">
      <t>ヘイセイ</t>
    </rPh>
    <rPh sb="8" eb="10">
      <t>ネンド</t>
    </rPh>
    <rPh sb="15" eb="17">
      <t>ヨサン</t>
    </rPh>
    <rPh sb="18" eb="19">
      <t>ゾウ</t>
    </rPh>
    <rPh sb="26" eb="28">
      <t>セッチ</t>
    </rPh>
    <rPh sb="28" eb="30">
      <t>ジ</t>
    </rPh>
    <rPh sb="31" eb="33">
      <t>ケンナイ</t>
    </rPh>
    <rPh sb="36" eb="37">
      <t>ダイ</t>
    </rPh>
    <rPh sb="37" eb="39">
      <t>シンセツ</t>
    </rPh>
    <rPh sb="42" eb="43">
      <t>ツキ</t>
    </rPh>
    <rPh sb="43" eb="45">
      <t>ホセイ</t>
    </rPh>
    <rPh sb="45" eb="47">
      <t>ヨサン</t>
    </rPh>
    <rPh sb="47" eb="48">
      <t>ガク</t>
    </rPh>
    <rPh sb="54" eb="56">
      <t>センエン</t>
    </rPh>
    <rPh sb="62" eb="64">
      <t>ヘイセイ</t>
    </rPh>
    <rPh sb="66" eb="68">
      <t>ネンド</t>
    </rPh>
    <rPh sb="72" eb="74">
      <t>ネンド</t>
    </rPh>
    <rPh sb="75" eb="76">
      <t>ゲン</t>
    </rPh>
    <rPh sb="86" eb="88">
      <t>ドウニュウ</t>
    </rPh>
    <rPh sb="88" eb="90">
      <t>キキ</t>
    </rPh>
    <rPh sb="90" eb="92">
      <t>コウシン</t>
    </rPh>
    <rPh sb="92" eb="93">
      <t>トウ</t>
    </rPh>
    <rPh sb="94" eb="95">
      <t>オ</t>
    </rPh>
    <rPh sb="111" eb="113">
      <t>ヘイセイ</t>
    </rPh>
    <rPh sb="115" eb="117">
      <t>ネンド</t>
    </rPh>
    <rPh sb="118" eb="119">
      <t>ゲン</t>
    </rPh>
    <rPh sb="121" eb="124">
      <t>シ</t>
    </rPh>
    <rPh sb="129" eb="131">
      <t>ネンド</t>
    </rPh>
    <rPh sb="131" eb="133">
      <t>トチュウ</t>
    </rPh>
    <rPh sb="134" eb="136">
      <t>イショク</t>
    </rPh>
    <rPh sb="156" eb="159">
      <t>ホウショウヒ</t>
    </rPh>
    <rPh sb="162" eb="165">
      <t>ジンケンヒ</t>
    </rPh>
    <rPh sb="167" eb="169">
      <t>ヘイセイ</t>
    </rPh>
    <rPh sb="171" eb="173">
      <t>ネンド</t>
    </rPh>
    <rPh sb="174" eb="175">
      <t>ゲン</t>
    </rPh>
    <rPh sb="177" eb="179">
      <t>ケンカ</t>
    </rPh>
    <rPh sb="183" eb="184">
      <t>ナ</t>
    </rPh>
    <rPh sb="184" eb="186">
      <t>ハイチ</t>
    </rPh>
    <rPh sb="201" eb="203">
      <t>ギョウム</t>
    </rPh>
    <rPh sb="204" eb="206">
      <t>ドウスウ</t>
    </rPh>
    <rPh sb="207" eb="210">
      <t>シ</t>
    </rPh>
    <rPh sb="220" eb="222">
      <t>トウゴウ</t>
    </rPh>
    <rPh sb="232" eb="235">
      <t>ホウショウヒ</t>
    </rPh>
    <rPh sb="235" eb="236">
      <t>トウ</t>
    </rPh>
    <rPh sb="242" eb="244">
      <t>ヘイセイ</t>
    </rPh>
    <rPh sb="246" eb="248">
      <t>ネンド</t>
    </rPh>
    <rPh sb="249" eb="252">
      <t>エヒメケン</t>
    </rPh>
    <rPh sb="252" eb="256">
      <t>シカ</t>
    </rPh>
    <rPh sb="260" eb="262">
      <t>ジ</t>
    </rPh>
    <rPh sb="262" eb="263">
      <t>カ</t>
    </rPh>
    <rPh sb="263" eb="265">
      <t>ソクシン</t>
    </rPh>
    <rPh sb="265" eb="267">
      <t>ジ</t>
    </rPh>
    <rPh sb="267" eb="268">
      <t>ヒ</t>
    </rPh>
    <rPh sb="268" eb="271">
      <t>ホジョキン</t>
    </rPh>
    <rPh sb="271" eb="273">
      <t>コウフ</t>
    </rPh>
    <rPh sb="273" eb="275">
      <t>ヨウコウ</t>
    </rPh>
    <rPh sb="276" eb="278">
      <t>セイテイ</t>
    </rPh>
    <rPh sb="282" eb="284">
      <t>ネンド</t>
    </rPh>
    <rPh sb="290" eb="292">
      <t>コウニュウ</t>
    </rPh>
    <rPh sb="292" eb="293">
      <t>トウ</t>
    </rPh>
    <rPh sb="294" eb="295">
      <t>タイ</t>
    </rPh>
    <rPh sb="299" eb="301">
      <t>ネンド</t>
    </rPh>
    <rPh sb="305" eb="307">
      <t>カンリ</t>
    </rPh>
    <rPh sb="307" eb="309">
      <t>ウンエイ</t>
    </rPh>
    <rPh sb="309" eb="310">
      <t>オヨ</t>
    </rPh>
    <rPh sb="319" eb="321">
      <t>ウンエイ</t>
    </rPh>
    <rPh sb="322" eb="323">
      <t>タイ</t>
    </rPh>
    <rPh sb="329" eb="331">
      <t>コウフ</t>
    </rPh>
    <rPh sb="332" eb="333">
      <t>オコナ</t>
    </rPh>
    <rPh sb="343" eb="345">
      <t>ヘイセイ</t>
    </rPh>
    <rPh sb="347" eb="349">
      <t>ネンド</t>
    </rPh>
    <rPh sb="350" eb="351">
      <t>ゲン</t>
    </rPh>
    <rPh sb="353" eb="355">
      <t>ショウヒン</t>
    </rPh>
    <rPh sb="358" eb="360">
      <t>キキ</t>
    </rPh>
    <rPh sb="360" eb="362">
      <t>コウニュウ</t>
    </rPh>
    <rPh sb="365" eb="367">
      <t>ネンド</t>
    </rPh>
    <rPh sb="368" eb="370">
      <t>カンリョウ</t>
    </rPh>
    <rPh sb="372" eb="374">
      <t>ショウヒン</t>
    </rPh>
    <rPh sb="378" eb="380">
      <t>ケイヒ</t>
    </rPh>
    <rPh sb="383" eb="385">
      <t>ケイジョウ</t>
    </rPh>
    <phoneticPr fontId="2"/>
  </si>
  <si>
    <t>4-1相談員の１週間の配置数</t>
  </si>
  <si>
    <t>県民生活課</t>
    <rPh sb="0" eb="2">
      <t>ケンミン</t>
    </rPh>
    <rPh sb="2" eb="5">
      <t>セイカツカ</t>
    </rPh>
    <phoneticPr fontId="2"/>
  </si>
  <si>
    <t>県民環境室</t>
    <rPh sb="0" eb="2">
      <t>ケンミン</t>
    </rPh>
    <rPh sb="2" eb="4">
      <t>カ</t>
    </rPh>
    <rPh sb="4" eb="5">
      <t>シツ</t>
    </rPh>
    <phoneticPr fontId="2"/>
  </si>
  <si>
    <t>消費者が自由に消費生活に関する情報を取得できるよう、県や市町村の消費生活相談窓口にﾊﾟｿｺﾝを配置する事業が平成13年度に完了したために、平成14年度における当該事業費が減少した。</t>
    <rPh sb="0" eb="3">
      <t>シ</t>
    </rPh>
    <rPh sb="4" eb="6">
      <t>ジユウ</t>
    </rPh>
    <rPh sb="7" eb="11">
      <t>シカ</t>
    </rPh>
    <rPh sb="12" eb="13">
      <t>カン</t>
    </rPh>
    <rPh sb="15" eb="17">
      <t>ジ</t>
    </rPh>
    <rPh sb="18" eb="20">
      <t>シュトク</t>
    </rPh>
    <rPh sb="26" eb="27">
      <t>ケン</t>
    </rPh>
    <rPh sb="28" eb="31">
      <t>シチョウソン</t>
    </rPh>
    <rPh sb="32" eb="36">
      <t>シカ</t>
    </rPh>
    <rPh sb="36" eb="38">
      <t>ソウダン</t>
    </rPh>
    <rPh sb="38" eb="40">
      <t>マドグチ</t>
    </rPh>
    <rPh sb="47" eb="49">
      <t>ハイチ</t>
    </rPh>
    <rPh sb="51" eb="53">
      <t>ジ</t>
    </rPh>
    <rPh sb="54" eb="56">
      <t>ヘイセイ</t>
    </rPh>
    <rPh sb="58" eb="60">
      <t>ネンド</t>
    </rPh>
    <rPh sb="61" eb="63">
      <t>カンリョウ</t>
    </rPh>
    <rPh sb="69" eb="71">
      <t>ヘイセイ</t>
    </rPh>
    <rPh sb="73" eb="75">
      <t>ネンド</t>
    </rPh>
    <rPh sb="79" eb="81">
      <t>トウガイ</t>
    </rPh>
    <rPh sb="81" eb="83">
      <t>ジ</t>
    </rPh>
    <rPh sb="83" eb="84">
      <t>ヒ</t>
    </rPh>
    <rPh sb="85" eb="87">
      <t>ゲンショウ</t>
    </rPh>
    <phoneticPr fontId="2"/>
  </si>
  <si>
    <t>１-（２）消費者行政予算の推移について：①本課の平成14年度予算の減は、生協への融資制度額の減によるもの。②ｾﾝﾀｰの平成10年度及び12年度の予算額の増は、入居ﾋﾞﾙの改修負担金を含むため。／２-（１）消費者に対する情報提供・啓発関係予算の推移について：①平成14年度予算の減は、ﾗｼﾞｵによる啓発活動を縮小したことによるもの。</t>
    <rPh sb="5" eb="8">
      <t>シ</t>
    </rPh>
    <rPh sb="8" eb="10">
      <t>ギ</t>
    </rPh>
    <rPh sb="10" eb="12">
      <t>ヨサン</t>
    </rPh>
    <rPh sb="13" eb="15">
      <t>スイイ</t>
    </rPh>
    <rPh sb="21" eb="22">
      <t>ホン</t>
    </rPh>
    <rPh sb="22" eb="23">
      <t>カ</t>
    </rPh>
    <rPh sb="24" eb="26">
      <t>ヘイセイ</t>
    </rPh>
    <rPh sb="28" eb="30">
      <t>ネンド</t>
    </rPh>
    <rPh sb="30" eb="32">
      <t>ヨサン</t>
    </rPh>
    <rPh sb="33" eb="34">
      <t>ゲン</t>
    </rPh>
    <rPh sb="36" eb="38">
      <t>セ</t>
    </rPh>
    <rPh sb="40" eb="42">
      <t>ユウシ</t>
    </rPh>
    <rPh sb="42" eb="44">
      <t>セイド</t>
    </rPh>
    <rPh sb="44" eb="45">
      <t>ガク</t>
    </rPh>
    <rPh sb="46" eb="47">
      <t>ゲン</t>
    </rPh>
    <rPh sb="59" eb="61">
      <t>ヘイセイ</t>
    </rPh>
    <rPh sb="63" eb="65">
      <t>ネンド</t>
    </rPh>
    <rPh sb="65" eb="66">
      <t>オヨ</t>
    </rPh>
    <rPh sb="69" eb="71">
      <t>ネンド</t>
    </rPh>
    <rPh sb="72" eb="75">
      <t>ヨサンガク</t>
    </rPh>
    <rPh sb="76" eb="77">
      <t>ゾウ</t>
    </rPh>
    <rPh sb="79" eb="81">
      <t>ニュウキョ</t>
    </rPh>
    <rPh sb="85" eb="87">
      <t>カイシュウ</t>
    </rPh>
    <rPh sb="87" eb="90">
      <t>フタンキン</t>
    </rPh>
    <rPh sb="91" eb="92">
      <t>フク</t>
    </rPh>
    <rPh sb="102" eb="105">
      <t>シ</t>
    </rPh>
    <rPh sb="106" eb="107">
      <t>タイ</t>
    </rPh>
    <rPh sb="109" eb="111">
      <t>ジ</t>
    </rPh>
    <rPh sb="111" eb="113">
      <t>テイキョウ</t>
    </rPh>
    <rPh sb="114" eb="116">
      <t>ケイハツ</t>
    </rPh>
    <rPh sb="116" eb="118">
      <t>カンケイ</t>
    </rPh>
    <rPh sb="118" eb="120">
      <t>ヨサン</t>
    </rPh>
    <rPh sb="121" eb="123">
      <t>スイイ</t>
    </rPh>
    <rPh sb="129" eb="131">
      <t>ヘイセイ</t>
    </rPh>
    <rPh sb="133" eb="135">
      <t>ネンド</t>
    </rPh>
    <rPh sb="135" eb="137">
      <t>ヨサン</t>
    </rPh>
    <rPh sb="138" eb="139">
      <t>ゲン</t>
    </rPh>
    <rPh sb="148" eb="150">
      <t>ケイハツ</t>
    </rPh>
    <rPh sb="150" eb="152">
      <t>カ</t>
    </rPh>
    <rPh sb="153" eb="155">
      <t>シュクショウ</t>
    </rPh>
    <phoneticPr fontId="2"/>
  </si>
  <si>
    <t>資料：左から５列目は2000年国勢調査（単位：人）、同３～４、６列目の98～99、2001年は総務省統計局「推計人口」（単位：千人）。同７～11列目は１週間当たりの相談員の配置人数（単位：人）</t>
    <rPh sb="0" eb="2">
      <t>シリョウ</t>
    </rPh>
    <rPh sb="3" eb="4">
      <t>ヒダリ</t>
    </rPh>
    <rPh sb="7" eb="8">
      <t>レツ</t>
    </rPh>
    <rPh sb="8" eb="9">
      <t>メ</t>
    </rPh>
    <rPh sb="14" eb="15">
      <t>ネン</t>
    </rPh>
    <rPh sb="15" eb="17">
      <t>コクセイ</t>
    </rPh>
    <rPh sb="17" eb="19">
      <t>チ</t>
    </rPh>
    <rPh sb="20" eb="22">
      <t>タンイ</t>
    </rPh>
    <rPh sb="23" eb="24">
      <t>ニン</t>
    </rPh>
    <rPh sb="26" eb="27">
      <t>ドウ</t>
    </rPh>
    <rPh sb="32" eb="33">
      <t>レツ</t>
    </rPh>
    <rPh sb="33" eb="34">
      <t>メ</t>
    </rPh>
    <rPh sb="45" eb="46">
      <t>ネン</t>
    </rPh>
    <rPh sb="47" eb="50">
      <t>ソウムショウ</t>
    </rPh>
    <rPh sb="50" eb="53">
      <t>トウケイキョク</t>
    </rPh>
    <rPh sb="54" eb="56">
      <t>スイケイ</t>
    </rPh>
    <rPh sb="56" eb="58">
      <t>ジンコウ</t>
    </rPh>
    <rPh sb="60" eb="62">
      <t>タンイ</t>
    </rPh>
    <rPh sb="63" eb="65">
      <t>センニン</t>
    </rPh>
    <rPh sb="67" eb="68">
      <t>ドウ</t>
    </rPh>
    <rPh sb="72" eb="73">
      <t>レツ</t>
    </rPh>
    <rPh sb="73" eb="74">
      <t>メ</t>
    </rPh>
    <rPh sb="76" eb="78">
      <t>シュウカン</t>
    </rPh>
    <rPh sb="78" eb="79">
      <t>ア</t>
    </rPh>
    <rPh sb="82" eb="85">
      <t>ソウダンイン</t>
    </rPh>
    <rPh sb="86" eb="88">
      <t>ハイチ</t>
    </rPh>
    <rPh sb="88" eb="90">
      <t>ニンズウ</t>
    </rPh>
    <rPh sb="91" eb="93">
      <t>タンイ</t>
    </rPh>
    <rPh sb="94" eb="95">
      <t>ニン</t>
    </rPh>
    <phoneticPr fontId="2"/>
  </si>
  <si>
    <t>注：2002年度は、2001年の「推計人口」を用いて算出している。</t>
    <rPh sb="0" eb="1">
      <t>チュウ</t>
    </rPh>
    <rPh sb="6" eb="8">
      <t>ネンド</t>
    </rPh>
    <rPh sb="14" eb="15">
      <t>ネン</t>
    </rPh>
    <rPh sb="17" eb="19">
      <t>スイケイ</t>
    </rPh>
    <rPh sb="19" eb="21">
      <t>ジンコウ</t>
    </rPh>
    <rPh sb="23" eb="24">
      <t>モチ</t>
    </rPh>
    <rPh sb="26" eb="28">
      <t>サンシュツ</t>
    </rPh>
    <phoneticPr fontId="2"/>
  </si>
  <si>
    <t xml:space="preserve">  右側のゴジック数字が相談員１人当たりの人口で（「人口／（相談員配置数×50週）」で計算）、右端の数値は相談員１人当たりの人口の98年度から2002年度の５年間の増減率である。</t>
    <rPh sb="2" eb="4">
      <t>ミギガワ</t>
    </rPh>
    <rPh sb="9" eb="11">
      <t>スウジ</t>
    </rPh>
    <rPh sb="12" eb="15">
      <t>ソウダンイン</t>
    </rPh>
    <rPh sb="21" eb="23">
      <t>ジンコウ</t>
    </rPh>
    <rPh sb="53" eb="56">
      <t>ソウダンイン</t>
    </rPh>
    <rPh sb="62" eb="64">
      <t>ジンコウ</t>
    </rPh>
    <rPh sb="67" eb="69">
      <t>ネンド</t>
    </rPh>
    <rPh sb="75" eb="77">
      <t>ネンド</t>
    </rPh>
    <rPh sb="82" eb="84">
      <t>ゾウゲン</t>
    </rPh>
    <phoneticPr fontId="2"/>
  </si>
  <si>
    <r>
      <t>消費生活相談員数</t>
    </r>
    <r>
      <rPr>
        <sz val="11"/>
        <rFont val="ＭＳ 明朝"/>
        <charset val="128"/>
      </rPr>
      <t>（単位：人）</t>
    </r>
    <rPh sb="0" eb="4">
      <t>シカ</t>
    </rPh>
    <rPh sb="4" eb="7">
      <t>ソウダンイン</t>
    </rPh>
    <rPh sb="7" eb="8">
      <t>スウ</t>
    </rPh>
    <rPh sb="9" eb="11">
      <t>タンイ</t>
    </rPh>
    <rPh sb="12" eb="13">
      <t>ニン</t>
    </rPh>
    <phoneticPr fontId="2"/>
  </si>
  <si>
    <r>
      <t>1-2消費者行政予算合計(本課+ｾﾝﾀｰ,除・生協予算)</t>
    </r>
    <r>
      <rPr>
        <sz val="9"/>
        <rFont val="ＭＳ ゴシック"/>
        <family val="3"/>
        <charset val="128"/>
      </rPr>
      <t>単位:千円</t>
    </r>
    <rPh sb="3" eb="6">
      <t>シ</t>
    </rPh>
    <rPh sb="6" eb="8">
      <t>ギ</t>
    </rPh>
    <rPh sb="8" eb="10">
      <t>ヨサン</t>
    </rPh>
    <rPh sb="10" eb="12">
      <t>ゴウケイ</t>
    </rPh>
    <rPh sb="13" eb="15">
      <t>ホンカ</t>
    </rPh>
    <rPh sb="21" eb="22">
      <t>ノゾ</t>
    </rPh>
    <rPh sb="23" eb="25">
      <t>セ</t>
    </rPh>
    <rPh sb="25" eb="27">
      <t>ヨサン</t>
    </rPh>
    <rPh sb="28" eb="30">
      <t>タンイ</t>
    </rPh>
    <rPh sb="31" eb="33">
      <t>センエン</t>
    </rPh>
    <phoneticPr fontId="2"/>
  </si>
  <si>
    <r>
      <t xml:space="preserve">1-2消費者行政予算合計（本課+ｾﾝﾀｰ、除・生協予算） </t>
    </r>
    <r>
      <rPr>
        <sz val="9"/>
        <rFont val="ＭＳ ゴシック"/>
        <family val="3"/>
        <charset val="128"/>
      </rPr>
      <t>単位：千円</t>
    </r>
    <rPh sb="3" eb="6">
      <t>シ</t>
    </rPh>
    <rPh sb="6" eb="8">
      <t>ギ</t>
    </rPh>
    <rPh sb="8" eb="10">
      <t>ヨサン</t>
    </rPh>
    <rPh sb="10" eb="12">
      <t>ゴウケイ</t>
    </rPh>
    <rPh sb="13" eb="15">
      <t>ホンカ</t>
    </rPh>
    <rPh sb="21" eb="22">
      <t>ノゾ</t>
    </rPh>
    <rPh sb="23" eb="25">
      <t>セ</t>
    </rPh>
    <rPh sb="25" eb="27">
      <t>ヨサン</t>
    </rPh>
    <rPh sb="29" eb="31">
      <t>タンイ</t>
    </rPh>
    <rPh sb="32" eb="34">
      <t>センエン</t>
    </rPh>
    <phoneticPr fontId="2"/>
  </si>
  <si>
    <r>
      <t>1-3一般会計総予算</t>
    </r>
    <r>
      <rPr>
        <sz val="11"/>
        <rFont val="ＭＳ ゴシック"/>
        <family val="3"/>
        <charset val="128"/>
      </rPr>
      <t>（百万円）</t>
    </r>
    <rPh sb="3" eb="5">
      <t>イッパン</t>
    </rPh>
    <rPh sb="5" eb="7">
      <t>カイケイ</t>
    </rPh>
    <rPh sb="7" eb="8">
      <t>ソウ</t>
    </rPh>
    <rPh sb="8" eb="10">
      <t>ヨサン</t>
    </rPh>
    <rPh sb="11" eb="12">
      <t>ヒャク</t>
    </rPh>
    <rPh sb="12" eb="14">
      <t>マンエン</t>
    </rPh>
    <phoneticPr fontId="2"/>
  </si>
  <si>
    <r>
      <t>1-3（１）消費者行政予算比率</t>
    </r>
    <r>
      <rPr>
        <sz val="11"/>
        <rFont val="ＭＳ ゴシック"/>
        <family val="3"/>
        <charset val="128"/>
      </rPr>
      <t>（％）</t>
    </r>
    <rPh sb="6" eb="9">
      <t>シ</t>
    </rPh>
    <rPh sb="9" eb="11">
      <t>ギ</t>
    </rPh>
    <rPh sb="11" eb="13">
      <t>ヨサン</t>
    </rPh>
    <rPh sb="13" eb="15">
      <t>ヒリツ</t>
    </rPh>
    <phoneticPr fontId="2"/>
  </si>
  <si>
    <t>1-2消費者行政予算（除 生協予算）単位：千円</t>
    <rPh sb="3" eb="6">
      <t>シ</t>
    </rPh>
    <rPh sb="6" eb="8">
      <t>ギ</t>
    </rPh>
    <rPh sb="8" eb="10">
      <t>ヨサン</t>
    </rPh>
    <rPh sb="11" eb="12">
      <t>ノゾ</t>
    </rPh>
    <rPh sb="13" eb="15">
      <t>セ</t>
    </rPh>
    <rPh sb="15" eb="17">
      <t>ヨサン</t>
    </rPh>
    <rPh sb="18" eb="20">
      <t>タンイ</t>
    </rPh>
    <rPh sb="21" eb="23">
      <t>センエン</t>
    </rPh>
    <phoneticPr fontId="2"/>
  </si>
  <si>
    <t>1-2-③生協関係予算（内数）単位：千円</t>
    <rPh sb="5" eb="7">
      <t>セ</t>
    </rPh>
    <rPh sb="7" eb="9">
      <t>カンケイ</t>
    </rPh>
    <rPh sb="9" eb="11">
      <t>ヨサン</t>
    </rPh>
    <rPh sb="12" eb="13">
      <t>ウチ</t>
    </rPh>
    <rPh sb="13" eb="14">
      <t>スウ</t>
    </rPh>
    <rPh sb="15" eb="17">
      <t>タンイ</t>
    </rPh>
    <rPh sb="18" eb="20">
      <t>センエン</t>
    </rPh>
    <phoneticPr fontId="2"/>
  </si>
  <si>
    <t>増減率</t>
    <rPh sb="0" eb="3">
      <t>ゾウゲンリツ</t>
    </rPh>
    <phoneticPr fontId="2"/>
  </si>
  <si>
    <t>得点</t>
    <rPh sb="0" eb="2">
      <t>トクテン</t>
    </rPh>
    <phoneticPr fontId="2"/>
  </si>
  <si>
    <t>≪採点表≫</t>
    <rPh sb="1" eb="3">
      <t>サイテン</t>
    </rPh>
    <rPh sb="3" eb="4">
      <t>ヒョウ</t>
    </rPh>
    <phoneticPr fontId="2"/>
  </si>
  <si>
    <t>100以上</t>
    <rPh sb="3" eb="5">
      <t>イジョウ</t>
    </rPh>
    <phoneticPr fontId="2"/>
  </si>
  <si>
    <t>60～100未満</t>
    <rPh sb="6" eb="8">
      <t>ミマン</t>
    </rPh>
    <phoneticPr fontId="2"/>
  </si>
  <si>
    <t>40～60未満</t>
    <rPh sb="5" eb="7">
      <t>ミマン</t>
    </rPh>
    <phoneticPr fontId="2"/>
  </si>
  <si>
    <t>20～40未満</t>
    <rPh sb="5" eb="7">
      <t>ミマン</t>
    </rPh>
    <phoneticPr fontId="2"/>
  </si>
  <si>
    <t>±０</t>
    <phoneticPr fontId="2"/>
  </si>
  <si>
    <t>　 0～－20未満</t>
    <rPh sb="7" eb="9">
      <t>ミマン</t>
    </rPh>
    <phoneticPr fontId="2"/>
  </si>
  <si>
    <t>－20～－40未満</t>
    <rPh sb="7" eb="9">
      <t>ミマン</t>
    </rPh>
    <phoneticPr fontId="2"/>
  </si>
  <si>
    <t>－40～－60未満</t>
    <phoneticPr fontId="2"/>
  </si>
  <si>
    <t>－60～－100未満</t>
    <phoneticPr fontId="2"/>
  </si>
  <si>
    <t>－100</t>
    <phoneticPr fontId="2"/>
  </si>
  <si>
    <t>本課職員の６名→２名の減は、物価調査（農水省、経済省）の休止による減と、本課が担当していた業務の一部をｾﾝﾀｰへ一元化し、業務の効率化を図ったことによるものである。</t>
    <rPh sb="0" eb="1">
      <t>ホン</t>
    </rPh>
    <rPh sb="1" eb="2">
      <t>カ</t>
    </rPh>
    <rPh sb="2" eb="4">
      <t>ショクイン</t>
    </rPh>
    <rPh sb="6" eb="7">
      <t>ナ</t>
    </rPh>
    <rPh sb="9" eb="10">
      <t>ナ</t>
    </rPh>
    <rPh sb="11" eb="12">
      <t>ゲン</t>
    </rPh>
    <rPh sb="14" eb="16">
      <t>ブッカ</t>
    </rPh>
    <rPh sb="16" eb="18">
      <t>チ</t>
    </rPh>
    <rPh sb="19" eb="22">
      <t>ノウスイショウ</t>
    </rPh>
    <rPh sb="23" eb="26">
      <t>ケイザイショウ</t>
    </rPh>
    <rPh sb="28" eb="30">
      <t>キュウシ</t>
    </rPh>
    <rPh sb="33" eb="34">
      <t>ゲン</t>
    </rPh>
    <rPh sb="36" eb="37">
      <t>ホン</t>
    </rPh>
    <rPh sb="37" eb="38">
      <t>カ</t>
    </rPh>
    <rPh sb="39" eb="41">
      <t>タントウ</t>
    </rPh>
    <rPh sb="45" eb="47">
      <t>ギョウム</t>
    </rPh>
    <rPh sb="48" eb="50">
      <t>イチブ</t>
    </rPh>
    <rPh sb="56" eb="59">
      <t>イチゲンカ</t>
    </rPh>
    <rPh sb="61" eb="63">
      <t>ギョウム</t>
    </rPh>
    <rPh sb="64" eb="67">
      <t>コウリツカ</t>
    </rPh>
    <rPh sb="68" eb="69">
      <t>ハカ</t>
    </rPh>
    <phoneticPr fontId="2"/>
  </si>
  <si>
    <t>県民文化政策課</t>
    <rPh sb="0" eb="2">
      <t>ケンミン</t>
    </rPh>
    <rPh sb="2" eb="4">
      <t>ブンカ</t>
    </rPh>
    <rPh sb="4" eb="7">
      <t>セイサクカ</t>
    </rPh>
    <phoneticPr fontId="2"/>
  </si>
  <si>
    <t>○予算額を記載する箇所については、平成13年度以前はすべて実績額（確定額）で、平成14年度はすべて当初予算額で記載している。／○２（１）の「内PIO-NET予算」に記載した金額は、市町村への交付金額を含んだものとなっている。／○４（５）の市区町村を交えた研修や懇談の場については、本県主宰のものとして回答してある。／○５（１）の消費生活ｾﾝﾀｰは、本県設置のものとして回答してある。／／＜意見＞「消費者行政予算」「消費者に対する情報提供・啓発関係予算」などにおいては、対象範囲に明確な規定がなく、その内容の解釈が回答者側の判断に委ねられているので、今後、予算の執行体制・予算の分類方法が変わった場合、過去年度の数値と整合性をとりながらの金額の確認作業は非常に困難なものになると思われる。今後も調査を続けていくのであれば、比較する年度の数を減らす（例えば、前年度実績との比較のみとする、など）ことを検討していただきたい。なお、今の質問内容のままでは、各自治体による回答対象の捉え方等にかなり差があることが予想されるので、回答結果の比較・公表を行う場合は、公平性を確保した上で行うよう要請します。</t>
    <rPh sb="1" eb="4">
      <t>ヨサンガク</t>
    </rPh>
    <rPh sb="5" eb="7">
      <t>キサイ</t>
    </rPh>
    <rPh sb="9" eb="11">
      <t>カショ</t>
    </rPh>
    <rPh sb="17" eb="19">
      <t>ヘイセイ</t>
    </rPh>
    <rPh sb="21" eb="23">
      <t>ネンド</t>
    </rPh>
    <rPh sb="23" eb="25">
      <t>イゼン</t>
    </rPh>
    <rPh sb="29" eb="32">
      <t>ジッセキガク</t>
    </rPh>
    <rPh sb="33" eb="35">
      <t>カクテイ</t>
    </rPh>
    <rPh sb="35" eb="36">
      <t>ガク</t>
    </rPh>
    <rPh sb="39" eb="41">
      <t>ヘイセイ</t>
    </rPh>
    <rPh sb="43" eb="45">
      <t>ネンド</t>
    </rPh>
    <rPh sb="49" eb="51">
      <t>トウショ</t>
    </rPh>
    <rPh sb="51" eb="54">
      <t>ヨサンガク</t>
    </rPh>
    <rPh sb="55" eb="57">
      <t>キサイ</t>
    </rPh>
    <rPh sb="70" eb="71">
      <t>ウチ</t>
    </rPh>
    <rPh sb="78" eb="80">
      <t>ヨサン</t>
    </rPh>
    <rPh sb="82" eb="84">
      <t>キサイ</t>
    </rPh>
    <rPh sb="86" eb="88">
      <t>キンガク</t>
    </rPh>
    <rPh sb="90" eb="93">
      <t>シチョウソン</t>
    </rPh>
    <rPh sb="95" eb="98">
      <t>コウフキン</t>
    </rPh>
    <rPh sb="98" eb="99">
      <t>ガク</t>
    </rPh>
    <rPh sb="100" eb="101">
      <t>フク</t>
    </rPh>
    <rPh sb="119" eb="121">
      <t>シク</t>
    </rPh>
    <rPh sb="121" eb="123">
      <t>チョウソン</t>
    </rPh>
    <rPh sb="124" eb="125">
      <t>マジ</t>
    </rPh>
    <rPh sb="127" eb="129">
      <t>ケンシュウ</t>
    </rPh>
    <rPh sb="130" eb="132">
      <t>コンダン</t>
    </rPh>
    <rPh sb="133" eb="134">
      <t>バ</t>
    </rPh>
    <rPh sb="140" eb="142">
      <t>ホンケン</t>
    </rPh>
    <rPh sb="142" eb="144">
      <t>シュサイ</t>
    </rPh>
    <rPh sb="150" eb="152">
      <t>カイトウ</t>
    </rPh>
    <rPh sb="164" eb="168">
      <t>シカ</t>
    </rPh>
    <rPh sb="174" eb="176">
      <t>ホンケン</t>
    </rPh>
    <rPh sb="176" eb="178">
      <t>セッチ</t>
    </rPh>
    <rPh sb="184" eb="186">
      <t>カイトウ</t>
    </rPh>
    <rPh sb="194" eb="196">
      <t>イケン</t>
    </rPh>
    <rPh sb="198" eb="201">
      <t>シ</t>
    </rPh>
    <rPh sb="201" eb="203">
      <t>ギ</t>
    </rPh>
    <rPh sb="203" eb="205">
      <t>ヨサン</t>
    </rPh>
    <rPh sb="207" eb="210">
      <t>シ</t>
    </rPh>
    <rPh sb="211" eb="212">
      <t>タイ</t>
    </rPh>
    <rPh sb="214" eb="216">
      <t>ジ</t>
    </rPh>
    <rPh sb="216" eb="218">
      <t>テイキョウ</t>
    </rPh>
    <rPh sb="219" eb="221">
      <t>ケイハツ</t>
    </rPh>
    <rPh sb="221" eb="223">
      <t>カンケイ</t>
    </rPh>
    <rPh sb="223" eb="225">
      <t>ヨサン</t>
    </rPh>
    <rPh sb="234" eb="236">
      <t>タイショウ</t>
    </rPh>
    <rPh sb="236" eb="238">
      <t>ハンイ</t>
    </rPh>
    <rPh sb="239" eb="241">
      <t>メイカク</t>
    </rPh>
    <rPh sb="242" eb="244">
      <t>キテイ</t>
    </rPh>
    <rPh sb="250" eb="252">
      <t>ナイヨウ</t>
    </rPh>
    <rPh sb="253" eb="255">
      <t>カイシャク</t>
    </rPh>
    <rPh sb="256" eb="259">
      <t>カイトウシャ</t>
    </rPh>
    <rPh sb="259" eb="260">
      <t>カワ</t>
    </rPh>
    <rPh sb="261" eb="263">
      <t>ハンダン</t>
    </rPh>
    <rPh sb="264" eb="265">
      <t>ユダ</t>
    </rPh>
    <rPh sb="274" eb="276">
      <t>コンゴ</t>
    </rPh>
    <rPh sb="277" eb="279">
      <t>ヨサン</t>
    </rPh>
    <rPh sb="280" eb="282">
      <t>シッコウ</t>
    </rPh>
    <rPh sb="282" eb="284">
      <t>タイセイ</t>
    </rPh>
    <rPh sb="285" eb="287">
      <t>ヨサン</t>
    </rPh>
    <rPh sb="288" eb="290">
      <t>ブンルイ</t>
    </rPh>
    <rPh sb="290" eb="292">
      <t>ホウホウ</t>
    </rPh>
    <rPh sb="293" eb="294">
      <t>カ</t>
    </rPh>
    <rPh sb="297" eb="299">
      <t>バアイ</t>
    </rPh>
    <rPh sb="300" eb="302">
      <t>カコ</t>
    </rPh>
    <rPh sb="302" eb="304">
      <t>ネンド</t>
    </rPh>
    <rPh sb="305" eb="307">
      <t>スウチ</t>
    </rPh>
    <rPh sb="308" eb="311">
      <t>セイゴウセイ</t>
    </rPh>
    <rPh sb="318" eb="320">
      <t>キンガク</t>
    </rPh>
    <rPh sb="321" eb="323">
      <t>カクニン</t>
    </rPh>
    <rPh sb="323" eb="325">
      <t>サギョウ</t>
    </rPh>
    <rPh sb="326" eb="328">
      <t>ヒジョウ</t>
    </rPh>
    <rPh sb="329" eb="331">
      <t>コンナン</t>
    </rPh>
    <rPh sb="338" eb="339">
      <t>オモ</t>
    </rPh>
    <rPh sb="343" eb="345">
      <t>コンゴ</t>
    </rPh>
    <rPh sb="346" eb="348">
      <t>チ</t>
    </rPh>
    <rPh sb="349" eb="350">
      <t>ツヅ</t>
    </rPh>
    <rPh sb="360" eb="362">
      <t>ヒカク</t>
    </rPh>
    <rPh sb="364" eb="366">
      <t>ネンド</t>
    </rPh>
    <rPh sb="367" eb="368">
      <t>カズ</t>
    </rPh>
    <rPh sb="369" eb="370">
      <t>ヘ</t>
    </rPh>
    <rPh sb="373" eb="374">
      <t>タト</t>
    </rPh>
    <rPh sb="377" eb="380">
      <t>ゼンネンド</t>
    </rPh>
    <rPh sb="380" eb="382">
      <t>ジッセキ</t>
    </rPh>
    <rPh sb="384" eb="386">
      <t>ヒカク</t>
    </rPh>
    <rPh sb="398" eb="400">
      <t>ケントウ</t>
    </rPh>
    <rPh sb="412" eb="413">
      <t>イマ</t>
    </rPh>
    <rPh sb="414" eb="416">
      <t>シツモン</t>
    </rPh>
    <rPh sb="416" eb="418">
      <t>ナイヨウ</t>
    </rPh>
    <rPh sb="424" eb="425">
      <t>カク</t>
    </rPh>
    <rPh sb="425" eb="428">
      <t>ジチタイ</t>
    </rPh>
    <rPh sb="431" eb="433">
      <t>カイトウ</t>
    </rPh>
    <rPh sb="433" eb="435">
      <t>タイショウ</t>
    </rPh>
    <rPh sb="436" eb="437">
      <t>トラ</t>
    </rPh>
    <rPh sb="438" eb="439">
      <t>カタ</t>
    </rPh>
    <rPh sb="439" eb="440">
      <t>トウ</t>
    </rPh>
    <rPh sb="444" eb="445">
      <t>サ</t>
    </rPh>
    <rPh sb="451" eb="453">
      <t>ヨソウ</t>
    </rPh>
    <rPh sb="459" eb="461">
      <t>カイトウ</t>
    </rPh>
    <rPh sb="461" eb="463">
      <t>ケッカ</t>
    </rPh>
    <rPh sb="464" eb="466">
      <t>ヒカク</t>
    </rPh>
    <rPh sb="467" eb="469">
      <t>コウヒョウ</t>
    </rPh>
    <rPh sb="470" eb="471">
      <t>オコナ</t>
    </rPh>
    <rPh sb="472" eb="474">
      <t>バアイ</t>
    </rPh>
    <rPh sb="476" eb="479">
      <t>コウヘイセイ</t>
    </rPh>
    <rPh sb="480" eb="482">
      <t>カクホ</t>
    </rPh>
    <rPh sb="484" eb="485">
      <t>ウエ</t>
    </rPh>
    <rPh sb="486" eb="487">
      <t>オコナ</t>
    </rPh>
    <rPh sb="490" eb="492">
      <t>ヨウセイ</t>
    </rPh>
    <phoneticPr fontId="2"/>
  </si>
  <si>
    <t>生活企画・交通安全課</t>
    <rPh sb="0" eb="2">
      <t>セイカツ</t>
    </rPh>
    <rPh sb="2" eb="4">
      <t>キカク</t>
    </rPh>
    <rPh sb="5" eb="7">
      <t>コウツウ</t>
    </rPh>
    <rPh sb="7" eb="10">
      <t>アンゼンカ</t>
    </rPh>
    <phoneticPr fontId="2"/>
  </si>
  <si>
    <t>昨年調査の際にも申し上げましたが、この調査による各都道府県のﾗﾝｷﾝｸﾞは、各都道府県の消費生活行政を一律的に評価するものであり、本県のように県と市町村で役割分担し、全体として消費生活行政の充実強化を図っている自治体については、その実態が十分に反映されておりません。これにより本県の消費生活行政について消費者が誤解と不信感をもたれることを危惧しております。従いまして、調査を実施されるのであれば、調査内容について再考され、県内市町村の数値も加味した形の調査を行われるように要請します。</t>
    <rPh sb="0" eb="2">
      <t>サクネン</t>
    </rPh>
    <rPh sb="2" eb="4">
      <t>チ</t>
    </rPh>
    <rPh sb="5" eb="6">
      <t>サイ</t>
    </rPh>
    <rPh sb="8" eb="9">
      <t>モウ</t>
    </rPh>
    <rPh sb="10" eb="11">
      <t>ア</t>
    </rPh>
    <rPh sb="19" eb="21">
      <t>チ</t>
    </rPh>
    <rPh sb="24" eb="25">
      <t>カク</t>
    </rPh>
    <rPh sb="25" eb="29">
      <t>トドウフケン</t>
    </rPh>
    <rPh sb="38" eb="39">
      <t>カク</t>
    </rPh>
    <rPh sb="39" eb="43">
      <t>トドウフケン</t>
    </rPh>
    <rPh sb="44" eb="48">
      <t>シカ</t>
    </rPh>
    <rPh sb="48" eb="50">
      <t>ギ</t>
    </rPh>
    <rPh sb="51" eb="54">
      <t>イチリツテキ</t>
    </rPh>
    <rPh sb="55" eb="57">
      <t>ヒョウカ</t>
    </rPh>
    <rPh sb="65" eb="67">
      <t>ホンケン</t>
    </rPh>
    <rPh sb="71" eb="72">
      <t>ケン</t>
    </rPh>
    <rPh sb="73" eb="76">
      <t>シチョウソン</t>
    </rPh>
    <rPh sb="77" eb="79">
      <t>ヤクワリ</t>
    </rPh>
    <rPh sb="79" eb="81">
      <t>ブンタン</t>
    </rPh>
    <rPh sb="83" eb="85">
      <t>ゼンタイ</t>
    </rPh>
    <rPh sb="88" eb="92">
      <t>シカ</t>
    </rPh>
    <rPh sb="92" eb="94">
      <t>ギ</t>
    </rPh>
    <rPh sb="95" eb="97">
      <t>ジュウジツ</t>
    </rPh>
    <rPh sb="97" eb="99">
      <t>キョウカ</t>
    </rPh>
    <rPh sb="100" eb="101">
      <t>ハカ</t>
    </rPh>
    <rPh sb="105" eb="108">
      <t>ジチタイ</t>
    </rPh>
    <rPh sb="116" eb="118">
      <t>ジッタイ</t>
    </rPh>
    <rPh sb="119" eb="121">
      <t>ジュウブン</t>
    </rPh>
    <rPh sb="122" eb="124">
      <t>ハンエイ</t>
    </rPh>
    <rPh sb="138" eb="140">
      <t>ホンケン</t>
    </rPh>
    <rPh sb="141" eb="145">
      <t>シカ</t>
    </rPh>
    <rPh sb="145" eb="147">
      <t>ギ</t>
    </rPh>
    <rPh sb="151" eb="154">
      <t>シ</t>
    </rPh>
    <rPh sb="155" eb="157">
      <t>ゴカイ</t>
    </rPh>
    <rPh sb="158" eb="161">
      <t>フシンカン</t>
    </rPh>
    <rPh sb="169" eb="171">
      <t>キグ</t>
    </rPh>
    <rPh sb="178" eb="179">
      <t>シタガ</t>
    </rPh>
    <rPh sb="184" eb="186">
      <t>チ</t>
    </rPh>
    <rPh sb="187" eb="189">
      <t>ジッシ</t>
    </rPh>
    <rPh sb="198" eb="200">
      <t>チ</t>
    </rPh>
    <rPh sb="200" eb="202">
      <t>ナイヨウ</t>
    </rPh>
    <rPh sb="206" eb="208">
      <t>サイコウ</t>
    </rPh>
    <rPh sb="211" eb="213">
      <t>ケンナイ</t>
    </rPh>
    <rPh sb="213" eb="216">
      <t>シチョウソン</t>
    </rPh>
    <rPh sb="217" eb="219">
      <t>スウチ</t>
    </rPh>
    <rPh sb="220" eb="222">
      <t>カミ</t>
    </rPh>
    <rPh sb="224" eb="225">
      <t>カタチ</t>
    </rPh>
    <rPh sb="226" eb="228">
      <t>チ</t>
    </rPh>
    <rPh sb="229" eb="230">
      <t>オコナ</t>
    </rPh>
    <rPh sb="236" eb="238">
      <t>ヨウセイ</t>
    </rPh>
    <phoneticPr fontId="2"/>
  </si>
  <si>
    <t>…</t>
    <phoneticPr fontId="2"/>
  </si>
  <si>
    <t>注：「#DIV/0!」は、分母となる98年度が０で、算定不能。「＃VALUE!」は該当数値がなくて、算定不能を意味する。（以下同じ）</t>
    <rPh sb="0" eb="1">
      <t>チュウ</t>
    </rPh>
    <rPh sb="13" eb="15">
      <t>ブンボ</t>
    </rPh>
    <rPh sb="20" eb="22">
      <t>ネンド</t>
    </rPh>
    <rPh sb="26" eb="28">
      <t>サンテイ</t>
    </rPh>
    <rPh sb="28" eb="30">
      <t>フノウ</t>
    </rPh>
    <rPh sb="41" eb="43">
      <t>ガイトウ</t>
    </rPh>
    <rPh sb="43" eb="45">
      <t>スウチ</t>
    </rPh>
    <rPh sb="50" eb="52">
      <t>サンテイ</t>
    </rPh>
    <rPh sb="52" eb="54">
      <t>フノウ</t>
    </rPh>
    <rPh sb="55" eb="57">
      <t>イミ</t>
    </rPh>
    <rPh sb="61" eb="63">
      <t>イカ</t>
    </rPh>
    <rPh sb="63" eb="64">
      <t>オナ</t>
    </rPh>
    <phoneticPr fontId="2"/>
  </si>
  <si>
    <t>01/98</t>
    <phoneticPr fontId="2"/>
  </si>
  <si>
    <t>環境安全部</t>
    <rPh sb="0" eb="2">
      <t>カ</t>
    </rPh>
    <rPh sb="2" eb="4">
      <t>アンゼン</t>
    </rPh>
    <rPh sb="4" eb="5">
      <t>ブ</t>
    </rPh>
    <phoneticPr fontId="2"/>
  </si>
  <si>
    <t>環境安全部</t>
    <rPh sb="0" eb="2">
      <t>カ</t>
    </rPh>
    <rPh sb="2" eb="4">
      <t>アンゼン</t>
    </rPh>
    <rPh sb="4" eb="5">
      <t>ブ</t>
    </rPh>
    <phoneticPr fontId="2"/>
  </si>
  <si>
    <t>県民生活課</t>
    <rPh sb="0" eb="2">
      <t>ケンミン</t>
    </rPh>
    <rPh sb="2" eb="5">
      <t>セイカツカ</t>
    </rPh>
    <phoneticPr fontId="2"/>
  </si>
  <si>
    <t>環境生活部</t>
    <rPh sb="0" eb="2">
      <t>カ</t>
    </rPh>
    <rPh sb="2" eb="4">
      <t>セイカツ</t>
    </rPh>
    <rPh sb="4" eb="5">
      <t>ブ</t>
    </rPh>
    <phoneticPr fontId="2"/>
  </si>
  <si>
    <t>県民参画課</t>
    <rPh sb="0" eb="2">
      <t>ケンミン</t>
    </rPh>
    <rPh sb="2" eb="4">
      <t>サンカク</t>
    </rPh>
    <rPh sb="4" eb="5">
      <t>カ</t>
    </rPh>
    <phoneticPr fontId="2"/>
  </si>
  <si>
    <t>生活文化課</t>
    <rPh sb="0" eb="2">
      <t>セイカツ</t>
    </rPh>
    <rPh sb="2" eb="4">
      <t>ブンカ</t>
    </rPh>
    <rPh sb="4" eb="5">
      <t>カ</t>
    </rPh>
    <phoneticPr fontId="2"/>
  </si>
  <si>
    <t>生活文化課</t>
    <rPh sb="0" eb="2">
      <t>セイカツ</t>
    </rPh>
    <rPh sb="2" eb="4">
      <t>ブンカ</t>
    </rPh>
    <rPh sb="4" eb="5">
      <t>カ</t>
    </rPh>
    <phoneticPr fontId="2"/>
  </si>
  <si>
    <t>生活文化課</t>
    <rPh sb="0" eb="2">
      <t>セイカツ</t>
    </rPh>
    <rPh sb="2" eb="4">
      <t>ブンカ</t>
    </rPh>
    <rPh sb="4" eb="5">
      <t>カ</t>
    </rPh>
    <phoneticPr fontId="2"/>
  </si>
  <si>
    <t>　　また、消費生活センター関係予算の空欄は、本課予算と分類不能なためで、欄内の「…」も分類不能などで未記入となっているものである。（以下同じ）</t>
    <rPh sb="5" eb="9">
      <t>シカ</t>
    </rPh>
    <rPh sb="13" eb="15">
      <t>カンケイ</t>
    </rPh>
    <rPh sb="15" eb="17">
      <t>ヨサン</t>
    </rPh>
    <rPh sb="18" eb="20">
      <t>クウラン</t>
    </rPh>
    <rPh sb="22" eb="24">
      <t>ホンカ</t>
    </rPh>
    <rPh sb="24" eb="26">
      <t>ヨサン</t>
    </rPh>
    <rPh sb="27" eb="29">
      <t>ブンルイ</t>
    </rPh>
    <rPh sb="29" eb="31">
      <t>フノウ</t>
    </rPh>
    <rPh sb="36" eb="38">
      <t>ランナイ</t>
    </rPh>
    <rPh sb="43" eb="45">
      <t>ブンルイ</t>
    </rPh>
    <rPh sb="45" eb="47">
      <t>フノウ</t>
    </rPh>
    <rPh sb="50" eb="53">
      <t>ミキニュウ</t>
    </rPh>
    <rPh sb="66" eb="68">
      <t>イカ</t>
    </rPh>
    <rPh sb="68" eb="69">
      <t>オナ</t>
    </rPh>
    <phoneticPr fontId="2"/>
  </si>
  <si>
    <t>１（２）「消費者行政予算の推移」において、平成12、13年度に生協関係融資を除く本課予算が増加しているのは、内閣府からの交付金により、県及び県内市町村において、来訪者向けﾊﾟｿｺﾝ設置したことによる。／２（１）の「ﾊﾟｲｵﾈｯﾄ」予算が、平成13、14年度において増加しているのは、平成13年度に県内６市に新設したことによる。／３「商品ﾃｽﾄ予算」が平成13年度が減少しているのは、内閣府からの交付金が廃止されたことによる。</t>
    <rPh sb="5" eb="8">
      <t>シ</t>
    </rPh>
    <rPh sb="8" eb="10">
      <t>ギ</t>
    </rPh>
    <rPh sb="10" eb="12">
      <t>ヨサン</t>
    </rPh>
    <rPh sb="13" eb="15">
      <t>スイイ</t>
    </rPh>
    <rPh sb="21" eb="23">
      <t>ヘイセイ</t>
    </rPh>
    <rPh sb="28" eb="30">
      <t>ネンド</t>
    </rPh>
    <rPh sb="31" eb="33">
      <t>セ</t>
    </rPh>
    <rPh sb="33" eb="35">
      <t>カンケイ</t>
    </rPh>
    <rPh sb="35" eb="37">
      <t>ユウシ</t>
    </rPh>
    <rPh sb="38" eb="39">
      <t>ノゾ</t>
    </rPh>
    <rPh sb="40" eb="41">
      <t>ホン</t>
    </rPh>
    <rPh sb="41" eb="42">
      <t>カ</t>
    </rPh>
    <rPh sb="42" eb="44">
      <t>ヨサン</t>
    </rPh>
    <rPh sb="45" eb="47">
      <t>ゾウカ</t>
    </rPh>
    <rPh sb="54" eb="57">
      <t>ナイカクフ</t>
    </rPh>
    <rPh sb="60" eb="63">
      <t>コウフキン</t>
    </rPh>
    <rPh sb="67" eb="68">
      <t>ケン</t>
    </rPh>
    <rPh sb="68" eb="69">
      <t>オヨ</t>
    </rPh>
    <rPh sb="70" eb="72">
      <t>ケンナイ</t>
    </rPh>
    <rPh sb="72" eb="75">
      <t>シチョウソン</t>
    </rPh>
    <rPh sb="80" eb="83">
      <t>ライホウシャ</t>
    </rPh>
    <rPh sb="83" eb="84">
      <t>ム</t>
    </rPh>
    <rPh sb="90" eb="92">
      <t>セッチ</t>
    </rPh>
    <rPh sb="115" eb="117">
      <t>ヨサン</t>
    </rPh>
    <rPh sb="119" eb="121">
      <t>ヘイセイ</t>
    </rPh>
    <rPh sb="126" eb="128">
      <t>ネンド</t>
    </rPh>
    <rPh sb="132" eb="134">
      <t>ゾウカ</t>
    </rPh>
    <rPh sb="141" eb="143">
      <t>ヘイセイ</t>
    </rPh>
    <rPh sb="145" eb="147">
      <t>ネンド</t>
    </rPh>
    <rPh sb="148" eb="150">
      <t>ケンナイ</t>
    </rPh>
    <rPh sb="151" eb="152">
      <t>シ</t>
    </rPh>
    <rPh sb="153" eb="155">
      <t>シンセツ</t>
    </rPh>
    <rPh sb="166" eb="168">
      <t>ショウヒン</t>
    </rPh>
    <rPh sb="171" eb="173">
      <t>ヨサン</t>
    </rPh>
    <rPh sb="175" eb="177">
      <t>ヘイセイ</t>
    </rPh>
    <rPh sb="179" eb="181">
      <t>ネンド</t>
    </rPh>
    <rPh sb="182" eb="184">
      <t>ゲンショウ</t>
    </rPh>
    <rPh sb="191" eb="194">
      <t>ナイカクフ</t>
    </rPh>
    <rPh sb="197" eb="200">
      <t>コウフキン</t>
    </rPh>
    <rPh sb="201" eb="203">
      <t>ハイシ</t>
    </rPh>
    <phoneticPr fontId="2"/>
  </si>
  <si>
    <t>県民生活室</t>
    <rPh sb="0" eb="2">
      <t>ケンミン</t>
    </rPh>
    <rPh sb="2" eb="4">
      <t>セイカツ</t>
    </rPh>
    <rPh sb="4" eb="5">
      <t>シツ</t>
    </rPh>
    <phoneticPr fontId="2"/>
  </si>
  <si>
    <t>県民環境部男女共同参画局生活課</t>
    <rPh sb="0" eb="2">
      <t>ケンミン</t>
    </rPh>
    <rPh sb="2" eb="4">
      <t>カ</t>
    </rPh>
    <rPh sb="4" eb="5">
      <t>ブ</t>
    </rPh>
    <rPh sb="5" eb="7">
      <t>ダンジョ</t>
    </rPh>
    <rPh sb="7" eb="9">
      <t>キョウドウ</t>
    </rPh>
    <rPh sb="9" eb="11">
      <t>サンカク</t>
    </rPh>
    <rPh sb="11" eb="12">
      <t>キョク</t>
    </rPh>
    <rPh sb="12" eb="15">
      <t>セイカツカ</t>
    </rPh>
    <phoneticPr fontId="2"/>
  </si>
  <si>
    <t>食品表示問題発生により、食品安全室が設置され、消費者行政担当係の組織変更があった（平成14年４月から）</t>
    <rPh sb="0" eb="2">
      <t>ショクヒン</t>
    </rPh>
    <rPh sb="2" eb="4">
      <t>ヒョウジ</t>
    </rPh>
    <rPh sb="4" eb="6">
      <t>モ</t>
    </rPh>
    <rPh sb="6" eb="8">
      <t>ハッセイ</t>
    </rPh>
    <rPh sb="12" eb="14">
      <t>ショクヒン</t>
    </rPh>
    <rPh sb="14" eb="16">
      <t>アンゼン</t>
    </rPh>
    <rPh sb="16" eb="17">
      <t>シツ</t>
    </rPh>
    <rPh sb="18" eb="20">
      <t>セッチ</t>
    </rPh>
    <rPh sb="23" eb="26">
      <t>シ</t>
    </rPh>
    <rPh sb="26" eb="28">
      <t>ギ</t>
    </rPh>
    <rPh sb="28" eb="30">
      <t>タントウ</t>
    </rPh>
    <rPh sb="30" eb="31">
      <t>カカリ</t>
    </rPh>
    <rPh sb="32" eb="34">
      <t>ソシキ</t>
    </rPh>
    <rPh sb="34" eb="36">
      <t>ヘンコウ</t>
    </rPh>
    <rPh sb="41" eb="43">
      <t>ヘイセイ</t>
    </rPh>
    <rPh sb="45" eb="46">
      <t>ネン</t>
    </rPh>
    <rPh sb="47" eb="48">
      <t>ツキ</t>
    </rPh>
    <phoneticPr fontId="2"/>
  </si>
  <si>
    <t>-</t>
    <phoneticPr fontId="2"/>
  </si>
  <si>
    <t>県民部*</t>
    <rPh sb="0" eb="2">
      <t>ケンミン</t>
    </rPh>
    <rPh sb="2" eb="3">
      <t>ブ</t>
    </rPh>
    <phoneticPr fontId="2"/>
  </si>
  <si>
    <t>県民部**</t>
    <rPh sb="0" eb="2">
      <t>ケンミン</t>
    </rPh>
    <rPh sb="2" eb="3">
      <t>ブ</t>
    </rPh>
    <phoneticPr fontId="2"/>
  </si>
  <si>
    <t>消費生活室</t>
    <rPh sb="0" eb="4">
      <t>シカ</t>
    </rPh>
    <rPh sb="4" eb="5">
      <t>シツ</t>
    </rPh>
    <phoneticPr fontId="2"/>
  </si>
  <si>
    <t>県立生活科学ｾﾝﾀｰ</t>
    <rPh sb="0" eb="2">
      <t>ケンリツ</t>
    </rPh>
    <rPh sb="2" eb="4">
      <t>セイカツ</t>
    </rPh>
    <rPh sb="4" eb="6">
      <t>カガク</t>
    </rPh>
    <phoneticPr fontId="2"/>
  </si>
  <si>
    <t>（相談員は）平成13年度までは週３日勤務であったが、平成14年度からは週４日勤務に変更となった。／平成12年度に相談員が減少しているが、これは平成７年１月に発生した阪神・淡路大震災による震災相談に対応するため、臨時的に設置された震災関連消費生活相談員（実人員２名、週３日勤務）の設置期間（11年度まで）が終了し、通常の体制に戻ったため。</t>
    <rPh sb="1" eb="4">
      <t>ソウダンイン</t>
    </rPh>
    <rPh sb="6" eb="8">
      <t>ヘイセイ</t>
    </rPh>
    <rPh sb="10" eb="12">
      <t>ネンド</t>
    </rPh>
    <rPh sb="15" eb="16">
      <t>シュウ</t>
    </rPh>
    <rPh sb="17" eb="18">
      <t>ヒ</t>
    </rPh>
    <rPh sb="18" eb="20">
      <t>キンム</t>
    </rPh>
    <rPh sb="26" eb="28">
      <t>ヘイセイ</t>
    </rPh>
    <rPh sb="30" eb="32">
      <t>ネンド</t>
    </rPh>
    <rPh sb="35" eb="36">
      <t>シュウ</t>
    </rPh>
    <rPh sb="37" eb="38">
      <t>ヒ</t>
    </rPh>
    <rPh sb="38" eb="40">
      <t>キンム</t>
    </rPh>
    <rPh sb="41" eb="43">
      <t>ヘンコウ</t>
    </rPh>
    <rPh sb="49" eb="51">
      <t>ヘイセイ</t>
    </rPh>
    <rPh sb="53" eb="55">
      <t>ネンド</t>
    </rPh>
    <rPh sb="56" eb="59">
      <t>ソウダンイン</t>
    </rPh>
    <rPh sb="60" eb="62">
      <t>ゲンショウ</t>
    </rPh>
    <rPh sb="71" eb="73">
      <t>ヘイセイ</t>
    </rPh>
    <rPh sb="74" eb="75">
      <t>ネン</t>
    </rPh>
    <rPh sb="76" eb="77">
      <t>ツキ</t>
    </rPh>
    <rPh sb="78" eb="80">
      <t>ハッセイ</t>
    </rPh>
    <rPh sb="82" eb="84">
      <t>ハンシン</t>
    </rPh>
    <rPh sb="85" eb="87">
      <t>アワジ</t>
    </rPh>
    <rPh sb="87" eb="90">
      <t>ダイシンサイ</t>
    </rPh>
    <rPh sb="93" eb="95">
      <t>シンサイ</t>
    </rPh>
    <rPh sb="95" eb="97">
      <t>ソウダン</t>
    </rPh>
    <rPh sb="98" eb="100">
      <t>タイオウ</t>
    </rPh>
    <rPh sb="105" eb="108">
      <t>リンジテキ</t>
    </rPh>
    <rPh sb="109" eb="111">
      <t>セッチ</t>
    </rPh>
    <rPh sb="114" eb="116">
      <t>シンサイ</t>
    </rPh>
    <rPh sb="116" eb="118">
      <t>カンレン</t>
    </rPh>
    <rPh sb="118" eb="122">
      <t>シカ</t>
    </rPh>
    <rPh sb="122" eb="124">
      <t>ソウダン</t>
    </rPh>
    <rPh sb="124" eb="125">
      <t>イン</t>
    </rPh>
    <rPh sb="126" eb="129">
      <t>ジツジンイン</t>
    </rPh>
    <rPh sb="130" eb="131">
      <t>ナ</t>
    </rPh>
    <rPh sb="132" eb="133">
      <t>シュウ</t>
    </rPh>
    <rPh sb="134" eb="135">
      <t>ヒ</t>
    </rPh>
    <rPh sb="135" eb="137">
      <t>キンム</t>
    </rPh>
    <rPh sb="139" eb="141">
      <t>セッチ</t>
    </rPh>
    <rPh sb="141" eb="143">
      <t>キカン</t>
    </rPh>
    <rPh sb="146" eb="148">
      <t>ネンド</t>
    </rPh>
    <rPh sb="152" eb="154">
      <t>シュウリョウ</t>
    </rPh>
    <rPh sb="156" eb="158">
      <t>ツウジョウ</t>
    </rPh>
    <rPh sb="159" eb="161">
      <t>タイセイ</t>
    </rPh>
    <rPh sb="162" eb="163">
      <t>モド</t>
    </rPh>
    <phoneticPr fontId="2"/>
  </si>
  <si>
    <t>「消費者行政予算」の予算が平成12年度に増加しているのは、当該年度にIT普及推進事業で、ﾊﾟｿｺﾝ端末機を県で６台、５市町で13台新設したことによる。「消費者行政予算」のｾﾝﾀｰ予算が平成13年度に増加しているのは、当該年度にPIO-NETで機器を更新したことによる。／「消費者情報提供・啓発関係予算」が平成12年度に増加しているのは、当該年度にIT普及推進事業で、ﾊﾟｿｺﾝ端末機を19台新設したことによる。また、平成13年度に増加しているのは、当該年度にPIO-NETで機器を更新したことによる。／「市町村への支援関係予算」が平成12年度に増加しているのは、当該年度にIT普及推進事業で、ﾊﾟｿｺﾝ端末機を５市町で13台新設したことによる。また、平成13年度に増加しているのは、当該年度にPIO-NETで機器を４市で更新したことによる。</t>
    <rPh sb="1" eb="4">
      <t>シ</t>
    </rPh>
    <rPh sb="4" eb="6">
      <t>ギ</t>
    </rPh>
    <rPh sb="6" eb="8">
      <t>ヨサン</t>
    </rPh>
    <rPh sb="10" eb="12">
      <t>ヨサン</t>
    </rPh>
    <rPh sb="13" eb="15">
      <t>ヘイセイ</t>
    </rPh>
    <rPh sb="17" eb="19">
      <t>ネンド</t>
    </rPh>
    <rPh sb="20" eb="22">
      <t>ゾウカ</t>
    </rPh>
    <rPh sb="29" eb="31">
      <t>トウガイ</t>
    </rPh>
    <rPh sb="31" eb="33">
      <t>ネンド</t>
    </rPh>
    <rPh sb="36" eb="38">
      <t>フキュウ</t>
    </rPh>
    <rPh sb="38" eb="40">
      <t>スイシン</t>
    </rPh>
    <rPh sb="40" eb="42">
      <t>ジ</t>
    </rPh>
    <rPh sb="49" eb="51">
      <t>タンマツ</t>
    </rPh>
    <phoneticPr fontId="2"/>
  </si>
  <si>
    <t>文化環境部</t>
    <rPh sb="0" eb="2">
      <t>ブンカ</t>
    </rPh>
    <rPh sb="2" eb="4">
      <t>カ</t>
    </rPh>
    <rPh sb="4" eb="5">
      <t>ブ</t>
    </rPh>
    <phoneticPr fontId="2"/>
  </si>
  <si>
    <t>全国計</t>
    <rPh sb="0" eb="2">
      <t>ゼンコク</t>
    </rPh>
    <rPh sb="2" eb="3">
      <t>ケイ</t>
    </rPh>
    <phoneticPr fontId="2"/>
  </si>
  <si>
    <r>
      <t>人口</t>
    </r>
    <r>
      <rPr>
        <sz val="11"/>
        <rFont val="ＭＳ 明朝"/>
        <charset val="128"/>
      </rPr>
      <t>（単位：98-99、01＝千人／2000＝人）</t>
    </r>
    <rPh sb="0" eb="2">
      <t>ジンコウ</t>
    </rPh>
    <rPh sb="3" eb="5">
      <t>タンイ</t>
    </rPh>
    <rPh sb="15" eb="17">
      <t>センニン</t>
    </rPh>
    <rPh sb="23" eb="24">
      <t>ニン</t>
    </rPh>
    <phoneticPr fontId="2"/>
  </si>
  <si>
    <r>
      <t>人口</t>
    </r>
    <r>
      <rPr>
        <sz val="11"/>
        <rFont val="ＭＳ 明朝"/>
        <charset val="128"/>
      </rPr>
      <t>（単位：98-99,01＝千人／2000＝人）</t>
    </r>
    <rPh sb="0" eb="2">
      <t>ジンコウ</t>
    </rPh>
    <rPh sb="3" eb="5">
      <t>タンイ</t>
    </rPh>
    <rPh sb="15" eb="17">
      <t>センニン</t>
    </rPh>
    <rPh sb="23" eb="24">
      <t>ニン</t>
    </rPh>
    <phoneticPr fontId="2"/>
  </si>
  <si>
    <r>
      <t>人口</t>
    </r>
    <r>
      <rPr>
        <sz val="11"/>
        <rFont val="ＭＳ 明朝"/>
        <charset val="128"/>
      </rPr>
      <t>（単位：98-99,01＝千人／2000＝人）</t>
    </r>
    <rPh sb="0" eb="2">
      <t>ジンコウ</t>
    </rPh>
    <rPh sb="3" eb="5">
      <t>タンイ</t>
    </rPh>
    <rPh sb="15" eb="17">
      <t>センニン</t>
    </rPh>
    <rPh sb="23" eb="24">
      <t>ニン</t>
    </rPh>
    <phoneticPr fontId="2"/>
  </si>
  <si>
    <t>02/98年度</t>
    <rPh sb="5" eb="7">
      <t>ネンド</t>
    </rPh>
    <phoneticPr fontId="2"/>
  </si>
  <si>
    <t>農林商工部</t>
    <rPh sb="0" eb="2">
      <t>ノウリン</t>
    </rPh>
    <rPh sb="2" eb="5">
      <t>ショウコウブ</t>
    </rPh>
    <phoneticPr fontId="2"/>
  </si>
  <si>
    <t>県民生活安全室</t>
    <rPh sb="0" eb="2">
      <t>ケンミン</t>
    </rPh>
    <rPh sb="2" eb="4">
      <t>セイカツ</t>
    </rPh>
    <rPh sb="4" eb="6">
      <t>アンゼン</t>
    </rPh>
    <rPh sb="6" eb="7">
      <t>シツ</t>
    </rPh>
    <phoneticPr fontId="2"/>
  </si>
  <si>
    <t>-</t>
    <phoneticPr fontId="2"/>
  </si>
  <si>
    <t>＊斡旋解決件数を回答した県のみの合計</t>
    <rPh sb="1" eb="3">
      <t>アッセン</t>
    </rPh>
    <rPh sb="3" eb="5">
      <t>カイケツ</t>
    </rPh>
    <rPh sb="5" eb="7">
      <t>ケンスウ</t>
    </rPh>
    <rPh sb="8" eb="10">
      <t>カイトウ</t>
    </rPh>
    <rPh sb="12" eb="13">
      <t>ケン</t>
    </rPh>
    <rPh sb="16" eb="18">
      <t>ゴウケイ</t>
    </rPh>
    <phoneticPr fontId="2"/>
  </si>
  <si>
    <t>１（１）②消費生活ｾﾝﾀｰの専任職員数を訂正する。／１（２）消費者行政予算、本課のＨ14がＨ13に比較し、▲16392千円となっている理由は、主にPIO-NETの導入予算の減による。／２（２）消費者団体への活動支援予算に「生協連」への支援も加えて計上し、訂正する。／２（３）市町村への支援予算のＨ14がＨ13に比較し、▲6881千円となっている理由は、主にPIO-NET導入補助の減による。／６（１）消費者保護審議会委員の定数は20名だが、現員は18名である。</t>
    <rPh sb="5" eb="9">
      <t>シカ</t>
    </rPh>
    <rPh sb="14" eb="16">
      <t>センニン</t>
    </rPh>
    <rPh sb="16" eb="19">
      <t>ショクインスウ</t>
    </rPh>
    <rPh sb="20" eb="22">
      <t>テイセイ</t>
    </rPh>
    <rPh sb="30" eb="33">
      <t>シ</t>
    </rPh>
    <rPh sb="33" eb="35">
      <t>ギ</t>
    </rPh>
    <rPh sb="35" eb="37">
      <t>ヨサン</t>
    </rPh>
    <rPh sb="38" eb="39">
      <t>ホン</t>
    </rPh>
    <rPh sb="39" eb="40">
      <t>カ</t>
    </rPh>
    <rPh sb="49" eb="51">
      <t>ヒカク</t>
    </rPh>
    <rPh sb="59" eb="61">
      <t>センエン</t>
    </rPh>
    <rPh sb="67" eb="69">
      <t>リユウ</t>
    </rPh>
    <rPh sb="71" eb="72">
      <t>オモ</t>
    </rPh>
    <rPh sb="81" eb="83">
      <t>ドウニュウ</t>
    </rPh>
    <rPh sb="83" eb="85">
      <t>ヨサン</t>
    </rPh>
    <rPh sb="86" eb="87">
      <t>ゲン</t>
    </rPh>
    <rPh sb="96" eb="99">
      <t>シ</t>
    </rPh>
    <rPh sb="99" eb="101">
      <t>ダ</t>
    </rPh>
    <rPh sb="103" eb="105">
      <t>カ</t>
    </rPh>
    <rPh sb="105" eb="107">
      <t>シエン</t>
    </rPh>
    <rPh sb="107" eb="109">
      <t>ヨサン</t>
    </rPh>
    <rPh sb="111" eb="113">
      <t>セ</t>
    </rPh>
    <rPh sb="113" eb="114">
      <t>レン</t>
    </rPh>
    <rPh sb="117" eb="119">
      <t>シエン</t>
    </rPh>
    <rPh sb="120" eb="121">
      <t>クワ</t>
    </rPh>
    <rPh sb="123" eb="125">
      <t>ケイジョウ</t>
    </rPh>
    <rPh sb="127" eb="129">
      <t>テイセイ</t>
    </rPh>
    <rPh sb="137" eb="140">
      <t>シチョウソン</t>
    </rPh>
    <rPh sb="142" eb="144">
      <t>シエン</t>
    </rPh>
    <rPh sb="144" eb="146">
      <t>ヨサン</t>
    </rPh>
    <rPh sb="155" eb="157">
      <t>ヒカク</t>
    </rPh>
    <rPh sb="164" eb="166">
      <t>センエン</t>
    </rPh>
    <rPh sb="172" eb="174">
      <t>リユウ</t>
    </rPh>
    <rPh sb="176" eb="177">
      <t>オモ</t>
    </rPh>
    <rPh sb="185" eb="187">
      <t>ドウニュウ</t>
    </rPh>
    <rPh sb="187" eb="189">
      <t>ホジョ</t>
    </rPh>
    <rPh sb="190" eb="191">
      <t>ゲン</t>
    </rPh>
    <rPh sb="200" eb="203">
      <t>シ</t>
    </rPh>
    <rPh sb="203" eb="205">
      <t>ホゴ</t>
    </rPh>
    <rPh sb="205" eb="208">
      <t>シンギカイ</t>
    </rPh>
    <phoneticPr fontId="2"/>
  </si>
  <si>
    <t>「消費者行政予算」のなかで、本課予算が平成11、12年度に渡り減少しているのは、物価調査回数の減及び物価情報誌の発行回数の減、発行廃止をしたためである。／「消費者団体への活動支援関係予算」が平成13年度に増大しているのは、消費者団体の自主企画学習会に助成する事業を始めたことによるものである。／「消費生活相談員の配置人数」が平成14年度に増大しているのは、相談員を５名から８名に増員したためである。</t>
    <rPh sb="1" eb="4">
      <t>シ</t>
    </rPh>
    <rPh sb="4" eb="6">
      <t>ギ</t>
    </rPh>
    <rPh sb="6" eb="8">
      <t>ヨサン</t>
    </rPh>
    <rPh sb="14" eb="15">
      <t>ホン</t>
    </rPh>
    <rPh sb="15" eb="16">
      <t>カ</t>
    </rPh>
    <rPh sb="16" eb="18">
      <t>ヨサン</t>
    </rPh>
    <rPh sb="19" eb="21">
      <t>ヘイセイ</t>
    </rPh>
    <rPh sb="26" eb="28">
      <t>ネンド</t>
    </rPh>
    <rPh sb="29" eb="30">
      <t>ワタ</t>
    </rPh>
    <rPh sb="31" eb="33">
      <t>ゲンショウ</t>
    </rPh>
    <rPh sb="40" eb="42">
      <t>ブッカ</t>
    </rPh>
    <rPh sb="42" eb="44">
      <t>チ</t>
    </rPh>
    <rPh sb="44" eb="46">
      <t>カイスウ</t>
    </rPh>
    <rPh sb="47" eb="48">
      <t>ゲン</t>
    </rPh>
    <rPh sb="48" eb="49">
      <t>オヨ</t>
    </rPh>
    <rPh sb="50" eb="52">
      <t>ブッカ</t>
    </rPh>
    <rPh sb="52" eb="54">
      <t>ジ</t>
    </rPh>
    <rPh sb="54" eb="55">
      <t>シ</t>
    </rPh>
    <rPh sb="56" eb="58">
      <t>ハッコウ</t>
    </rPh>
    <rPh sb="58" eb="60">
      <t>カイスウ</t>
    </rPh>
    <rPh sb="61" eb="62">
      <t>ゲン</t>
    </rPh>
    <rPh sb="63" eb="65">
      <t>ハッコウ</t>
    </rPh>
    <rPh sb="65" eb="67">
      <t>ハイシ</t>
    </rPh>
    <rPh sb="78" eb="81">
      <t>シ</t>
    </rPh>
    <rPh sb="81" eb="83">
      <t>ダ</t>
    </rPh>
    <rPh sb="85" eb="87">
      <t>カ</t>
    </rPh>
    <rPh sb="87" eb="89">
      <t>シエン</t>
    </rPh>
    <rPh sb="89" eb="91">
      <t>カンケイ</t>
    </rPh>
    <rPh sb="91" eb="93">
      <t>ヨサン</t>
    </rPh>
    <rPh sb="95" eb="97">
      <t>ヘイセイ</t>
    </rPh>
    <rPh sb="99" eb="101">
      <t>ネンド</t>
    </rPh>
    <rPh sb="102" eb="104">
      <t>ゾウダイ</t>
    </rPh>
    <rPh sb="111" eb="114">
      <t>シ</t>
    </rPh>
    <rPh sb="114" eb="116">
      <t>ダ</t>
    </rPh>
    <rPh sb="117" eb="119">
      <t>ジシュ</t>
    </rPh>
    <rPh sb="119" eb="121">
      <t>キカク</t>
    </rPh>
    <rPh sb="121" eb="124">
      <t>ガクシュウカイ</t>
    </rPh>
    <rPh sb="125" eb="127">
      <t>ジョセイ</t>
    </rPh>
    <rPh sb="129" eb="131">
      <t>ジ</t>
    </rPh>
    <rPh sb="132" eb="133">
      <t>ハジ</t>
    </rPh>
    <rPh sb="148" eb="152">
      <t>シカ</t>
    </rPh>
    <rPh sb="152" eb="155">
      <t>ソウダンイン</t>
    </rPh>
    <rPh sb="156" eb="158">
      <t>ハイチ</t>
    </rPh>
    <rPh sb="158" eb="160">
      <t>ニンズウ</t>
    </rPh>
    <rPh sb="162" eb="164">
      <t>ヘイセイ</t>
    </rPh>
    <rPh sb="166" eb="168">
      <t>ネンド</t>
    </rPh>
    <rPh sb="169" eb="171">
      <t>ゾウダイ</t>
    </rPh>
    <rPh sb="178" eb="181">
      <t>ソウダンイン</t>
    </rPh>
    <rPh sb="183" eb="184">
      <t>ナ</t>
    </rPh>
    <rPh sb="187" eb="188">
      <t>ナ</t>
    </rPh>
    <rPh sb="189" eb="191">
      <t>ゾウイン</t>
    </rPh>
    <phoneticPr fontId="2"/>
  </si>
  <si>
    <r>
      <t>住民１人当たり消費者行政予算額</t>
    </r>
    <r>
      <rPr>
        <sz val="11"/>
        <rFont val="ＭＳ 明朝"/>
        <charset val="128"/>
      </rPr>
      <t>（単位：円）</t>
    </r>
    <rPh sb="0" eb="2">
      <t>ジュウミン</t>
    </rPh>
    <rPh sb="3" eb="4">
      <t>ニン</t>
    </rPh>
    <rPh sb="4" eb="5">
      <t>ア</t>
    </rPh>
    <rPh sb="7" eb="10">
      <t>シ</t>
    </rPh>
    <rPh sb="10" eb="12">
      <t>ギ</t>
    </rPh>
    <rPh sb="12" eb="15">
      <t>ヨサンガク</t>
    </rPh>
    <rPh sb="16" eb="18">
      <t>タンイ</t>
    </rPh>
    <rPh sb="19" eb="20">
      <t>エン</t>
    </rPh>
    <phoneticPr fontId="2"/>
  </si>
  <si>
    <r>
      <t>職員１人当たり人口</t>
    </r>
    <r>
      <rPr>
        <sz val="11"/>
        <rFont val="ＭＳ 明朝"/>
        <charset val="128"/>
      </rPr>
      <t>（単位：人）</t>
    </r>
    <rPh sb="0" eb="2">
      <t>ショクイン</t>
    </rPh>
    <rPh sb="3" eb="4">
      <t>ニン</t>
    </rPh>
    <rPh sb="4" eb="5">
      <t>ア</t>
    </rPh>
    <rPh sb="7" eb="9">
      <t>ジンコウ</t>
    </rPh>
    <rPh sb="10" eb="12">
      <t>タンイ</t>
    </rPh>
    <rPh sb="13" eb="14">
      <t>ニン</t>
    </rPh>
    <phoneticPr fontId="2"/>
  </si>
  <si>
    <r>
      <t>相談員１人当たり人口</t>
    </r>
    <r>
      <rPr>
        <sz val="11"/>
        <rFont val="ＭＳ 明朝"/>
        <charset val="128"/>
      </rPr>
      <t>（単位：人）</t>
    </r>
    <rPh sb="0" eb="3">
      <t>ソウダンイン</t>
    </rPh>
    <rPh sb="4" eb="5">
      <t>ニン</t>
    </rPh>
    <rPh sb="5" eb="6">
      <t>ア</t>
    </rPh>
    <rPh sb="8" eb="10">
      <t>ジンコウ</t>
    </rPh>
    <rPh sb="11" eb="13">
      <t>タンイ</t>
    </rPh>
    <rPh sb="14" eb="15">
      <t>ニン</t>
    </rPh>
    <phoneticPr fontId="2"/>
  </si>
  <si>
    <t>北海道</t>
    <phoneticPr fontId="2"/>
  </si>
  <si>
    <t>2000年</t>
    <rPh sb="4" eb="5">
      <t>ネン</t>
    </rPh>
    <phoneticPr fontId="2"/>
  </si>
  <si>
    <r>
      <t>消費者行政担当職員数</t>
    </r>
    <r>
      <rPr>
        <sz val="9"/>
        <rFont val="ＭＳ 明朝"/>
        <family val="1"/>
        <charset val="128"/>
      </rPr>
      <t>（本課＋センター*0.5／単位：人）</t>
    </r>
    <rPh sb="0" eb="3">
      <t>シ</t>
    </rPh>
    <rPh sb="3" eb="5">
      <t>ギ</t>
    </rPh>
    <rPh sb="5" eb="7">
      <t>タントウ</t>
    </rPh>
    <rPh sb="7" eb="9">
      <t>ショクイン</t>
    </rPh>
    <rPh sb="9" eb="10">
      <t>スウ</t>
    </rPh>
    <rPh sb="11" eb="12">
      <t>ホン</t>
    </rPh>
    <rPh sb="12" eb="13">
      <t>カ</t>
    </rPh>
    <rPh sb="23" eb="25">
      <t>タンイ</t>
    </rPh>
    <rPh sb="26" eb="27">
      <t>ニン</t>
    </rPh>
    <phoneticPr fontId="2"/>
  </si>
  <si>
    <t>資料：左から５列目は2000年国勢調査（単位：人）、同３～４，６列目は98～99、2001年は総務省統計局「推計人口」（単位：千人）。同７～11列目は消費者行政担当職員数（単位：人）</t>
    <rPh sb="0" eb="2">
      <t>シリョウ</t>
    </rPh>
    <rPh sb="3" eb="4">
      <t>ヒダリ</t>
    </rPh>
    <rPh sb="7" eb="8">
      <t>レツ</t>
    </rPh>
    <rPh sb="8" eb="9">
      <t>メ</t>
    </rPh>
    <rPh sb="14" eb="15">
      <t>ネン</t>
    </rPh>
    <rPh sb="15" eb="17">
      <t>コクセイ</t>
    </rPh>
    <rPh sb="17" eb="19">
      <t>チ</t>
    </rPh>
    <rPh sb="20" eb="22">
      <t>タンイ</t>
    </rPh>
    <rPh sb="23" eb="24">
      <t>ニン</t>
    </rPh>
    <rPh sb="26" eb="27">
      <t>ドウ</t>
    </rPh>
    <rPh sb="32" eb="33">
      <t>レツ</t>
    </rPh>
    <rPh sb="33" eb="34">
      <t>メ</t>
    </rPh>
    <rPh sb="45" eb="46">
      <t>ネン</t>
    </rPh>
    <rPh sb="47" eb="50">
      <t>ソウムショウ</t>
    </rPh>
    <rPh sb="50" eb="53">
      <t>トウケイキョク</t>
    </rPh>
    <rPh sb="54" eb="56">
      <t>スイケイ</t>
    </rPh>
    <rPh sb="56" eb="58">
      <t>ジンコウ</t>
    </rPh>
    <rPh sb="60" eb="62">
      <t>タンイ</t>
    </rPh>
    <rPh sb="63" eb="65">
      <t>センニン</t>
    </rPh>
    <rPh sb="67" eb="68">
      <t>ドウ</t>
    </rPh>
    <rPh sb="72" eb="73">
      <t>レツ</t>
    </rPh>
    <rPh sb="73" eb="74">
      <t>メ</t>
    </rPh>
    <rPh sb="75" eb="78">
      <t>シ</t>
    </rPh>
    <rPh sb="78" eb="80">
      <t>ギ</t>
    </rPh>
    <rPh sb="80" eb="82">
      <t>タントウ</t>
    </rPh>
    <rPh sb="82" eb="84">
      <t>ショクイン</t>
    </rPh>
    <rPh sb="84" eb="85">
      <t>ニンズウ</t>
    </rPh>
    <rPh sb="86" eb="88">
      <t>タンイ</t>
    </rPh>
    <rPh sb="89" eb="90">
      <t>ニン</t>
    </rPh>
    <phoneticPr fontId="2"/>
  </si>
  <si>
    <t>注：2002年度は、2001年の「推計人口」を用いて算出している。</t>
    <rPh sb="0" eb="1">
      <t>チュウ</t>
    </rPh>
    <rPh sb="6" eb="8">
      <t>ネンド</t>
    </rPh>
    <rPh sb="14" eb="15">
      <t>ネン</t>
    </rPh>
    <rPh sb="17" eb="19">
      <t>スイケイ</t>
    </rPh>
    <rPh sb="19" eb="21">
      <t>ジンコウ</t>
    </rPh>
    <rPh sb="23" eb="24">
      <t>モチ</t>
    </rPh>
    <rPh sb="26" eb="28">
      <t>サンシュツ</t>
    </rPh>
    <phoneticPr fontId="2"/>
  </si>
  <si>
    <t xml:space="preserve">  なお、右側のゴジック数字が消費者行政職員１人当たりの人口で、右端の数値は消費者行政職員１人当たりの人口の98年度から2002年度の５年間の増減率である。</t>
    <rPh sb="5" eb="7">
      <t>ミギガワ</t>
    </rPh>
    <rPh sb="12" eb="14">
      <t>スウジ</t>
    </rPh>
    <rPh sb="15" eb="18">
      <t>シ</t>
    </rPh>
    <rPh sb="18" eb="20">
      <t>ギ</t>
    </rPh>
    <rPh sb="20" eb="22">
      <t>ショクイン</t>
    </rPh>
    <rPh sb="28" eb="30">
      <t>ジンコウ</t>
    </rPh>
    <rPh sb="38" eb="41">
      <t>シ</t>
    </rPh>
    <rPh sb="41" eb="43">
      <t>ギ</t>
    </rPh>
    <rPh sb="43" eb="45">
      <t>ショクイン</t>
    </rPh>
    <rPh sb="51" eb="53">
      <t>ジンコウ</t>
    </rPh>
    <rPh sb="56" eb="58">
      <t>ネンド</t>
    </rPh>
    <rPh sb="64" eb="66">
      <t>ネンド</t>
    </rPh>
    <rPh sb="71" eb="73">
      <t>ゾウゲン</t>
    </rPh>
    <phoneticPr fontId="2"/>
  </si>
  <si>
    <t>№</t>
  </si>
  <si>
    <t>県名</t>
  </si>
  <si>
    <t>北海道</t>
  </si>
  <si>
    <t>青森県</t>
  </si>
  <si>
    <t>岩手県</t>
  </si>
  <si>
    <t>宮城県</t>
  </si>
  <si>
    <t>秋田県</t>
  </si>
  <si>
    <t>山形県</t>
  </si>
  <si>
    <t>福島県</t>
  </si>
  <si>
    <t>茨城県</t>
  </si>
  <si>
    <t>栃木県</t>
  </si>
  <si>
    <t>群馬県</t>
  </si>
  <si>
    <t>埼玉県</t>
  </si>
  <si>
    <t>千葉県</t>
  </si>
  <si>
    <t>東京都</t>
  </si>
  <si>
    <t>神奈川県</t>
  </si>
  <si>
    <t>新潟県</t>
  </si>
  <si>
    <t>富山県</t>
  </si>
  <si>
    <t>石川県</t>
  </si>
  <si>
    <t>福井県</t>
  </si>
  <si>
    <t>山梨県</t>
  </si>
  <si>
    <t>長野県</t>
  </si>
  <si>
    <t>岐阜県</t>
  </si>
  <si>
    <t>愛知県</t>
  </si>
  <si>
    <t>三重県</t>
  </si>
  <si>
    <t>滋賀県</t>
  </si>
  <si>
    <t>京都府</t>
  </si>
  <si>
    <t>大阪府</t>
  </si>
  <si>
    <t>兵庫県</t>
  </si>
  <si>
    <t>奈良県</t>
  </si>
  <si>
    <t>和歌山県</t>
  </si>
  <si>
    <t>鳥取県</t>
  </si>
  <si>
    <t>環境生活部、農林水産部、福祉保健部</t>
    <rPh sb="0" eb="2">
      <t>カ</t>
    </rPh>
    <rPh sb="2" eb="4">
      <t>セイカツ</t>
    </rPh>
    <rPh sb="4" eb="5">
      <t>ブ</t>
    </rPh>
    <rPh sb="6" eb="8">
      <t>ノウリン</t>
    </rPh>
    <rPh sb="8" eb="10">
      <t>スイサン</t>
    </rPh>
    <rPh sb="10" eb="11">
      <t>ブ</t>
    </rPh>
    <rPh sb="12" eb="14">
      <t>フクシ</t>
    </rPh>
    <rPh sb="14" eb="16">
      <t>ホケン</t>
    </rPh>
    <rPh sb="16" eb="17">
      <t>ブ</t>
    </rPh>
    <phoneticPr fontId="2"/>
  </si>
  <si>
    <t>島根県</t>
  </si>
  <si>
    <t>岡山県</t>
  </si>
  <si>
    <t>広島県</t>
  </si>
  <si>
    <t>山口県</t>
  </si>
  <si>
    <t>徳島県</t>
  </si>
  <si>
    <t>香川県</t>
  </si>
  <si>
    <t>愛媛県</t>
  </si>
  <si>
    <t>高知県</t>
  </si>
  <si>
    <t>福岡県</t>
  </si>
  <si>
    <t>佐賀県</t>
  </si>
  <si>
    <t>長崎県</t>
  </si>
  <si>
    <t>熊本県</t>
  </si>
  <si>
    <t>大分県</t>
  </si>
  <si>
    <t>宮崎県</t>
  </si>
  <si>
    <t>鹿児島県</t>
  </si>
  <si>
    <t>沖縄県</t>
  </si>
  <si>
    <t>計</t>
  </si>
  <si>
    <t>1998年度</t>
  </si>
  <si>
    <t>1999年度</t>
  </si>
  <si>
    <t>2000年度</t>
  </si>
  <si>
    <t>2001年度</t>
  </si>
  <si>
    <t>01/97</t>
    <phoneticPr fontId="2"/>
  </si>
  <si>
    <t>4-8年間相談受付件数</t>
    <rPh sb="3" eb="5">
      <t>ネンカン</t>
    </rPh>
    <rPh sb="5" eb="7">
      <t>ソウダンイン</t>
    </rPh>
    <rPh sb="7" eb="9">
      <t>ウケツケ</t>
    </rPh>
    <rPh sb="9" eb="11">
      <t>ケンスウ</t>
    </rPh>
    <phoneticPr fontId="2"/>
  </si>
  <si>
    <t>6-11②消費生活審議会・年間開催回数</t>
    <rPh sb="5" eb="9">
      <t>シカ</t>
    </rPh>
    <rPh sb="9" eb="12">
      <t>シンギカイ</t>
    </rPh>
    <rPh sb="13" eb="15">
      <t>ネンカン</t>
    </rPh>
    <rPh sb="15" eb="17">
      <t>カイサイ</t>
    </rPh>
    <rPh sb="17" eb="19">
      <t>カイスウ</t>
    </rPh>
    <phoneticPr fontId="2"/>
  </si>
  <si>
    <t>1-1①-1消費者行政担当職員数（本課、専任）</t>
    <rPh sb="6" eb="9">
      <t>シ</t>
    </rPh>
    <rPh sb="9" eb="11">
      <t>ギ</t>
    </rPh>
    <rPh sb="11" eb="13">
      <t>タントウ</t>
    </rPh>
    <rPh sb="13" eb="15">
      <t>ショクイン</t>
    </rPh>
    <rPh sb="15" eb="16">
      <t>スウ</t>
    </rPh>
    <rPh sb="17" eb="18">
      <t>ホンカ</t>
    </rPh>
    <rPh sb="18" eb="19">
      <t>カ</t>
    </rPh>
    <rPh sb="20" eb="22">
      <t>センニン</t>
    </rPh>
    <phoneticPr fontId="2"/>
  </si>
  <si>
    <t>1-1①-2消費者行政担当職員数（本課、兼任）</t>
    <rPh sb="6" eb="9">
      <t>シ</t>
    </rPh>
    <rPh sb="9" eb="11">
      <t>ギ</t>
    </rPh>
    <rPh sb="11" eb="13">
      <t>タントウ</t>
    </rPh>
    <rPh sb="13" eb="15">
      <t>ショクイン</t>
    </rPh>
    <rPh sb="15" eb="16">
      <t>スウ</t>
    </rPh>
    <rPh sb="17" eb="18">
      <t>ホンカ</t>
    </rPh>
    <rPh sb="18" eb="19">
      <t>カ</t>
    </rPh>
    <rPh sb="20" eb="22">
      <t>ケンニン</t>
    </rPh>
    <phoneticPr fontId="2"/>
  </si>
  <si>
    <t>1-1②-1消費者行政担当職員数（消費生活ｾﾝﾀｰ、専任）</t>
    <rPh sb="6" eb="9">
      <t>シ</t>
    </rPh>
    <rPh sb="9" eb="11">
      <t>ギ</t>
    </rPh>
    <rPh sb="11" eb="13">
      <t>タントウ</t>
    </rPh>
    <rPh sb="13" eb="16">
      <t>ショクインスウ</t>
    </rPh>
    <rPh sb="17" eb="21">
      <t>シカ</t>
    </rPh>
    <rPh sb="26" eb="28">
      <t>センニン</t>
    </rPh>
    <phoneticPr fontId="2"/>
  </si>
  <si>
    <t>1-1②-2消費者行政担当職員数（消費生活ｾﾝﾀｰ、兼任）</t>
    <rPh sb="6" eb="9">
      <t>シ</t>
    </rPh>
    <rPh sb="9" eb="11">
      <t>ギ</t>
    </rPh>
    <rPh sb="11" eb="13">
      <t>タントウ</t>
    </rPh>
    <rPh sb="13" eb="16">
      <t>ショクインスウ</t>
    </rPh>
    <rPh sb="17" eb="21">
      <t>シカ</t>
    </rPh>
    <rPh sb="26" eb="28">
      <t>ケンニン</t>
    </rPh>
    <phoneticPr fontId="2"/>
  </si>
  <si>
    <t>1-2-3消費者行政予算合計（本課+ｾﾝﾀｰ）</t>
    <rPh sb="5" eb="8">
      <t>シ</t>
    </rPh>
    <rPh sb="8" eb="10">
      <t>ギ</t>
    </rPh>
    <rPh sb="10" eb="12">
      <t>ヨサン</t>
    </rPh>
    <rPh sb="12" eb="14">
      <t>ゴウケイ</t>
    </rPh>
    <rPh sb="15" eb="17">
      <t>ホンカ</t>
    </rPh>
    <phoneticPr fontId="2"/>
  </si>
  <si>
    <t>1-1②-3消費者行政担当職員数（消費生活ｾﾝﾀｰ、専任+兼任）</t>
    <rPh sb="6" eb="9">
      <t>シ</t>
    </rPh>
    <rPh sb="9" eb="11">
      <t>ギ</t>
    </rPh>
    <rPh sb="11" eb="13">
      <t>タントウ</t>
    </rPh>
    <rPh sb="13" eb="16">
      <t>ショクインスウ</t>
    </rPh>
    <rPh sb="17" eb="21">
      <t>シカ</t>
    </rPh>
    <rPh sb="26" eb="28">
      <t>センニン</t>
    </rPh>
    <rPh sb="29" eb="31">
      <t>ケンニン</t>
    </rPh>
    <phoneticPr fontId="2"/>
  </si>
  <si>
    <t>1-1③消費者行政担当職員数合計（本課+消費生活ｾﾝﾀｰ）</t>
    <rPh sb="4" eb="7">
      <t>シ</t>
    </rPh>
    <rPh sb="7" eb="9">
      <t>ギ</t>
    </rPh>
    <rPh sb="9" eb="11">
      <t>タントウ</t>
    </rPh>
    <rPh sb="11" eb="14">
      <t>ショクインスウ</t>
    </rPh>
    <rPh sb="14" eb="16">
      <t>ゴウケイ</t>
    </rPh>
    <rPh sb="17" eb="19">
      <t>ホンカ</t>
    </rPh>
    <rPh sb="20" eb="24">
      <t>シカ</t>
    </rPh>
    <phoneticPr fontId="2"/>
  </si>
  <si>
    <t>1-1①-3消費者行政担当職員数（本課、専任+兼任）</t>
    <rPh sb="6" eb="9">
      <t>シ</t>
    </rPh>
    <rPh sb="9" eb="11">
      <t>ギ</t>
    </rPh>
    <rPh sb="11" eb="13">
      <t>タントウ</t>
    </rPh>
    <rPh sb="13" eb="15">
      <t>ショクイン</t>
    </rPh>
    <rPh sb="15" eb="16">
      <t>スウ</t>
    </rPh>
    <rPh sb="17" eb="18">
      <t>ホンカ</t>
    </rPh>
    <rPh sb="18" eb="19">
      <t>カ</t>
    </rPh>
    <rPh sb="20" eb="22">
      <t>センニン</t>
    </rPh>
    <rPh sb="23" eb="25">
      <t>ケンニン</t>
    </rPh>
    <phoneticPr fontId="2"/>
  </si>
  <si>
    <t>1-3一般会計総予算（百万円）</t>
    <rPh sb="3" eb="5">
      <t>イッパン</t>
    </rPh>
    <rPh sb="5" eb="7">
      <t>カイケイ</t>
    </rPh>
    <rPh sb="7" eb="8">
      <t>ソウ</t>
    </rPh>
    <rPh sb="8" eb="10">
      <t>ヨサン</t>
    </rPh>
    <rPh sb="11" eb="12">
      <t>ヒャク</t>
    </rPh>
    <rPh sb="12" eb="14">
      <t>マンエン</t>
    </rPh>
    <phoneticPr fontId="2"/>
  </si>
  <si>
    <t>未定</t>
    <rPh sb="0" eb="2">
      <t>ミテイ</t>
    </rPh>
    <phoneticPr fontId="2"/>
  </si>
  <si>
    <t>1-3（１）消費者行政予算比率</t>
    <rPh sb="6" eb="9">
      <t>シ</t>
    </rPh>
    <rPh sb="9" eb="11">
      <t>ギ</t>
    </rPh>
    <rPh sb="11" eb="13">
      <t>ヨサン</t>
    </rPh>
    <rPh sb="13" eb="15">
      <t>ヒリツ</t>
    </rPh>
    <phoneticPr fontId="2"/>
  </si>
  <si>
    <t>6-11①-3消費者委員比率</t>
    <rPh sb="7" eb="10">
      <t>シ</t>
    </rPh>
    <rPh sb="10" eb="12">
      <t>イ</t>
    </rPh>
    <rPh sb="12" eb="14">
      <t>ヒリツ</t>
    </rPh>
    <phoneticPr fontId="2"/>
  </si>
  <si>
    <t>静岡県</t>
    <rPh sb="0" eb="2">
      <t>シズオカ</t>
    </rPh>
    <rPh sb="2" eb="3">
      <t>ケン</t>
    </rPh>
    <phoneticPr fontId="2"/>
  </si>
  <si>
    <t>有無</t>
    <rPh sb="0" eb="2">
      <t>ウム</t>
    </rPh>
    <phoneticPr fontId="2"/>
  </si>
  <si>
    <t>特記事項</t>
    <rPh sb="0" eb="2">
      <t>トッキ</t>
    </rPh>
    <rPh sb="2" eb="4">
      <t>ジコウ</t>
    </rPh>
    <phoneticPr fontId="2"/>
  </si>
  <si>
    <t>静岡県</t>
  </si>
  <si>
    <t>項目</t>
    <rPh sb="0" eb="2">
      <t>コウモク</t>
    </rPh>
    <phoneticPr fontId="5"/>
  </si>
  <si>
    <t>*「相談員１人１日当たり相談件数」は、</t>
    <rPh sb="2" eb="5">
      <t>ソウダンイン</t>
    </rPh>
    <rPh sb="6" eb="7">
      <t>ニン</t>
    </rPh>
    <rPh sb="8" eb="9">
      <t>ヒ</t>
    </rPh>
    <rPh sb="9" eb="10">
      <t>ア</t>
    </rPh>
    <rPh sb="12" eb="14">
      <t>ソウダン</t>
    </rPh>
    <rPh sb="14" eb="16">
      <t>ケンスウ</t>
    </rPh>
    <phoneticPr fontId="2"/>
  </si>
  <si>
    <t>　＜相談件数÷（１週間の相談員配置人数×50週）＞で算出。</t>
    <rPh sb="26" eb="28">
      <t>サンシュツ</t>
    </rPh>
    <phoneticPr fontId="2"/>
  </si>
  <si>
    <t>＊「斡旋解決率」の最下段の合計値欄は斡旋解決件数を回答した県</t>
    <rPh sb="2" eb="4">
      <t>アッセン</t>
    </rPh>
    <rPh sb="4" eb="6">
      <t>カイケツ</t>
    </rPh>
    <rPh sb="6" eb="7">
      <t>リツ</t>
    </rPh>
    <rPh sb="9" eb="10">
      <t>サイ</t>
    </rPh>
    <rPh sb="10" eb="12">
      <t>カダン</t>
    </rPh>
    <rPh sb="13" eb="16">
      <t>ゴウケイチ</t>
    </rPh>
    <rPh sb="16" eb="17">
      <t>ラン</t>
    </rPh>
    <rPh sb="18" eb="20">
      <t>アッセン</t>
    </rPh>
    <rPh sb="20" eb="22">
      <t>カイケツ</t>
    </rPh>
    <rPh sb="22" eb="24">
      <t>ケンスウ</t>
    </rPh>
    <rPh sb="25" eb="27">
      <t>カイトウ</t>
    </rPh>
    <rPh sb="29" eb="30">
      <t>ケン</t>
    </rPh>
    <phoneticPr fontId="2"/>
  </si>
  <si>
    <t>　を対象に集計。</t>
    <phoneticPr fontId="2"/>
  </si>
  <si>
    <t>2001年</t>
  </si>
  <si>
    <t>02年度</t>
    <phoneticPr fontId="2"/>
  </si>
  <si>
    <t>98年度対比2002年度の増減率（％）</t>
    <rPh sb="2" eb="4">
      <t>ネンド</t>
    </rPh>
    <rPh sb="4" eb="6">
      <t>タイヒ</t>
    </rPh>
    <rPh sb="10" eb="12">
      <t>ネンド</t>
    </rPh>
    <rPh sb="13" eb="16">
      <t>ゾウゲンリツ</t>
    </rPh>
    <phoneticPr fontId="2"/>
  </si>
  <si>
    <t>評価得点</t>
    <rPh sb="0" eb="2">
      <t>ヒョウカ</t>
    </rPh>
    <rPh sb="2" eb="4">
      <t>トクテン</t>
    </rPh>
    <phoneticPr fontId="2"/>
  </si>
  <si>
    <t>都道府県名</t>
    <rPh sb="0" eb="4">
      <t>ト</t>
    </rPh>
    <rPh sb="4" eb="5">
      <t>ナ</t>
    </rPh>
    <phoneticPr fontId="5"/>
  </si>
  <si>
    <t>１．消費者行政職員数（本課・ｾﾝﾀｰ合計*0.5）</t>
    <rPh sb="2" eb="5">
      <t>シ</t>
    </rPh>
    <rPh sb="5" eb="7">
      <t>ギ</t>
    </rPh>
    <rPh sb="7" eb="9">
      <t>ショクイン</t>
    </rPh>
    <rPh sb="9" eb="10">
      <t>スウ</t>
    </rPh>
    <rPh sb="11" eb="13">
      <t>ホンカ</t>
    </rPh>
    <rPh sb="18" eb="20">
      <t>ゴウケイ</t>
    </rPh>
    <phoneticPr fontId="5"/>
  </si>
  <si>
    <t>２．消費者行政予算（本課・ｾﾝﾀｰ合計、除く生協）</t>
    <rPh sb="2" eb="5">
      <t>シ</t>
    </rPh>
    <rPh sb="5" eb="7">
      <t>ギ</t>
    </rPh>
    <rPh sb="7" eb="9">
      <t>ヨサン</t>
    </rPh>
    <rPh sb="10" eb="12">
      <t>ホンカ</t>
    </rPh>
    <rPh sb="17" eb="19">
      <t>ゴウケイ</t>
    </rPh>
    <rPh sb="20" eb="21">
      <t>ノゾ</t>
    </rPh>
    <rPh sb="22" eb="24">
      <t>セ</t>
    </rPh>
    <phoneticPr fontId="5"/>
  </si>
  <si>
    <t>３．消費者行政予算比率*除く生協</t>
    <rPh sb="2" eb="5">
      <t>シ</t>
    </rPh>
    <rPh sb="5" eb="7">
      <t>ギ</t>
    </rPh>
    <rPh sb="7" eb="9">
      <t>ヨサン</t>
    </rPh>
    <rPh sb="9" eb="11">
      <t>ヒリツ</t>
    </rPh>
    <rPh sb="12" eb="13">
      <t>ノゾ</t>
    </rPh>
    <rPh sb="14" eb="16">
      <t>セ</t>
    </rPh>
    <phoneticPr fontId="5"/>
  </si>
  <si>
    <t>４．相談員の１週間の延べ配置人数</t>
    <rPh sb="2" eb="5">
      <t>ソウダンイン</t>
    </rPh>
    <rPh sb="7" eb="9">
      <t>シュウカン</t>
    </rPh>
    <rPh sb="10" eb="11">
      <t>ノ</t>
    </rPh>
    <rPh sb="12" eb="14">
      <t>ハイチ</t>
    </rPh>
    <rPh sb="14" eb="16">
      <t>ニンズウ</t>
    </rPh>
    <phoneticPr fontId="5"/>
  </si>
  <si>
    <t>５．消費生活センターの設置数</t>
    <rPh sb="2" eb="6">
      <t>シカ</t>
    </rPh>
    <rPh sb="11" eb="14">
      <t>セッチスウ</t>
    </rPh>
    <phoneticPr fontId="5"/>
  </si>
  <si>
    <t>６．審議会等の消費者委員比率</t>
    <rPh sb="2" eb="5">
      <t>シンギカイ</t>
    </rPh>
    <rPh sb="5" eb="6">
      <t>トウ</t>
    </rPh>
    <rPh sb="7" eb="10">
      <t>シ</t>
    </rPh>
    <rPh sb="10" eb="12">
      <t>イ</t>
    </rPh>
    <rPh sb="12" eb="14">
      <t>ヒリツ</t>
    </rPh>
    <phoneticPr fontId="5"/>
  </si>
  <si>
    <t>１．消費者行政職員数</t>
    <rPh sb="2" eb="5">
      <t>シ</t>
    </rPh>
    <rPh sb="5" eb="7">
      <t>ギ</t>
    </rPh>
    <rPh sb="7" eb="9">
      <t>ショクイン</t>
    </rPh>
    <rPh sb="9" eb="10">
      <t>スウ</t>
    </rPh>
    <phoneticPr fontId="5"/>
  </si>
  <si>
    <t>２．消費者行政予算</t>
    <rPh sb="2" eb="5">
      <t>シ</t>
    </rPh>
    <rPh sb="5" eb="7">
      <t>ギ</t>
    </rPh>
    <rPh sb="7" eb="9">
      <t>ヨサン</t>
    </rPh>
    <phoneticPr fontId="5"/>
  </si>
  <si>
    <t>３．消費者行政予算比率*除く生協</t>
    <rPh sb="2" eb="5">
      <t>シ</t>
    </rPh>
    <rPh sb="5" eb="7">
      <t>ギ</t>
    </rPh>
    <rPh sb="7" eb="9">
      <t>ヨサン</t>
    </rPh>
    <rPh sb="9" eb="11">
      <t>ヒリツ</t>
    </rPh>
    <rPh sb="12" eb="13">
      <t>ノゾ</t>
    </rPh>
    <rPh sb="14" eb="16">
      <t>セ</t>
    </rPh>
    <phoneticPr fontId="5"/>
  </si>
  <si>
    <t>総合計</t>
    <rPh sb="0" eb="3">
      <t>ソウゴウケイ</t>
    </rPh>
    <phoneticPr fontId="5"/>
  </si>
  <si>
    <t>順位</t>
    <rPh sb="0" eb="2">
      <t>ジュンイ</t>
    </rPh>
    <phoneticPr fontId="2"/>
  </si>
  <si>
    <t>栃木県</t>
    <phoneticPr fontId="5"/>
  </si>
  <si>
    <t>合計</t>
    <rPh sb="0" eb="2">
      <t>ゴウケイ</t>
    </rPh>
    <phoneticPr fontId="2"/>
  </si>
  <si>
    <t>資料：左から５列目は2000年国勢調査（単位：人）、同３～４，６列目の98～99、2001年は総務省統計局「推計人口」（単位：千人）。同７～11列目は消費者行政予算（単位：千円）</t>
    <rPh sb="0" eb="2">
      <t>シリョウ</t>
    </rPh>
    <rPh sb="3" eb="4">
      <t>ヒダリ</t>
    </rPh>
    <rPh sb="7" eb="8">
      <t>レツ</t>
    </rPh>
    <rPh sb="8" eb="9">
      <t>メ</t>
    </rPh>
    <rPh sb="14" eb="15">
      <t>ネン</t>
    </rPh>
    <rPh sb="15" eb="17">
      <t>コクセイ</t>
    </rPh>
    <rPh sb="17" eb="19">
      <t>チ</t>
    </rPh>
    <rPh sb="20" eb="22">
      <t>タンイ</t>
    </rPh>
    <rPh sb="23" eb="24">
      <t>ニン</t>
    </rPh>
    <rPh sb="26" eb="27">
      <t>ドウ</t>
    </rPh>
    <rPh sb="32" eb="33">
      <t>レツ</t>
    </rPh>
    <rPh sb="33" eb="34">
      <t>メ</t>
    </rPh>
    <rPh sb="45" eb="46">
      <t>ネン</t>
    </rPh>
    <rPh sb="47" eb="50">
      <t>ソウムショウ</t>
    </rPh>
    <rPh sb="50" eb="53">
      <t>トウケイキョク</t>
    </rPh>
    <rPh sb="54" eb="56">
      <t>スイケイ</t>
    </rPh>
    <rPh sb="56" eb="58">
      <t>ジンコウ</t>
    </rPh>
    <rPh sb="60" eb="62">
      <t>タンイ</t>
    </rPh>
    <rPh sb="63" eb="65">
      <t>センニン</t>
    </rPh>
    <rPh sb="67" eb="68">
      <t>ドウ</t>
    </rPh>
    <rPh sb="72" eb="73">
      <t>レツ</t>
    </rPh>
    <rPh sb="73" eb="74">
      <t>メ</t>
    </rPh>
    <rPh sb="75" eb="78">
      <t>シ</t>
    </rPh>
    <rPh sb="78" eb="80">
      <t>ギ</t>
    </rPh>
    <rPh sb="80" eb="82">
      <t>ヨサン</t>
    </rPh>
    <rPh sb="83" eb="85">
      <t>タンイ</t>
    </rPh>
    <rPh sb="86" eb="88">
      <t>センエン</t>
    </rPh>
    <phoneticPr fontId="2"/>
  </si>
  <si>
    <t xml:space="preserve">  なお、右側のゴジック数字が人口１人当たりの消費者行政予算額で、右端の数値は人口１人当たりの予算額の98年度から2002年度の５年間の増減率である。</t>
    <rPh sb="5" eb="7">
      <t>ミギガワ</t>
    </rPh>
    <rPh sb="12" eb="14">
      <t>スウジ</t>
    </rPh>
    <rPh sb="15" eb="17">
      <t>ジンコウ</t>
    </rPh>
    <rPh sb="53" eb="55">
      <t>ネンド</t>
    </rPh>
    <rPh sb="61" eb="63">
      <t>ネンド</t>
    </rPh>
    <rPh sb="68" eb="70">
      <t>ゾウゲン</t>
    </rPh>
    <phoneticPr fontId="2"/>
  </si>
  <si>
    <t>02/98年度</t>
    <rPh sb="5" eb="7">
      <t>ネンド</t>
    </rPh>
    <phoneticPr fontId="2"/>
  </si>
  <si>
    <t>環境生活部生活・文化課</t>
    <rPh sb="0" eb="2">
      <t>カ</t>
    </rPh>
    <rPh sb="2" eb="4">
      <t>セイカツ</t>
    </rPh>
    <rPh sb="4" eb="5">
      <t>ブ</t>
    </rPh>
    <rPh sb="5" eb="7">
      <t>セイカツ</t>
    </rPh>
    <rPh sb="8" eb="10">
      <t>ブンカ</t>
    </rPh>
    <rPh sb="10" eb="11">
      <t>カ</t>
    </rPh>
    <phoneticPr fontId="2"/>
  </si>
  <si>
    <t>県民生活総室</t>
    <rPh sb="0" eb="2">
      <t>ケンミン</t>
    </rPh>
    <rPh sb="2" eb="4">
      <t>セイカツ</t>
    </rPh>
    <rPh sb="4" eb="5">
      <t>ソウ</t>
    </rPh>
    <rPh sb="5" eb="6">
      <t>シツ</t>
    </rPh>
    <phoneticPr fontId="2"/>
  </si>
  <si>
    <t>環境生活部県民課</t>
    <rPh sb="0" eb="2">
      <t>カ</t>
    </rPh>
    <rPh sb="2" eb="4">
      <t>セイカツ</t>
    </rPh>
    <rPh sb="4" eb="5">
      <t>ブ</t>
    </rPh>
    <rPh sb="5" eb="7">
      <t>ケンミン</t>
    </rPh>
    <rPh sb="7" eb="8">
      <t>カ</t>
    </rPh>
    <phoneticPr fontId="2"/>
  </si>
  <si>
    <t>県民生活部</t>
    <rPh sb="0" eb="2">
      <t>ケンミン</t>
    </rPh>
    <rPh sb="2" eb="4">
      <t>セイカツ</t>
    </rPh>
    <rPh sb="4" eb="5">
      <t>ブ</t>
    </rPh>
    <phoneticPr fontId="2"/>
  </si>
  <si>
    <t>栃木県</t>
    <phoneticPr fontId="5"/>
  </si>
  <si>
    <t>1997年度</t>
    <rPh sb="4" eb="6">
      <t>ネンド</t>
    </rPh>
    <phoneticPr fontId="2"/>
  </si>
  <si>
    <t>…</t>
    <phoneticPr fontId="2"/>
  </si>
  <si>
    <t>…</t>
    <phoneticPr fontId="2"/>
  </si>
  <si>
    <t>1-1①-3-2消費者行政担当職員数（本課、専任+兼任*0.5）</t>
    <rPh sb="8" eb="11">
      <t>シ</t>
    </rPh>
    <rPh sb="11" eb="13">
      <t>ギ</t>
    </rPh>
    <rPh sb="13" eb="15">
      <t>タントウ</t>
    </rPh>
    <rPh sb="15" eb="17">
      <t>ショクイン</t>
    </rPh>
    <rPh sb="17" eb="18">
      <t>スウ</t>
    </rPh>
    <rPh sb="19" eb="20">
      <t>ホンカ</t>
    </rPh>
    <rPh sb="20" eb="21">
      <t>カ</t>
    </rPh>
    <rPh sb="22" eb="24">
      <t>センニン</t>
    </rPh>
    <rPh sb="25" eb="27">
      <t>ケンニン</t>
    </rPh>
    <phoneticPr fontId="2"/>
  </si>
  <si>
    <t>1-1②-3-2消費者行政担当職員数（消費生活ｾﾝﾀｰ、専任+兼任*0.5）</t>
    <rPh sb="8" eb="11">
      <t>シ</t>
    </rPh>
    <rPh sb="11" eb="13">
      <t>ギ</t>
    </rPh>
    <rPh sb="13" eb="15">
      <t>タントウ</t>
    </rPh>
    <rPh sb="15" eb="18">
      <t>ショクインスウ</t>
    </rPh>
    <rPh sb="19" eb="23">
      <t>シカ</t>
    </rPh>
    <rPh sb="28" eb="30">
      <t>センニン</t>
    </rPh>
    <rPh sb="31" eb="33">
      <t>ケンニン</t>
    </rPh>
    <phoneticPr fontId="2"/>
  </si>
  <si>
    <t>1-1③-2消費者行政担当職員数合計（本課+消費生活ｾﾝﾀｰ）*0.5</t>
    <rPh sb="6" eb="9">
      <t>シ</t>
    </rPh>
    <rPh sb="9" eb="11">
      <t>ギ</t>
    </rPh>
    <rPh sb="11" eb="13">
      <t>タントウ</t>
    </rPh>
    <rPh sb="13" eb="16">
      <t>ショクインスウ</t>
    </rPh>
    <rPh sb="16" eb="18">
      <t>ゴウケイ</t>
    </rPh>
    <rPh sb="19" eb="21">
      <t>ホンカ</t>
    </rPh>
    <rPh sb="22" eb="26">
      <t>シカ</t>
    </rPh>
    <phoneticPr fontId="2"/>
  </si>
  <si>
    <t>99年度</t>
    <phoneticPr fontId="2"/>
  </si>
  <si>
    <t>00年度</t>
    <phoneticPr fontId="2"/>
  </si>
  <si>
    <t>01年度</t>
    <phoneticPr fontId="2"/>
  </si>
  <si>
    <t>1998年</t>
    <rPh sb="4" eb="5">
      <t>ネン</t>
    </rPh>
    <phoneticPr fontId="2"/>
  </si>
  <si>
    <t>1999年</t>
    <rPh sb="4" eb="5">
      <t>ネン</t>
    </rPh>
    <phoneticPr fontId="2"/>
  </si>
  <si>
    <t>98年度</t>
  </si>
  <si>
    <t>１（２）消費者行政予算は、本課分とｾﾝﾀｰ分を一括予算化しているので、記載額にはｾﾝﾀｰ分を含んでいる。／１（２）消費者行政予算及び２．消費者等に対する支援（１）消費者に対する情報提供・啓発関係予算が13年度に増大しているのは、消費生活情報機器整備を実施したためである。／２（２）消費者団体への活動支援関係予算が13年度から減少しているのは、消費者団体の解散による。／３．商品ﾃｽﾄ関係予算が10年度のみ大きいのは、機器整備を実施したためである。</t>
    <rPh sb="4" eb="7">
      <t>シ</t>
    </rPh>
    <rPh sb="7" eb="9">
      <t>ギョウセイ</t>
    </rPh>
    <rPh sb="9" eb="11">
      <t>ヨサン</t>
    </rPh>
    <rPh sb="13" eb="14">
      <t>ホン</t>
    </rPh>
    <rPh sb="14" eb="15">
      <t>カ</t>
    </rPh>
    <rPh sb="15" eb="16">
      <t>フン</t>
    </rPh>
    <rPh sb="21" eb="22">
      <t>フン</t>
    </rPh>
    <rPh sb="23" eb="25">
      <t>イッカツ</t>
    </rPh>
    <rPh sb="25" eb="28">
      <t>ヨサンカ</t>
    </rPh>
    <rPh sb="35" eb="38">
      <t>キサイガク</t>
    </rPh>
    <rPh sb="44" eb="45">
      <t>フン</t>
    </rPh>
    <rPh sb="46" eb="47">
      <t>フク</t>
    </rPh>
    <rPh sb="57" eb="60">
      <t>シ</t>
    </rPh>
    <rPh sb="60" eb="62">
      <t>ギ</t>
    </rPh>
    <rPh sb="62" eb="64">
      <t>ヨサン</t>
    </rPh>
    <rPh sb="64" eb="65">
      <t>オヨ</t>
    </rPh>
    <rPh sb="68" eb="71">
      <t>シ</t>
    </rPh>
    <rPh sb="71" eb="72">
      <t>トウ</t>
    </rPh>
    <rPh sb="73" eb="74">
      <t>タイ</t>
    </rPh>
    <rPh sb="76" eb="78">
      <t>シエン</t>
    </rPh>
    <rPh sb="81" eb="84">
      <t>シ</t>
    </rPh>
    <rPh sb="85" eb="86">
      <t>タイ</t>
    </rPh>
    <rPh sb="88" eb="90">
      <t>ジ</t>
    </rPh>
    <rPh sb="90" eb="92">
      <t>テイキョウ</t>
    </rPh>
    <rPh sb="93" eb="95">
      <t>ケイハツ</t>
    </rPh>
    <rPh sb="95" eb="97">
      <t>カンケイ</t>
    </rPh>
    <rPh sb="97" eb="99">
      <t>ヨサン</t>
    </rPh>
    <rPh sb="102" eb="104">
      <t>ネンド</t>
    </rPh>
    <rPh sb="105" eb="107">
      <t>ゾウダイ</t>
    </rPh>
    <rPh sb="114" eb="118">
      <t>シカ</t>
    </rPh>
    <rPh sb="118" eb="120">
      <t>ジ</t>
    </rPh>
    <rPh sb="120" eb="122">
      <t>キキ</t>
    </rPh>
    <rPh sb="122" eb="124">
      <t>セイビ</t>
    </rPh>
    <rPh sb="125" eb="127">
      <t>ジッシ</t>
    </rPh>
    <rPh sb="140" eb="143">
      <t>シ</t>
    </rPh>
    <rPh sb="143" eb="145">
      <t>ダ</t>
    </rPh>
    <rPh sb="147" eb="149">
      <t>カ</t>
    </rPh>
    <rPh sb="149" eb="151">
      <t>シエン</t>
    </rPh>
    <rPh sb="151" eb="153">
      <t>カンケイ</t>
    </rPh>
    <rPh sb="153" eb="155">
      <t>ヨサン</t>
    </rPh>
    <rPh sb="158" eb="160">
      <t>ネンド</t>
    </rPh>
    <rPh sb="162" eb="164">
      <t>ゲンショウ</t>
    </rPh>
    <rPh sb="171" eb="174">
      <t>シ</t>
    </rPh>
    <rPh sb="174" eb="176">
      <t>ダ</t>
    </rPh>
    <rPh sb="177" eb="179">
      <t>カイサン</t>
    </rPh>
    <rPh sb="186" eb="188">
      <t>ショウヒン</t>
    </rPh>
    <rPh sb="191" eb="193">
      <t>カンケイ</t>
    </rPh>
    <rPh sb="193" eb="195">
      <t>ヨサン</t>
    </rPh>
    <rPh sb="198" eb="200">
      <t>ネンド</t>
    </rPh>
    <rPh sb="202" eb="203">
      <t>オオ</t>
    </rPh>
    <rPh sb="208" eb="210">
      <t>キキ</t>
    </rPh>
    <rPh sb="210" eb="212">
      <t>セイビ</t>
    </rPh>
    <rPh sb="213" eb="215">
      <t>ジッシ</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</si>
</sst>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
    <numFmt numFmtId="165" formatCode="#,##0.0;[Red]\-#,##0.0"/>
    <numFmt numFmtId="166" formatCode="#,##0.000;[Red]\-#,##0.000"/>
    <numFmt numFmtId="167" formatCode="#,###,###,###,###,###,##0;&quot; -&quot;###,###,###,###,###,##0"/>
    <numFmt numFmtId="168" formatCode="#,##0_ "/>
    <numFmt numFmtId="169" formatCode="#,##0.0000;[Red]\-#,##0.0000"/>
    <numFmt numFmtId="170" formatCode="#,##0.00000;[Red]\-#,##0.00000"/>
  </numFmts>
  <fonts count="25" x14ac:knownFonts="1">
    <font>
      <sz val="11"/>
      <name val="ＭＳ 明朝"/>
      <charset val="128"/>
    </font>
    <font>
      <sz val="11"/>
      <name val="ＭＳ 明朝"/>
      <charset val="128"/>
    </font>
    <font>
      <sz val="6"/>
      <name val="ＭＳ Ｐ明朝"/>
      <family val="1"/>
      <charset val="128"/>
    </font>
    <font>
      <b/>
      <sz val="11"/>
      <name val="ＭＳ ゴシック"/>
      <family val="3"/>
      <charset val="128"/>
    </font>
    <font>
      <sz val="10"/>
      <name val="ＭＳ 明朝"/>
      <family val="1"/>
      <charset val="128"/>
    </font>
    <font>
      <sz val="6"/>
      <name val="ＭＳ 明朝"/>
      <family val="1"/>
      <charset val="128"/>
    </font>
    <font>
      <b/>
      <sz val="11"/>
      <name val="ＭＳ 明朝"/>
      <charset val="128"/>
    </font>
    <font>
      <b/>
      <sz val="9"/>
      <name val="ＭＳ ゴシック"/>
      <family val="3"/>
      <charset val="128"/>
    </font>
    <font>
      <sz val="9"/>
      <name val="ＭＳ 明朝"/>
      <family val="1"/>
      <charset val="128"/>
    </font>
    <font>
      <b/>
      <sz val="9"/>
      <name val="ＭＳ 明朝"/>
      <family val="1"/>
      <charset val="128"/>
    </font>
    <font>
      <sz val="11"/>
      <name val="ＭＳ 明朝"/>
      <charset val="128"/>
    </font>
    <font>
      <sz val="11"/>
      <name val="ＭＳ ゴシック"/>
      <family val="3"/>
      <charset val="128"/>
    </font>
    <font>
      <sz val="9"/>
      <name val="ＭＳ ゴシック"/>
      <family val="3"/>
      <charset val="128"/>
    </font>
    <font>
      <b/>
      <sz val="14"/>
      <name val="HG丸ｺﾞｼｯｸM-PRO"/>
      <family val="3"/>
    </font>
    <font>
      <b/>
      <sz val="12"/>
      <name val="HG丸ｺﾞｼｯｸM-PRO"/>
      <family val="3"/>
    </font>
    <font>
      <sz val="12"/>
      <name val="HG丸ｺﾞｼｯｸM-PRO"/>
      <family val="3"/>
    </font>
    <font>
      <b/>
      <sz val="12"/>
      <name val="ＭＳ ゴシック"/>
      <family val="3"/>
      <charset val="128"/>
    </font>
    <font>
      <b/>
      <sz val="9"/>
      <name val="HG丸ｺﾞｼｯｸM-PRO"/>
      <family val="3"/>
    </font>
    <font>
      <b/>
      <sz val="11"/>
      <name val="HG丸ｺﾞｼｯｸM-PRO"/>
      <family val="3"/>
    </font>
    <font>
      <sz val="9"/>
      <name val="HG丸ｺﾞｼｯｸM-PRO"/>
      <family val="3"/>
    </font>
    <font>
      <sz val="11"/>
      <name val="HG丸ｺﾞｼｯｸM-PRO"/>
      <family val="3"/>
    </font>
    <font>
      <b/>
      <sz val="11"/>
      <color indexed="10"/>
      <name val="ＭＳ ゴシック"/>
      <family val="3"/>
      <charset val="128"/>
    </font>
    <font>
      <b/>
      <sz val="11"/>
      <color indexed="8"/>
      <name val="ＭＳ ゴシック"/>
      <family val="3"/>
      <charset val="128"/>
    </font>
    <font>
      <b/>
      <sz val="10"/>
      <name val="ＭＳ 明朝"/>
      <family val="1"/>
      <charset val="128"/>
    </font>
    <font>
      <sz val="11"/>
      <name val="ＭＳ Ｐゴシック"/>
      <family val="3"/>
      <charset val="128"/>
    </font>
  </fonts>
  <fills count="11">
    <fill>
      <patternFill patternType="none"/>
    </fill>
    <fill>
      <patternFill patternType="gray125"/>
    </fill>
    <fill>
      <patternFill patternType="solid">
        <fgColor indexed="13"/>
        <bgColor indexed="64"/>
      </patternFill>
    </fill>
    <fill>
      <patternFill patternType="solid">
        <fgColor indexed="42"/>
        <bgColor indexed="64"/>
      </patternFill>
    </fill>
    <fill>
      <patternFill patternType="solid">
        <fgColor indexed="41"/>
        <bgColor indexed="64"/>
      </patternFill>
    </fill>
    <fill>
      <patternFill patternType="solid">
        <fgColor indexed="47"/>
        <bgColor indexed="64"/>
      </patternFill>
    </fill>
    <fill>
      <patternFill patternType="solid">
        <fgColor indexed="15"/>
        <bgColor indexed="64"/>
      </patternFill>
    </fill>
    <fill>
      <patternFill patternType="solid">
        <fgColor indexed="31"/>
        <bgColor indexed="64"/>
      </patternFill>
    </fill>
    <fill>
      <patternFill patternType="solid">
        <fgColor indexed="43"/>
        <bgColor indexed="64"/>
      </patternFill>
    </fill>
    <fill>
      <patternFill patternType="solid">
        <fgColor indexed="27"/>
        <bgColor indexed="64"/>
      </patternFill>
    </fill>
    <fill>
      <patternFill patternType="solid">
        <fgColor indexed="35"/>
        <bgColor indexed="64"/>
      </patternFill>
    </fill>
  </fills>
  <borders count="24">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diagonal/>
    </border>
    <border>
      <left style="thin">
        <color auto="1"/>
      </left>
      <right style="thin">
        <color auto="1"/>
      </right>
      <top style="thin">
        <color auto="1"/>
      </top>
      <bottom style="thin">
        <color auto="1"/>
      </bottom>
      <diagonal/>
    </border>
    <border>
      <left/>
      <right/>
      <top style="thin">
        <color auto="1"/>
      </top>
      <bottom style="dotted">
        <color auto="1"/>
      </bottom>
      <diagonal/>
    </border>
    <border>
      <left style="thin">
        <color auto="1"/>
      </left>
      <right style="thin">
        <color auto="1"/>
      </right>
      <top style="thin">
        <color auto="1"/>
      </top>
      <bottom style="dotted">
        <color auto="1"/>
      </bottom>
      <diagonal/>
    </border>
    <border>
      <left style="thin">
        <color auto="1"/>
      </left>
      <right style="thin">
        <color auto="1"/>
      </right>
      <top style="dotted">
        <color auto="1"/>
      </top>
      <bottom style="thin">
        <color auto="1"/>
      </bottom>
      <diagonal/>
    </border>
    <border>
      <left style="thin">
        <color auto="1"/>
      </left>
      <right style="thin">
        <color auto="1"/>
      </right>
      <top/>
      <bottom style="dotted">
        <color auto="1"/>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style="hair">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hair">
        <color auto="1"/>
      </bottom>
      <diagonal/>
    </border>
    <border>
      <left style="thin">
        <color auto="1"/>
      </left>
      <right/>
      <top style="thin">
        <color auto="1"/>
      </top>
      <bottom style="dotted">
        <color auto="1"/>
      </bottom>
      <diagonal/>
    </border>
    <border>
      <left/>
      <right style="thin">
        <color auto="1"/>
      </right>
      <top style="thin">
        <color auto="1"/>
      </top>
      <bottom style="dotted">
        <color auto="1"/>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right style="thin">
        <color auto="1"/>
      </right>
      <top style="thin">
        <color auto="1"/>
      </top>
      <bottom/>
      <diagonal/>
    </border>
  </borders>
  <cellStyleXfs count="2">
    <xf numFmtId="0" fontId="0" fillId="0" borderId="0"/>
    <xf numFmtId="38" fontId="1" fillId="0" borderId="0" applyFont="0" applyFill="0" applyBorder="0" applyAlignment="0" applyProtection="0"/>
  </cellStyleXfs>
  <cellXfs count="393">
    <xf numFmtId="0" fontId="0" fillId="0" borderId="0" xfId="0"/>
    <xf numFmtId="0" fontId="3" fillId="0" borderId="0" xfId="0" applyFont="1" applyAlignment="1">
      <alignment horizontal="center"/>
    </xf>
    <xf numFmtId="0" fontId="3" fillId="0" borderId="1" xfId="0" applyFont="1" applyBorder="1" applyAlignment="1">
      <alignment horizontal="center"/>
    </xf>
    <xf numFmtId="0" fontId="0" fillId="0" borderId="1" xfId="0" applyBorder="1"/>
    <xf numFmtId="0" fontId="0" fillId="0" borderId="2" xfId="0" applyBorder="1"/>
    <xf numFmtId="0" fontId="3" fillId="0" borderId="2" xfId="0" applyFont="1" applyBorder="1" applyAlignment="1">
      <alignment horizontal="center"/>
    </xf>
    <xf numFmtId="0" fontId="3" fillId="0" borderId="0" xfId="0" applyFont="1" applyAlignment="1">
      <alignment vertical="center" wrapText="1"/>
    </xf>
    <xf numFmtId="0" fontId="3" fillId="2" borderId="1" xfId="0" applyFont="1" applyFill="1" applyBorder="1" applyAlignment="1">
      <alignment horizontal="center"/>
    </xf>
    <xf numFmtId="0" fontId="3" fillId="3" borderId="3" xfId="0" applyFont="1" applyFill="1" applyBorder="1"/>
    <xf numFmtId="0" fontId="0" fillId="0" borderId="1" xfId="0" applyFill="1" applyBorder="1"/>
    <xf numFmtId="0" fontId="0" fillId="0" borderId="2" xfId="0" applyFill="1" applyBorder="1"/>
    <xf numFmtId="0" fontId="0" fillId="0" borderId="0" xfId="0" applyFill="1"/>
    <xf numFmtId="38" fontId="0" fillId="0" borderId="0" xfId="1" applyFont="1"/>
    <xf numFmtId="38" fontId="3" fillId="2" borderId="4" xfId="1" applyFont="1" applyFill="1" applyBorder="1" applyAlignment="1">
      <alignment vertical="center"/>
    </xf>
    <xf numFmtId="38" fontId="3" fillId="2" borderId="1" xfId="1" applyFont="1" applyFill="1" applyBorder="1" applyAlignment="1">
      <alignment horizontal="center"/>
    </xf>
    <xf numFmtId="38" fontId="3" fillId="3" borderId="3" xfId="1" applyFont="1" applyFill="1" applyBorder="1"/>
    <xf numFmtId="38" fontId="0" fillId="0" borderId="1" xfId="0" applyNumberFormat="1" applyFill="1" applyBorder="1"/>
    <xf numFmtId="38" fontId="0" fillId="0" borderId="2" xfId="0" applyNumberFormat="1" applyFill="1" applyBorder="1"/>
    <xf numFmtId="0" fontId="3" fillId="2" borderId="4" xfId="0" applyFont="1" applyFill="1" applyBorder="1" applyAlignment="1">
      <alignment vertical="center"/>
    </xf>
    <xf numFmtId="165" fontId="3" fillId="4" borderId="3" xfId="1" applyNumberFormat="1" applyFont="1" applyFill="1" applyBorder="1"/>
    <xf numFmtId="164" fontId="3" fillId="3" borderId="3" xfId="0" applyNumberFormat="1" applyFont="1" applyFill="1" applyBorder="1"/>
    <xf numFmtId="38" fontId="3" fillId="3" borderId="3" xfId="0" applyNumberFormat="1" applyFont="1" applyFill="1" applyBorder="1"/>
    <xf numFmtId="164" fontId="0" fillId="0" borderId="1" xfId="0" applyNumberFormat="1" applyFill="1" applyBorder="1"/>
    <xf numFmtId="164" fontId="0" fillId="0" borderId="2" xfId="0" applyNumberFormat="1" applyFill="1" applyBorder="1"/>
    <xf numFmtId="0" fontId="3" fillId="2" borderId="3" xfId="0" applyFont="1" applyFill="1" applyBorder="1" applyAlignment="1">
      <alignment horizontal="center" vertical="center"/>
    </xf>
    <xf numFmtId="0" fontId="0" fillId="0" borderId="5" xfId="0" applyBorder="1" applyAlignment="1">
      <alignment horizontal="center" vertical="center"/>
    </xf>
    <xf numFmtId="0" fontId="3" fillId="0" borderId="5" xfId="0" applyFont="1" applyBorder="1" applyAlignment="1">
      <alignment horizontal="center" vertical="center"/>
    </xf>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6" xfId="0" applyBorder="1" applyAlignment="1">
      <alignment horizontal="center" vertical="center"/>
    </xf>
    <xf numFmtId="0" fontId="3" fillId="0" borderId="6" xfId="0" applyFont="1" applyBorder="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3" fillId="0" borderId="0" xfId="0" applyFont="1"/>
    <xf numFmtId="0" fontId="3" fillId="0" borderId="0" xfId="0" applyFont="1" applyFill="1"/>
    <xf numFmtId="165" fontId="3" fillId="4" borderId="1" xfId="1" applyNumberFormat="1" applyFont="1" applyFill="1" applyBorder="1"/>
    <xf numFmtId="38" fontId="3" fillId="0" borderId="0" xfId="1" applyFont="1"/>
    <xf numFmtId="165" fontId="3" fillId="4" borderId="2" xfId="1" applyNumberFormat="1" applyFont="1" applyFill="1" applyBorder="1"/>
    <xf numFmtId="38" fontId="3" fillId="0" borderId="0" xfId="1" applyFont="1" applyFill="1"/>
    <xf numFmtId="0" fontId="3" fillId="5" borderId="1" xfId="0" applyFont="1" applyFill="1" applyBorder="1"/>
    <xf numFmtId="0" fontId="3" fillId="5" borderId="2" xfId="0" applyFont="1" applyFill="1" applyBorder="1"/>
    <xf numFmtId="0" fontId="0" fillId="0" borderId="7" xfId="0" applyBorder="1"/>
    <xf numFmtId="0" fontId="3" fillId="0" borderId="7" xfId="0" applyFont="1" applyBorder="1" applyAlignment="1">
      <alignment horizontal="center"/>
    </xf>
    <xf numFmtId="3" fontId="3" fillId="3" borderId="3" xfId="0" applyNumberFormat="1" applyFont="1" applyFill="1" applyBorder="1"/>
    <xf numFmtId="0" fontId="3" fillId="2" borderId="3" xfId="0" applyFont="1" applyFill="1" applyBorder="1" applyAlignment="1">
      <alignment horizontal="center"/>
    </xf>
    <xf numFmtId="0" fontId="7" fillId="2" borderId="3" xfId="0" applyFont="1" applyFill="1" applyBorder="1" applyAlignment="1">
      <alignment horizontal="center" vertical="center" wrapText="1"/>
    </xf>
    <xf numFmtId="0" fontId="3" fillId="2" borderId="8" xfId="0" applyFont="1" applyFill="1" applyBorder="1" applyAlignment="1">
      <alignment horizontal="center"/>
    </xf>
    <xf numFmtId="0" fontId="3" fillId="2" borderId="9" xfId="0" applyFont="1" applyFill="1" applyBorder="1" applyAlignment="1">
      <alignment horizontal="center"/>
    </xf>
    <xf numFmtId="0" fontId="0" fillId="0" borderId="9" xfId="0" applyBorder="1"/>
    <xf numFmtId="0" fontId="3" fillId="2" borderId="10" xfId="0" applyFont="1" applyFill="1" applyBorder="1" applyAlignment="1">
      <alignment horizontal="center"/>
    </xf>
    <xf numFmtId="0" fontId="7" fillId="2" borderId="3" xfId="0" applyFont="1" applyFill="1" applyBorder="1" applyAlignment="1">
      <alignment vertical="center" wrapText="1"/>
    </xf>
    <xf numFmtId="0" fontId="0" fillId="0" borderId="8" xfId="0" applyBorder="1"/>
    <xf numFmtId="0" fontId="0" fillId="0" borderId="10" xfId="0" applyBorder="1"/>
    <xf numFmtId="0" fontId="0" fillId="0" borderId="0" xfId="0" applyAlignment="1">
      <alignment shrinkToFit="1"/>
    </xf>
    <xf numFmtId="0" fontId="3" fillId="6" borderId="8" xfId="0" applyFont="1" applyFill="1" applyBorder="1" applyAlignment="1">
      <alignment horizontal="center"/>
    </xf>
    <xf numFmtId="0" fontId="3" fillId="6" borderId="9" xfId="0" applyFont="1" applyFill="1" applyBorder="1" applyAlignment="1">
      <alignment horizontal="center"/>
    </xf>
    <xf numFmtId="0" fontId="3" fillId="6" borderId="10" xfId="0" applyFont="1" applyFill="1" applyBorder="1" applyAlignment="1">
      <alignment horizontal="center"/>
    </xf>
    <xf numFmtId="0" fontId="7" fillId="3" borderId="3" xfId="0" applyFont="1" applyFill="1" applyBorder="1" applyAlignment="1">
      <alignment vertical="center" wrapText="1"/>
    </xf>
    <xf numFmtId="0" fontId="7" fillId="5" borderId="3" xfId="0" applyFont="1" applyFill="1" applyBorder="1" applyAlignment="1">
      <alignment vertical="center" wrapText="1"/>
    </xf>
    <xf numFmtId="1" fontId="3" fillId="5" borderId="8" xfId="0" applyNumberFormat="1" applyFont="1" applyFill="1" applyBorder="1"/>
    <xf numFmtId="1" fontId="3" fillId="5" borderId="9" xfId="0" applyNumberFormat="1" applyFont="1" applyFill="1" applyBorder="1"/>
    <xf numFmtId="1" fontId="3" fillId="5" borderId="10" xfId="0" applyNumberFormat="1" applyFont="1" applyFill="1" applyBorder="1"/>
    <xf numFmtId="38" fontId="10" fillId="0" borderId="1" xfId="1" applyFont="1" applyBorder="1"/>
    <xf numFmtId="166" fontId="10" fillId="0" borderId="1" xfId="1" applyNumberFormat="1" applyFont="1" applyFill="1" applyBorder="1"/>
    <xf numFmtId="38" fontId="10" fillId="0" borderId="1" xfId="1" applyFont="1" applyBorder="1" applyAlignment="1">
      <alignment horizontal="right"/>
    </xf>
    <xf numFmtId="38" fontId="10" fillId="0" borderId="0" xfId="1" applyFont="1"/>
    <xf numFmtId="38" fontId="10" fillId="0" borderId="2" xfId="1" applyFont="1" applyBorder="1"/>
    <xf numFmtId="166" fontId="10" fillId="0" borderId="2" xfId="1" applyNumberFormat="1" applyFont="1" applyFill="1" applyBorder="1"/>
    <xf numFmtId="38" fontId="10" fillId="0" borderId="0" xfId="1" applyFont="1" applyFill="1"/>
    <xf numFmtId="0" fontId="11" fillId="0" borderId="1" xfId="0" applyFont="1" applyFill="1" applyBorder="1"/>
    <xf numFmtId="0" fontId="11" fillId="0" borderId="2" xfId="0" applyFont="1" applyFill="1" applyBorder="1"/>
    <xf numFmtId="164" fontId="11" fillId="5" borderId="1" xfId="0" applyNumberFormat="1" applyFont="1" applyFill="1" applyBorder="1"/>
    <xf numFmtId="164" fontId="11" fillId="5" borderId="2" xfId="0" applyNumberFormat="1" applyFont="1" applyFill="1" applyBorder="1"/>
    <xf numFmtId="0" fontId="3" fillId="7" borderId="3" xfId="0" applyFont="1" applyFill="1" applyBorder="1" applyAlignment="1">
      <alignment horizontal="center"/>
    </xf>
    <xf numFmtId="1" fontId="3" fillId="7" borderId="3" xfId="0" applyNumberFormat="1" applyFont="1" applyFill="1" applyBorder="1"/>
    <xf numFmtId="164" fontId="10" fillId="0" borderId="8" xfId="0" applyNumberFormat="1" applyFont="1" applyBorder="1"/>
    <xf numFmtId="164" fontId="10" fillId="0" borderId="9" xfId="0" applyNumberFormat="1" applyFont="1" applyBorder="1"/>
    <xf numFmtId="164" fontId="10" fillId="0" borderId="10" xfId="0" applyNumberFormat="1" applyFont="1" applyBorder="1"/>
    <xf numFmtId="0" fontId="10" fillId="0" borderId="0" xfId="0" applyFont="1"/>
    <xf numFmtId="0" fontId="12" fillId="2" borderId="3" xfId="0" applyFont="1" applyFill="1" applyBorder="1" applyAlignment="1">
      <alignment vertical="center" wrapText="1"/>
    </xf>
    <xf numFmtId="0" fontId="12" fillId="0" borderId="0" xfId="0" applyFont="1" applyAlignment="1">
      <alignment vertical="center" wrapText="1"/>
    </xf>
    <xf numFmtId="38" fontId="3" fillId="2" borderId="3" xfId="1" applyFont="1" applyFill="1" applyBorder="1" applyAlignment="1">
      <alignment horizontal="center" vertical="center"/>
    </xf>
    <xf numFmtId="38" fontId="10" fillId="0" borderId="8" xfId="1" applyFont="1" applyBorder="1"/>
    <xf numFmtId="38" fontId="10" fillId="0" borderId="9" xfId="1" applyFont="1" applyBorder="1"/>
    <xf numFmtId="38" fontId="10" fillId="0" borderId="11" xfId="1" applyFont="1" applyBorder="1"/>
    <xf numFmtId="1" fontId="3" fillId="0" borderId="8" xfId="0" applyNumberFormat="1" applyFont="1" applyBorder="1"/>
    <xf numFmtId="1" fontId="3" fillId="0" borderId="9" xfId="0" applyNumberFormat="1" applyFont="1" applyBorder="1"/>
    <xf numFmtId="1" fontId="3" fillId="0" borderId="11" xfId="0" applyNumberFormat="1" applyFont="1" applyBorder="1"/>
    <xf numFmtId="0" fontId="9" fillId="0" borderId="0" xfId="0" applyFont="1" applyAlignment="1">
      <alignment vertical="center" wrapText="1"/>
    </xf>
    <xf numFmtId="0" fontId="3" fillId="2" borderId="12" xfId="0" applyFont="1" applyFill="1" applyBorder="1"/>
    <xf numFmtId="0" fontId="3" fillId="2" borderId="13" xfId="0" applyFont="1" applyFill="1" applyBorder="1"/>
    <xf numFmtId="0" fontId="3" fillId="2" borderId="14" xfId="0" applyFont="1" applyFill="1" applyBorder="1"/>
    <xf numFmtId="0" fontId="3" fillId="3" borderId="12" xfId="0" applyFont="1" applyFill="1" applyBorder="1"/>
    <xf numFmtId="0" fontId="3" fillId="3" borderId="13" xfId="0" applyFont="1" applyFill="1" applyBorder="1"/>
    <xf numFmtId="0" fontId="3" fillId="3" borderId="14" xfId="0" applyFont="1" applyFill="1" applyBorder="1"/>
    <xf numFmtId="0" fontId="3" fillId="6" borderId="3" xfId="0" applyFont="1" applyFill="1" applyBorder="1"/>
    <xf numFmtId="0" fontId="3" fillId="6" borderId="3" xfId="0" applyFont="1" applyFill="1" applyBorder="1" applyAlignment="1">
      <alignment horizontal="right"/>
    </xf>
    <xf numFmtId="0" fontId="7" fillId="2" borderId="15" xfId="0" applyFont="1" applyFill="1" applyBorder="1" applyAlignment="1">
      <alignment horizontal="center" vertical="center" wrapText="1"/>
    </xf>
    <xf numFmtId="0" fontId="3" fillId="2" borderId="16" xfId="0" applyFont="1" applyFill="1" applyBorder="1"/>
    <xf numFmtId="0" fontId="3" fillId="0" borderId="8" xfId="0" applyFont="1" applyBorder="1"/>
    <xf numFmtId="0" fontId="3" fillId="0" borderId="9" xfId="0" applyFont="1" applyBorder="1"/>
    <xf numFmtId="0" fontId="3" fillId="0" borderId="10" xfId="0" applyFont="1" applyBorder="1"/>
    <xf numFmtId="0" fontId="13" fillId="0" borderId="0" xfId="0" applyFont="1"/>
    <xf numFmtId="0" fontId="14" fillId="8" borderId="16" xfId="0" applyFont="1" applyFill="1" applyBorder="1"/>
    <xf numFmtId="0" fontId="14" fillId="8" borderId="15" xfId="0" applyFont="1" applyFill="1" applyBorder="1" applyAlignment="1">
      <alignment horizontal="center" vertical="center" wrapText="1"/>
    </xf>
    <xf numFmtId="0" fontId="15" fillId="8" borderId="9" xfId="0" applyFont="1" applyFill="1" applyBorder="1"/>
    <xf numFmtId="0" fontId="15" fillId="8" borderId="17" xfId="0" applyFont="1" applyFill="1" applyBorder="1"/>
    <xf numFmtId="0" fontId="15" fillId="8" borderId="11" xfId="0" applyFont="1" applyFill="1" applyBorder="1"/>
    <xf numFmtId="0" fontId="14" fillId="8" borderId="3" xfId="0" applyFont="1" applyFill="1" applyBorder="1"/>
    <xf numFmtId="0" fontId="16" fillId="3" borderId="3" xfId="0" applyFont="1" applyFill="1" applyBorder="1" applyAlignment="1">
      <alignment horizontal="center" vertical="center" wrapText="1"/>
    </xf>
    <xf numFmtId="164" fontId="3" fillId="9" borderId="8" xfId="0" applyNumberFormat="1" applyFont="1" applyFill="1" applyBorder="1"/>
    <xf numFmtId="164" fontId="3" fillId="9" borderId="9" xfId="0" applyNumberFormat="1" applyFont="1" applyFill="1" applyBorder="1"/>
    <xf numFmtId="164" fontId="3" fillId="9" borderId="11" xfId="0" applyNumberFormat="1" applyFont="1" applyFill="1" applyBorder="1"/>
    <xf numFmtId="164" fontId="3" fillId="9" borderId="3" xfId="0" applyNumberFormat="1" applyFont="1" applyFill="1" applyBorder="1"/>
    <xf numFmtId="0" fontId="0" fillId="3" borderId="12" xfId="0" applyFill="1" applyBorder="1"/>
    <xf numFmtId="0" fontId="3" fillId="3" borderId="14" xfId="0" applyFont="1" applyFill="1" applyBorder="1" applyAlignment="1">
      <alignment horizontal="center" vertical="center"/>
    </xf>
    <xf numFmtId="0" fontId="3" fillId="0" borderId="9" xfId="0" applyFont="1" applyFill="1" applyBorder="1"/>
    <xf numFmtId="0" fontId="4" fillId="0" borderId="0" xfId="0" applyFont="1"/>
    <xf numFmtId="0" fontId="10" fillId="0" borderId="0" xfId="0" applyFont="1" applyFill="1" applyBorder="1"/>
    <xf numFmtId="38" fontId="3" fillId="7" borderId="3" xfId="1" applyFont="1" applyFill="1" applyBorder="1" applyAlignment="1">
      <alignment horizontal="center"/>
    </xf>
    <xf numFmtId="38" fontId="3" fillId="0" borderId="8" xfId="1" applyFont="1" applyBorder="1"/>
    <xf numFmtId="38" fontId="3" fillId="0" borderId="9" xfId="1" applyFont="1" applyBorder="1"/>
    <xf numFmtId="38" fontId="3" fillId="0" borderId="10" xfId="1" applyFont="1" applyBorder="1"/>
    <xf numFmtId="0" fontId="10" fillId="0" borderId="1" xfId="0" applyFont="1" applyBorder="1"/>
    <xf numFmtId="38" fontId="10" fillId="0" borderId="1" xfId="0" applyNumberFormat="1" applyFont="1" applyFill="1" applyBorder="1"/>
    <xf numFmtId="0" fontId="10" fillId="0" borderId="2" xfId="0" applyFont="1" applyBorder="1"/>
    <xf numFmtId="38" fontId="10" fillId="0" borderId="2" xfId="0" applyNumberFormat="1" applyFont="1" applyFill="1" applyBorder="1"/>
    <xf numFmtId="38" fontId="0" fillId="2" borderId="13" xfId="1" applyFont="1" applyFill="1" applyBorder="1"/>
    <xf numFmtId="0" fontId="0" fillId="2" borderId="14" xfId="0" applyFill="1" applyBorder="1"/>
    <xf numFmtId="38" fontId="3" fillId="2" borderId="12" xfId="1" applyFont="1" applyFill="1" applyBorder="1"/>
    <xf numFmtId="0" fontId="0" fillId="2" borderId="13" xfId="0" applyFill="1" applyBorder="1"/>
    <xf numFmtId="0" fontId="3" fillId="7" borderId="12" xfId="0" applyFont="1" applyFill="1" applyBorder="1"/>
    <xf numFmtId="0" fontId="3" fillId="7" borderId="13" xfId="0" applyFont="1" applyFill="1" applyBorder="1"/>
    <xf numFmtId="0" fontId="3" fillId="7" borderId="14" xfId="0" applyFont="1" applyFill="1" applyBorder="1"/>
    <xf numFmtId="38" fontId="3" fillId="7" borderId="12" xfId="1" applyFont="1" applyFill="1" applyBorder="1"/>
    <xf numFmtId="38" fontId="3" fillId="7" borderId="13" xfId="1" applyFont="1" applyFill="1" applyBorder="1"/>
    <xf numFmtId="38" fontId="3" fillId="7" borderId="14" xfId="1" applyFont="1" applyFill="1" applyBorder="1"/>
    <xf numFmtId="164" fontId="11" fillId="0" borderId="1" xfId="0" applyNumberFormat="1" applyFont="1" applyFill="1" applyBorder="1"/>
    <xf numFmtId="164" fontId="11" fillId="0" borderId="2" xfId="0" applyNumberFormat="1" applyFont="1" applyFill="1" applyBorder="1"/>
    <xf numFmtId="0" fontId="3" fillId="0" borderId="8" xfId="0" applyFont="1" applyBorder="1" applyAlignment="1">
      <alignment horizontal="center"/>
    </xf>
    <xf numFmtId="3" fontId="0" fillId="0" borderId="8" xfId="0" applyNumberFormat="1" applyBorder="1"/>
    <xf numFmtId="38" fontId="0" fillId="0" borderId="8" xfId="0" applyNumberFormat="1" applyFill="1" applyBorder="1"/>
    <xf numFmtId="0" fontId="3" fillId="0" borderId="9" xfId="0" applyFont="1" applyBorder="1" applyAlignment="1">
      <alignment horizontal="center"/>
    </xf>
    <xf numFmtId="3" fontId="0" fillId="0" borderId="9" xfId="0" applyNumberFormat="1" applyBorder="1"/>
    <xf numFmtId="38" fontId="0" fillId="0" borderId="9" xfId="0" applyNumberFormat="1" applyFill="1" applyBorder="1"/>
    <xf numFmtId="0" fontId="3" fillId="0" borderId="10" xfId="0" applyFont="1" applyBorder="1" applyAlignment="1">
      <alignment horizontal="center"/>
    </xf>
    <xf numFmtId="38" fontId="10" fillId="0" borderId="10" xfId="1" applyFont="1" applyBorder="1"/>
    <xf numFmtId="3" fontId="0" fillId="0" borderId="10" xfId="0" applyNumberFormat="1" applyBorder="1"/>
    <xf numFmtId="38" fontId="0" fillId="0" borderId="10" xfId="0" applyNumberFormat="1" applyFill="1" applyBorder="1"/>
    <xf numFmtId="38" fontId="10" fillId="0" borderId="1" xfId="1" applyFont="1" applyFill="1" applyBorder="1"/>
    <xf numFmtId="164" fontId="10" fillId="0" borderId="9" xfId="0" applyNumberFormat="1" applyFont="1" applyFill="1" applyBorder="1"/>
    <xf numFmtId="38" fontId="3" fillId="2" borderId="18" xfId="1" applyFont="1" applyFill="1" applyBorder="1" applyAlignment="1">
      <alignment vertical="center"/>
    </xf>
    <xf numFmtId="0" fontId="3" fillId="2" borderId="18" xfId="0" applyFont="1" applyFill="1" applyBorder="1" applyAlignment="1">
      <alignment vertical="center"/>
    </xf>
    <xf numFmtId="0" fontId="3" fillId="2" borderId="19" xfId="0" applyFont="1" applyFill="1" applyBorder="1" applyAlignment="1">
      <alignment vertical="center"/>
    </xf>
    <xf numFmtId="0" fontId="3" fillId="3" borderId="1" xfId="0" applyFont="1" applyFill="1" applyBorder="1" applyAlignment="1">
      <alignment horizontal="center"/>
    </xf>
    <xf numFmtId="0" fontId="3" fillId="0" borderId="1" xfId="0" applyFont="1" applyFill="1" applyBorder="1" applyAlignment="1">
      <alignment horizontal="center"/>
    </xf>
    <xf numFmtId="164" fontId="3" fillId="3" borderId="1" xfId="0" applyNumberFormat="1" applyFont="1" applyFill="1" applyBorder="1"/>
    <xf numFmtId="0" fontId="3" fillId="3" borderId="1" xfId="0" applyFont="1" applyFill="1" applyBorder="1"/>
    <xf numFmtId="0" fontId="6" fillId="0" borderId="1" xfId="0" applyFont="1" applyBorder="1"/>
    <xf numFmtId="165" fontId="3" fillId="3" borderId="1" xfId="1" applyNumberFormat="1" applyFont="1" applyFill="1" applyBorder="1"/>
    <xf numFmtId="164" fontId="3" fillId="3" borderId="2" xfId="0" applyNumberFormat="1" applyFont="1" applyFill="1" applyBorder="1"/>
    <xf numFmtId="164" fontId="10" fillId="0" borderId="1" xfId="0" applyNumberFormat="1" applyFont="1" applyFill="1" applyBorder="1"/>
    <xf numFmtId="38" fontId="6" fillId="0" borderId="1" xfId="1" applyFont="1" applyBorder="1"/>
    <xf numFmtId="165" fontId="3" fillId="3" borderId="3" xfId="1" applyNumberFormat="1" applyFont="1" applyFill="1" applyBorder="1"/>
    <xf numFmtId="165" fontId="3" fillId="3" borderId="2" xfId="1" applyNumberFormat="1" applyFont="1" applyFill="1" applyBorder="1"/>
    <xf numFmtId="0" fontId="3" fillId="3" borderId="2" xfId="0" applyFont="1" applyFill="1" applyBorder="1"/>
    <xf numFmtId="0" fontId="7" fillId="2" borderId="5" xfId="0" applyFont="1" applyFill="1" applyBorder="1" applyAlignment="1">
      <alignment vertical="center" shrinkToFit="1"/>
    </xf>
    <xf numFmtId="164" fontId="3" fillId="3" borderId="7" xfId="0" applyNumberFormat="1" applyFont="1" applyFill="1" applyBorder="1"/>
    <xf numFmtId="164" fontId="0" fillId="0" borderId="7" xfId="0" applyNumberFormat="1" applyFill="1" applyBorder="1"/>
    <xf numFmtId="0" fontId="3" fillId="2" borderId="6" xfId="0" applyFont="1" applyFill="1" applyBorder="1" applyAlignment="1">
      <alignment horizontal="center"/>
    </xf>
    <xf numFmtId="0" fontId="3" fillId="3" borderId="6" xfId="0" applyFont="1" applyFill="1" applyBorder="1" applyAlignment="1">
      <alignment horizontal="center"/>
    </xf>
    <xf numFmtId="0" fontId="0" fillId="2" borderId="4" xfId="0" applyFill="1" applyBorder="1" applyAlignment="1"/>
    <xf numFmtId="0" fontId="0" fillId="2" borderId="19" xfId="0" applyFill="1" applyBorder="1" applyAlignment="1"/>
    <xf numFmtId="0" fontId="3" fillId="0" borderId="0" xfId="0" applyFont="1" applyFill="1" applyBorder="1" applyAlignment="1">
      <alignment vertical="center"/>
    </xf>
    <xf numFmtId="0" fontId="3" fillId="0" borderId="0" xfId="0" applyFont="1" applyFill="1" applyBorder="1" applyAlignment="1">
      <alignment horizontal="center"/>
    </xf>
    <xf numFmtId="0" fontId="0" fillId="0" borderId="0" xfId="0" applyFill="1" applyBorder="1"/>
    <xf numFmtId="164" fontId="3" fillId="0" borderId="0" xfId="0" applyNumberFormat="1" applyFont="1" applyFill="1" applyBorder="1"/>
    <xf numFmtId="164" fontId="0" fillId="0" borderId="0" xfId="0" applyNumberFormat="1" applyFill="1" applyBorder="1"/>
    <xf numFmtId="0" fontId="3" fillId="0" borderId="0" xfId="0" applyFont="1" applyFill="1" applyBorder="1"/>
    <xf numFmtId="164" fontId="3" fillId="0" borderId="0" xfId="0" applyNumberFormat="1" applyFont="1" applyFill="1" applyBorder="1" applyAlignment="1">
      <alignment horizontal="right"/>
    </xf>
    <xf numFmtId="0" fontId="0" fillId="2" borderId="19" xfId="0" applyFill="1" applyBorder="1"/>
    <xf numFmtId="0" fontId="0" fillId="0" borderId="5" xfId="0" applyBorder="1"/>
    <xf numFmtId="0" fontId="3" fillId="2" borderId="18" xfId="0" applyFont="1" applyFill="1" applyBorder="1"/>
    <xf numFmtId="0" fontId="3" fillId="2" borderId="19" xfId="0" applyFont="1" applyFill="1" applyBorder="1"/>
    <xf numFmtId="0" fontId="3" fillId="2" borderId="5" xfId="0" applyFont="1" applyFill="1" applyBorder="1"/>
    <xf numFmtId="0" fontId="3" fillId="2" borderId="6" xfId="0" applyFont="1" applyFill="1" applyBorder="1"/>
    <xf numFmtId="0" fontId="3" fillId="2" borderId="15" xfId="0" applyFont="1" applyFill="1" applyBorder="1"/>
    <xf numFmtId="0" fontId="3" fillId="2" borderId="20" xfId="0" applyFont="1" applyFill="1" applyBorder="1"/>
    <xf numFmtId="0" fontId="0" fillId="2" borderId="21" xfId="0" applyFill="1" applyBorder="1"/>
    <xf numFmtId="0" fontId="3" fillId="2" borderId="21" xfId="0" applyFont="1" applyFill="1" applyBorder="1"/>
    <xf numFmtId="14" fontId="3" fillId="2" borderId="21" xfId="0" applyNumberFormat="1" applyFont="1" applyFill="1" applyBorder="1"/>
    <xf numFmtId="0" fontId="0" fillId="0" borderId="0" xfId="0" applyFill="1" applyBorder="1" applyAlignment="1"/>
    <xf numFmtId="38" fontId="10" fillId="0" borderId="2" xfId="1" applyFont="1" applyFill="1" applyBorder="1"/>
    <xf numFmtId="164" fontId="3" fillId="3" borderId="22" xfId="0" applyNumberFormat="1" applyFont="1" applyFill="1" applyBorder="1"/>
    <xf numFmtId="0" fontId="0" fillId="4" borderId="5" xfId="0" applyFill="1" applyBorder="1"/>
    <xf numFmtId="0" fontId="0" fillId="4" borderId="1" xfId="0" applyFill="1" applyBorder="1"/>
    <xf numFmtId="0" fontId="0" fillId="4" borderId="2" xfId="0" applyFill="1" applyBorder="1"/>
    <xf numFmtId="0" fontId="6" fillId="0" borderId="1" xfId="0" applyFont="1" applyFill="1" applyBorder="1"/>
    <xf numFmtId="38" fontId="6" fillId="0" borderId="1" xfId="1" applyFont="1" applyFill="1" applyBorder="1"/>
    <xf numFmtId="0" fontId="3" fillId="2" borderId="3" xfId="0" applyFont="1" applyFill="1" applyBorder="1" applyAlignment="1">
      <alignment vertical="center"/>
    </xf>
    <xf numFmtId="0" fontId="0" fillId="0" borderId="5" xfId="0" applyBorder="1" applyAlignment="1"/>
    <xf numFmtId="0" fontId="0" fillId="0" borderId="1" xfId="0" applyBorder="1" applyAlignment="1"/>
    <xf numFmtId="0" fontId="0" fillId="0" borderId="6" xfId="0" applyBorder="1" applyAlignment="1"/>
    <xf numFmtId="0" fontId="0" fillId="0" borderId="0" xfId="0" applyAlignment="1"/>
    <xf numFmtId="0" fontId="3" fillId="2" borderId="3" xfId="0" applyFont="1" applyFill="1" applyBorder="1" applyAlignment="1">
      <alignment vertical="center" wrapText="1"/>
    </xf>
    <xf numFmtId="0" fontId="4" fillId="0" borderId="5" xfId="0" applyFont="1" applyBorder="1" applyAlignment="1">
      <alignment vertical="center" wrapText="1"/>
    </xf>
    <xf numFmtId="0" fontId="4" fillId="0" borderId="1" xfId="0" applyFont="1" applyBorder="1" applyAlignment="1">
      <alignment vertical="center" wrapText="1"/>
    </xf>
    <xf numFmtId="0" fontId="4" fillId="0" borderId="6" xfId="0" applyFont="1" applyBorder="1" applyAlignment="1">
      <alignment vertical="center" wrapText="1"/>
    </xf>
    <xf numFmtId="0" fontId="4" fillId="0" borderId="0" xfId="0" applyFont="1" applyAlignment="1">
      <alignment vertical="center" wrapText="1"/>
    </xf>
    <xf numFmtId="0" fontId="3" fillId="0" borderId="2" xfId="0" applyFont="1" applyFill="1" applyBorder="1" applyAlignment="1">
      <alignment horizontal="center"/>
    </xf>
    <xf numFmtId="0" fontId="6" fillId="0" borderId="2" xfId="0" applyFont="1" applyBorder="1"/>
    <xf numFmtId="164" fontId="3" fillId="3" borderId="1" xfId="0" applyNumberFormat="1" applyFont="1" applyFill="1" applyBorder="1" applyAlignment="1">
      <alignment horizontal="right"/>
    </xf>
    <xf numFmtId="0" fontId="3" fillId="2" borderId="5" xfId="0" applyFont="1" applyFill="1" applyBorder="1" applyAlignment="1">
      <alignment shrinkToFit="1"/>
    </xf>
    <xf numFmtId="0" fontId="3" fillId="2" borderId="6" xfId="0" applyFont="1" applyFill="1" applyBorder="1" applyAlignment="1">
      <alignment shrinkToFit="1"/>
    </xf>
    <xf numFmtId="0" fontId="0" fillId="0" borderId="5" xfId="0" applyBorder="1" applyAlignment="1">
      <alignment shrinkToFit="1"/>
    </xf>
    <xf numFmtId="0" fontId="0" fillId="0" borderId="1" xfId="0" applyBorder="1" applyAlignment="1">
      <alignment shrinkToFit="1"/>
    </xf>
    <xf numFmtId="0" fontId="0" fillId="0" borderId="2" xfId="0" applyBorder="1" applyAlignment="1">
      <alignment shrinkToFit="1"/>
    </xf>
    <xf numFmtId="0" fontId="3" fillId="3" borderId="3" xfId="0" applyFont="1" applyFill="1" applyBorder="1" applyAlignment="1">
      <alignment shrinkToFit="1"/>
    </xf>
    <xf numFmtId="0" fontId="17" fillId="2" borderId="3" xfId="0" applyFont="1" applyFill="1" applyBorder="1" applyAlignment="1">
      <alignment vertical="center" wrapText="1"/>
    </xf>
    <xf numFmtId="164" fontId="18" fillId="0" borderId="8" xfId="0" applyNumberFormat="1" applyFont="1" applyBorder="1"/>
    <xf numFmtId="164" fontId="18" fillId="0" borderId="9" xfId="0" applyNumberFormat="1" applyFont="1" applyBorder="1"/>
    <xf numFmtId="164" fontId="18" fillId="0" borderId="10" xfId="0" applyNumberFormat="1" applyFont="1" applyBorder="1"/>
    <xf numFmtId="0" fontId="18" fillId="0" borderId="0" xfId="0" applyFont="1"/>
    <xf numFmtId="0" fontId="19" fillId="2" borderId="3" xfId="0" applyFont="1" applyFill="1" applyBorder="1" applyAlignment="1">
      <alignment vertical="center" wrapText="1"/>
    </xf>
    <xf numFmtId="164" fontId="20" fillId="0" borderId="8" xfId="0" applyNumberFormat="1" applyFont="1" applyBorder="1"/>
    <xf numFmtId="164" fontId="20" fillId="0" borderId="9" xfId="0" applyNumberFormat="1" applyFont="1" applyBorder="1"/>
    <xf numFmtId="164" fontId="20" fillId="0" borderId="10" xfId="0" applyNumberFormat="1" applyFont="1" applyBorder="1"/>
    <xf numFmtId="0" fontId="20" fillId="0" borderId="0" xfId="0" applyFont="1"/>
    <xf numFmtId="168" fontId="3" fillId="3" borderId="3" xfId="0" applyNumberFormat="1" applyFont="1" applyFill="1" applyBorder="1"/>
    <xf numFmtId="0" fontId="3" fillId="7" borderId="23" xfId="0" applyFont="1" applyFill="1" applyBorder="1"/>
    <xf numFmtId="1" fontId="3" fillId="0" borderId="10" xfId="0" applyNumberFormat="1" applyFont="1" applyBorder="1"/>
    <xf numFmtId="164" fontId="3" fillId="9" borderId="10" xfId="0" applyNumberFormat="1" applyFont="1" applyFill="1" applyBorder="1"/>
    <xf numFmtId="0" fontId="3" fillId="2" borderId="14" xfId="0" applyFont="1" applyFill="1" applyBorder="1" applyAlignment="1">
      <alignment vertical="center" wrapText="1"/>
    </xf>
    <xf numFmtId="38" fontId="3" fillId="2" borderId="14" xfId="1" applyFont="1" applyFill="1" applyBorder="1" applyAlignment="1">
      <alignment vertical="center"/>
    </xf>
    <xf numFmtId="165" fontId="3" fillId="9" borderId="1" xfId="1" applyNumberFormat="1" applyFont="1" applyFill="1" applyBorder="1"/>
    <xf numFmtId="165" fontId="3" fillId="9" borderId="2" xfId="1" applyNumberFormat="1" applyFont="1" applyFill="1" applyBorder="1"/>
    <xf numFmtId="165" fontId="3" fillId="9" borderId="3" xfId="1" applyNumberFormat="1" applyFont="1" applyFill="1" applyBorder="1"/>
    <xf numFmtId="38" fontId="3" fillId="2" borderId="23" xfId="1" applyFont="1" applyFill="1" applyBorder="1" applyAlignment="1">
      <alignment vertical="center"/>
    </xf>
    <xf numFmtId="165" fontId="3" fillId="4" borderId="7" xfId="1" applyNumberFormat="1" applyFont="1" applyFill="1" applyBorder="1"/>
    <xf numFmtId="165" fontId="3" fillId="4" borderId="22" xfId="1" applyNumberFormat="1" applyFont="1" applyFill="1" applyBorder="1"/>
    <xf numFmtId="165" fontId="0" fillId="0" borderId="8" xfId="0" applyNumberFormat="1" applyFill="1" applyBorder="1"/>
    <xf numFmtId="165" fontId="0" fillId="0" borderId="9" xfId="0" applyNumberFormat="1" applyFill="1" applyBorder="1"/>
    <xf numFmtId="165" fontId="0" fillId="0" borderId="10" xfId="0" applyNumberFormat="1" applyFill="1" applyBorder="1"/>
    <xf numFmtId="38" fontId="3" fillId="0" borderId="11" xfId="1" applyFont="1" applyBorder="1"/>
    <xf numFmtId="164" fontId="21" fillId="9" borderId="9" xfId="0" applyNumberFormat="1" applyFont="1" applyFill="1" applyBorder="1"/>
    <xf numFmtId="164" fontId="22" fillId="9" borderId="9" xfId="0" applyNumberFormat="1" applyFont="1" applyFill="1" applyBorder="1"/>
    <xf numFmtId="164" fontId="21" fillId="9" borderId="10" xfId="0" applyNumberFormat="1" applyFont="1" applyFill="1" applyBorder="1"/>
    <xf numFmtId="169" fontId="3" fillId="3" borderId="3" xfId="1" applyNumberFormat="1" applyFont="1" applyFill="1" applyBorder="1"/>
    <xf numFmtId="164" fontId="3" fillId="7" borderId="3" xfId="0" applyNumberFormat="1" applyFont="1" applyFill="1" applyBorder="1"/>
    <xf numFmtId="38" fontId="3" fillId="9" borderId="7" xfId="1" applyFont="1" applyFill="1" applyBorder="1" applyAlignment="1">
      <alignment horizontal="center" shrinkToFit="1"/>
    </xf>
    <xf numFmtId="38" fontId="3" fillId="4" borderId="7" xfId="1" applyFont="1" applyFill="1" applyBorder="1" applyAlignment="1">
      <alignment horizontal="center" shrinkToFit="1"/>
    </xf>
    <xf numFmtId="38" fontId="3" fillId="4" borderId="3" xfId="1" applyFont="1" applyFill="1" applyBorder="1" applyAlignment="1">
      <alignment horizontal="center" shrinkToFit="1"/>
    </xf>
    <xf numFmtId="38" fontId="10" fillId="0" borderId="1" xfId="1" applyFont="1" applyBorder="1" applyAlignment="1">
      <alignment horizontal="center"/>
    </xf>
    <xf numFmtId="38" fontId="10" fillId="0" borderId="1" xfId="1" applyFont="1" applyFill="1" applyBorder="1" applyAlignment="1">
      <alignment horizontal="center"/>
    </xf>
    <xf numFmtId="0" fontId="23" fillId="0" borderId="0" xfId="0" applyFont="1"/>
    <xf numFmtId="168" fontId="1" fillId="0" borderId="8" xfId="0" applyNumberFormat="1" applyFont="1" applyBorder="1" applyAlignment="1">
      <alignment horizontal="right"/>
    </xf>
    <xf numFmtId="168" fontId="1" fillId="0" borderId="9" xfId="0" applyNumberFormat="1" applyFont="1" applyBorder="1" applyAlignment="1">
      <alignment horizontal="right"/>
    </xf>
    <xf numFmtId="168" fontId="1" fillId="0" borderId="10" xfId="0" applyNumberFormat="1" applyFont="1" applyBorder="1" applyAlignment="1">
      <alignment horizontal="right"/>
    </xf>
    <xf numFmtId="168" fontId="1" fillId="0" borderId="8" xfId="0" applyNumberFormat="1" applyFont="1" applyBorder="1"/>
    <xf numFmtId="168" fontId="1" fillId="0" borderId="9" xfId="0" applyNumberFormat="1" applyFont="1" applyBorder="1"/>
    <xf numFmtId="168" fontId="1" fillId="0" borderId="10" xfId="0" applyNumberFormat="1" applyFont="1" applyBorder="1"/>
    <xf numFmtId="38" fontId="10" fillId="0" borderId="1" xfId="1" applyFont="1" applyFill="1" applyBorder="1" applyAlignment="1">
      <alignment horizontal="right"/>
    </xf>
    <xf numFmtId="164" fontId="3" fillId="10" borderId="3" xfId="0" applyNumberFormat="1" applyFont="1" applyFill="1" applyBorder="1"/>
    <xf numFmtId="0" fontId="16" fillId="6" borderId="8" xfId="0" applyFont="1" applyFill="1" applyBorder="1"/>
    <xf numFmtId="0" fontId="1" fillId="0" borderId="0" xfId="0" applyFont="1"/>
    <xf numFmtId="164" fontId="1" fillId="0" borderId="8" xfId="0" applyNumberFormat="1" applyFont="1" applyBorder="1"/>
    <xf numFmtId="164" fontId="1" fillId="0" borderId="9" xfId="0" applyNumberFormat="1" applyFont="1" applyBorder="1"/>
    <xf numFmtId="164" fontId="1" fillId="0" borderId="17" xfId="0" applyNumberFormat="1" applyFont="1" applyBorder="1"/>
    <xf numFmtId="164" fontId="1" fillId="0" borderId="10" xfId="0" applyNumberFormat="1" applyFont="1" applyBorder="1"/>
    <xf numFmtId="0" fontId="3" fillId="0" borderId="8" xfId="0" applyFont="1" applyFill="1" applyBorder="1"/>
    <xf numFmtId="0" fontId="0" fillId="0" borderId="0" xfId="0" applyBorder="1"/>
    <xf numFmtId="0" fontId="3" fillId="0" borderId="0" xfId="0" applyFont="1" applyBorder="1" applyAlignment="1">
      <alignment horizontal="center"/>
    </xf>
    <xf numFmtId="3" fontId="0" fillId="0" borderId="0" xfId="0" applyNumberFormat="1" applyBorder="1"/>
    <xf numFmtId="167" fontId="0" fillId="0" borderId="0" xfId="0" applyNumberFormat="1" applyFill="1" applyBorder="1" applyAlignment="1">
      <alignment horizontal="right"/>
    </xf>
    <xf numFmtId="38" fontId="0" fillId="0" borderId="0" xfId="0" applyNumberFormat="1" applyFill="1" applyBorder="1"/>
    <xf numFmtId="1" fontId="0" fillId="0" borderId="0" xfId="0" applyNumberFormat="1" applyBorder="1"/>
    <xf numFmtId="3" fontId="3" fillId="3" borderId="0" xfId="0" applyNumberFormat="1" applyFont="1" applyFill="1" applyBorder="1"/>
    <xf numFmtId="167" fontId="3" fillId="3" borderId="0" xfId="0" applyNumberFormat="1" applyFont="1" applyFill="1" applyBorder="1"/>
    <xf numFmtId="38" fontId="3" fillId="3" borderId="0" xfId="0" applyNumberFormat="1" applyFont="1" applyFill="1" applyBorder="1"/>
    <xf numFmtId="1" fontId="3" fillId="7" borderId="0" xfId="0" applyNumberFormat="1" applyFont="1" applyFill="1" applyBorder="1"/>
    <xf numFmtId="0" fontId="3" fillId="0" borderId="0" xfId="0" applyFont="1" applyFill="1" applyBorder="1" applyAlignment="1">
      <alignment horizontal="center" vertical="center"/>
    </xf>
    <xf numFmtId="0" fontId="0" fillId="4" borderId="1" xfId="0" applyFill="1" applyBorder="1" applyAlignment="1">
      <alignment horizontal="right"/>
    </xf>
    <xf numFmtId="0" fontId="3" fillId="0" borderId="9" xfId="0" applyFont="1" applyBorder="1" applyAlignment="1">
      <alignment horizontal="right"/>
    </xf>
    <xf numFmtId="0" fontId="16" fillId="4" borderId="9" xfId="0" applyFont="1" applyFill="1" applyBorder="1"/>
    <xf numFmtId="0" fontId="16" fillId="4" borderId="10" xfId="0" applyFont="1" applyFill="1" applyBorder="1"/>
    <xf numFmtId="0" fontId="16" fillId="4" borderId="8" xfId="0" applyFont="1" applyFill="1" applyBorder="1"/>
    <xf numFmtId="0" fontId="3" fillId="0" borderId="11" xfId="0" applyFont="1" applyFill="1" applyBorder="1"/>
    <xf numFmtId="0" fontId="3" fillId="0" borderId="3" xfId="0" applyFont="1" applyBorder="1"/>
    <xf numFmtId="0" fontId="15" fillId="8" borderId="3" xfId="0" applyFont="1" applyFill="1" applyBorder="1"/>
    <xf numFmtId="0" fontId="3" fillId="0" borderId="17" xfId="0" applyFont="1" applyFill="1" applyBorder="1"/>
    <xf numFmtId="0" fontId="3" fillId="0" borderId="3" xfId="0" applyFont="1" applyBorder="1" applyAlignment="1">
      <alignment horizontal="center" vertical="center" wrapText="1"/>
    </xf>
    <xf numFmtId="0" fontId="15" fillId="8" borderId="8" xfId="0" applyFont="1" applyFill="1" applyBorder="1"/>
    <xf numFmtId="0" fontId="15" fillId="8" borderId="10" xfId="0" applyFont="1" applyFill="1" applyBorder="1"/>
    <xf numFmtId="0" fontId="6" fillId="8" borderId="3" xfId="0" applyFont="1" applyFill="1" applyBorder="1" applyAlignment="1">
      <alignment horizontal="center" vertical="center" wrapText="1"/>
    </xf>
    <xf numFmtId="0" fontId="3" fillId="0" borderId="14" xfId="0" applyFont="1" applyBorder="1"/>
    <xf numFmtId="0" fontId="3" fillId="0" borderId="12" xfId="0" applyFont="1" applyBorder="1"/>
    <xf numFmtId="0" fontId="14" fillId="8" borderId="3" xfId="0" applyFont="1" applyFill="1" applyBorder="1" applyAlignment="1">
      <alignment horizontal="center" vertical="center" wrapText="1"/>
    </xf>
    <xf numFmtId="170" fontId="10" fillId="0" borderId="1" xfId="1" applyNumberFormat="1" applyFont="1" applyFill="1" applyBorder="1"/>
    <xf numFmtId="0" fontId="0" fillId="0" borderId="7" xfId="0" applyFill="1" applyBorder="1"/>
    <xf numFmtId="0" fontId="3" fillId="3" borderId="7" xfId="0" applyFont="1" applyFill="1" applyBorder="1"/>
    <xf numFmtId="0" fontId="6" fillId="0" borderId="7" xfId="0" applyFont="1" applyBorder="1"/>
    <xf numFmtId="0" fontId="11" fillId="0" borderId="7" xfId="0" applyFont="1" applyFill="1" applyBorder="1"/>
    <xf numFmtId="164" fontId="11" fillId="0" borderId="7" xfId="0" applyNumberFormat="1" applyFont="1" applyFill="1" applyBorder="1"/>
    <xf numFmtId="38" fontId="10" fillId="0" borderId="7" xfId="1" applyFont="1" applyBorder="1"/>
    <xf numFmtId="165" fontId="3" fillId="3" borderId="7" xfId="1" applyNumberFormat="1" applyFont="1" applyFill="1" applyBorder="1"/>
    <xf numFmtId="38" fontId="0" fillId="0" borderId="7" xfId="0" applyNumberFormat="1" applyFill="1" applyBorder="1"/>
    <xf numFmtId="38" fontId="10" fillId="0" borderId="7" xfId="1" applyFont="1" applyFill="1" applyBorder="1"/>
    <xf numFmtId="38" fontId="6" fillId="0" borderId="7" xfId="1" applyFont="1" applyBorder="1"/>
    <xf numFmtId="166" fontId="10" fillId="0" borderId="7" xfId="1" applyNumberFormat="1" applyFont="1" applyFill="1" applyBorder="1"/>
    <xf numFmtId="164" fontId="11" fillId="5" borderId="7" xfId="0" applyNumberFormat="1" applyFont="1" applyFill="1" applyBorder="1"/>
    <xf numFmtId="164" fontId="10" fillId="0" borderId="7" xfId="0" applyNumberFormat="1" applyFont="1" applyFill="1" applyBorder="1"/>
    <xf numFmtId="38" fontId="3" fillId="2" borderId="6" xfId="1" applyFont="1" applyFill="1" applyBorder="1" applyAlignment="1">
      <alignment horizontal="center"/>
    </xf>
    <xf numFmtId="0" fontId="3" fillId="3" borderId="6" xfId="1" applyNumberFormat="1" applyFont="1" applyFill="1" applyBorder="1" applyAlignment="1">
      <alignment horizontal="center"/>
    </xf>
    <xf numFmtId="0" fontId="3" fillId="2" borderId="6" xfId="1" applyNumberFormat="1" applyFont="1" applyFill="1" applyBorder="1" applyAlignment="1">
      <alignment horizontal="center"/>
    </xf>
    <xf numFmtId="0" fontId="8" fillId="0" borderId="0" xfId="0" applyFont="1"/>
    <xf numFmtId="0" fontId="0" fillId="4" borderId="5" xfId="0" applyFill="1" applyBorder="1" applyAlignment="1">
      <alignment shrinkToFit="1"/>
    </xf>
    <xf numFmtId="0" fontId="0" fillId="4" borderId="1" xfId="0" applyFill="1" applyBorder="1" applyAlignment="1">
      <alignment shrinkToFit="1"/>
    </xf>
    <xf numFmtId="0" fontId="0" fillId="4" borderId="2" xfId="0" applyFill="1" applyBorder="1" applyAlignment="1">
      <alignment shrinkToFit="1"/>
    </xf>
    <xf numFmtId="49" fontId="0" fillId="0" borderId="0" xfId="0" applyNumberFormat="1"/>
    <xf numFmtId="49" fontId="3" fillId="0" borderId="3" xfId="0" applyNumberFormat="1" applyFont="1" applyBorder="1" applyAlignment="1">
      <alignment horizontal="center" vertical="center"/>
    </xf>
    <xf numFmtId="0" fontId="3" fillId="0" borderId="3" xfId="0" applyFont="1" applyBorder="1" applyAlignment="1">
      <alignment horizontal="center" vertical="center"/>
    </xf>
    <xf numFmtId="49" fontId="3" fillId="0" borderId="0" xfId="0" applyNumberFormat="1" applyFont="1"/>
    <xf numFmtId="49" fontId="24" fillId="0" borderId="17" xfId="0" applyNumberFormat="1" applyFont="1" applyBorder="1"/>
    <xf numFmtId="0" fontId="24" fillId="0" borderId="17" xfId="0" applyFont="1" applyBorder="1"/>
    <xf numFmtId="49" fontId="24" fillId="0" borderId="9" xfId="0" applyNumberFormat="1" applyFont="1" applyBorder="1"/>
    <xf numFmtId="0" fontId="24" fillId="0" borderId="9" xfId="0" applyFont="1" applyBorder="1"/>
    <xf numFmtId="49" fontId="24" fillId="0" borderId="10" xfId="0" applyNumberFormat="1" applyFont="1" applyBorder="1"/>
    <xf numFmtId="0" fontId="24" fillId="0" borderId="10" xfId="0" applyFont="1" applyBorder="1"/>
    <xf numFmtId="38" fontId="10" fillId="0" borderId="0" xfId="1" applyFont="1" applyFill="1" applyBorder="1"/>
    <xf numFmtId="38" fontId="10" fillId="0" borderId="0" xfId="1" applyFont="1" applyFill="1" applyBorder="1" applyAlignment="1">
      <alignment horizontal="center"/>
    </xf>
    <xf numFmtId="38" fontId="10" fillId="0" borderId="0" xfId="1" applyFont="1" applyFill="1" applyBorder="1" applyAlignment="1">
      <alignment horizontal="right"/>
    </xf>
    <xf numFmtId="38" fontId="3" fillId="0" borderId="0" xfId="1" applyFont="1" applyFill="1" applyBorder="1" applyAlignment="1">
      <alignment vertical="center"/>
    </xf>
    <xf numFmtId="0" fontId="0" fillId="0" borderId="0" xfId="0" applyFill="1" applyBorder="1" applyAlignment="1">
      <alignment horizontal="center" vertical="center"/>
    </xf>
    <xf numFmtId="38" fontId="3" fillId="0" borderId="0" xfId="1" applyFont="1" applyFill="1" applyBorder="1" applyAlignment="1">
      <alignment horizontal="center"/>
    </xf>
    <xf numFmtId="0" fontId="3" fillId="0" borderId="0" xfId="1" applyNumberFormat="1" applyFont="1" applyFill="1" applyBorder="1" applyAlignment="1">
      <alignment horizontal="center"/>
    </xf>
    <xf numFmtId="165" fontId="3" fillId="0" borderId="0" xfId="1" applyNumberFormat="1" applyFont="1" applyFill="1" applyBorder="1"/>
    <xf numFmtId="38" fontId="6" fillId="0" borderId="0" xfId="1" applyFont="1" applyFill="1" applyBorder="1"/>
    <xf numFmtId="38" fontId="3" fillId="0" borderId="0" xfId="1" applyFont="1" applyFill="1" applyBorder="1"/>
    <xf numFmtId="0" fontId="23" fillId="0" borderId="0" xfId="0" applyFont="1" applyFill="1" applyBorder="1"/>
    <xf numFmtId="164" fontId="3" fillId="0" borderId="0" xfId="0" applyNumberFormat="1" applyFont="1"/>
    <xf numFmtId="164" fontId="3" fillId="0" borderId="0" xfId="0" applyNumberFormat="1" applyFont="1" applyAlignment="1">
      <alignment horizontal="right"/>
    </xf>
    <xf numFmtId="0" fontId="3" fillId="0" borderId="0" xfId="0" applyFont="1" applyFill="1" applyBorder="1" applyAlignment="1">
      <alignment shrinkToFit="1"/>
    </xf>
    <xf numFmtId="38" fontId="7" fillId="0" borderId="0" xfId="1" applyFont="1"/>
    <xf numFmtId="38" fontId="3" fillId="0" borderId="3" xfId="1" applyFont="1" applyBorder="1"/>
    <xf numFmtId="0" fontId="13" fillId="0" borderId="0" xfId="0" applyFont="1" applyFill="1" applyBorder="1"/>
    <xf numFmtId="0" fontId="14" fillId="0" borderId="0" xfId="0" applyFont="1" applyFill="1" applyBorder="1"/>
    <xf numFmtId="0" fontId="7" fillId="0" borderId="0" xfId="0" applyFont="1" applyFill="1" applyBorder="1" applyAlignment="1">
      <alignment horizontal="center" vertical="center" wrapText="1"/>
    </xf>
    <xf numFmtId="0" fontId="7" fillId="0" borderId="0" xfId="0" applyFont="1" applyFill="1" applyBorder="1" applyAlignment="1">
      <alignment vertical="center" wrapText="1"/>
    </xf>
    <xf numFmtId="0" fontId="16" fillId="0" borderId="0" xfId="0" applyFont="1" applyFill="1" applyBorder="1" applyAlignment="1">
      <alignment horizontal="center" vertical="center" wrapText="1"/>
    </xf>
    <xf numFmtId="0" fontId="14" fillId="0" borderId="0" xfId="0" applyFont="1" applyFill="1" applyBorder="1" applyAlignment="1">
      <alignment horizontal="center" vertical="center" wrapText="1"/>
    </xf>
    <xf numFmtId="0" fontId="8" fillId="0" borderId="0" xfId="0" applyFont="1" applyFill="1" applyBorder="1" applyAlignment="1">
      <alignment vertical="center" wrapText="1"/>
    </xf>
    <xf numFmtId="0" fontId="9" fillId="0" borderId="0" xfId="0" applyFont="1" applyFill="1" applyBorder="1" applyAlignment="1">
      <alignment vertical="center" wrapText="1"/>
    </xf>
    <xf numFmtId="164" fontId="10" fillId="0" borderId="0" xfId="0" applyNumberFormat="1" applyFont="1" applyFill="1" applyBorder="1"/>
    <xf numFmtId="0" fontId="16" fillId="0" borderId="0" xfId="0" applyFont="1" applyFill="1" applyBorder="1"/>
    <xf numFmtId="0" fontId="15" fillId="0" borderId="0" xfId="0" applyFont="1" applyFill="1" applyBorder="1"/>
    <xf numFmtId="0" fontId="3" fillId="0" borderId="0" xfId="0" applyFont="1" applyFill="1" applyBorder="1" applyAlignment="1">
      <alignment horizontal="right"/>
    </xf>
    <xf numFmtId="0" fontId="0" fillId="0" borderId="1" xfId="0" applyFill="1" applyBorder="1" applyAlignment="1">
      <alignment shrinkToFit="1"/>
    </xf>
    <xf numFmtId="0" fontId="10" fillId="0" borderId="1" xfId="0" applyFont="1" applyFill="1" applyBorder="1"/>
    <xf numFmtId="0" fontId="10" fillId="0" borderId="0" xfId="0" applyFont="1" applyFill="1"/>
    <xf numFmtId="0" fontId="0" fillId="0" borderId="9" xfId="0" applyFill="1" applyBorder="1"/>
    <xf numFmtId="0" fontId="3" fillId="0" borderId="9" xfId="0" applyFont="1" applyFill="1" applyBorder="1" applyAlignment="1">
      <alignment horizontal="center"/>
    </xf>
    <xf numFmtId="38" fontId="10" fillId="0" borderId="9" xfId="1" applyFont="1" applyFill="1" applyBorder="1"/>
    <xf numFmtId="3" fontId="0" fillId="0" borderId="9" xfId="0" applyNumberFormat="1" applyFill="1" applyBorder="1"/>
    <xf numFmtId="168" fontId="1" fillId="0" borderId="9" xfId="0" applyNumberFormat="1" applyFont="1" applyFill="1" applyBorder="1" applyAlignment="1">
      <alignment horizontal="right"/>
    </xf>
    <xf numFmtId="1" fontId="3" fillId="0" borderId="9" xfId="0" applyNumberFormat="1" applyFont="1" applyFill="1" applyBorder="1"/>
    <xf numFmtId="164" fontId="3" fillId="4" borderId="9" xfId="0" applyNumberFormat="1" applyFont="1" applyFill="1" applyBorder="1"/>
    <xf numFmtId="168" fontId="1" fillId="0" borderId="9" xfId="0" applyNumberFormat="1" applyFont="1" applyFill="1" applyBorder="1"/>
    <xf numFmtId="38" fontId="3" fillId="0" borderId="9" xfId="1" applyFont="1" applyFill="1" applyBorder="1"/>
    <xf numFmtId="164" fontId="22" fillId="4" borderId="9" xfId="0" applyNumberFormat="1" applyFont="1" applyFill="1" applyBorder="1"/>
    <xf numFmtId="164" fontId="3" fillId="3" borderId="6" xfId="0" applyNumberFormat="1" applyFont="1" applyFill="1" applyBorder="1"/>
    <xf numFmtId="170" fontId="3" fillId="3" borderId="3" xfId="1" applyNumberFormat="1" applyFont="1" applyFill="1" applyBorder="1"/>
    <xf numFmtId="164" fontId="18" fillId="0" borderId="9" xfId="0" applyNumberFormat="1" applyFont="1" applyFill="1" applyBorder="1"/>
    <xf numFmtId="164" fontId="20" fillId="0" borderId="9" xfId="0" applyNumberFormat="1" applyFont="1" applyFill="1" applyBorder="1"/>
    <xf numFmtId="0" fontId="16" fillId="6" borderId="3" xfId="0" applyFont="1" applyFill="1" applyBorder="1"/>
    <xf numFmtId="165" fontId="3" fillId="3" borderId="3" xfId="0" applyNumberFormat="1" applyFont="1" applyFill="1" applyBorder="1"/>
    <xf numFmtId="164" fontId="22" fillId="9" borderId="3" xfId="0" applyNumberFormat="1" applyFont="1" applyFill="1" applyBorder="1"/>
    <xf numFmtId="164" fontId="10" fillId="0" borderId="1" xfId="0" applyNumberFormat="1" applyFont="1" applyFill="1" applyBorder="1" applyAlignment="1">
      <alignment horizontal="center"/>
    </xf>
    <xf numFmtId="2" fontId="3" fillId="3" borderId="1" xfId="0" applyNumberFormat="1" applyFont="1" applyFill="1" applyBorder="1"/>
    <xf numFmtId="0" fontId="3" fillId="3" borderId="12" xfId="0" applyFont="1" applyFill="1" applyBorder="1" applyAlignment="1">
      <alignment horizontal="center" vertical="center"/>
    </xf>
    <xf numFmtId="0" fontId="0" fillId="3" borderId="14" xfId="0" applyFill="1" applyBorder="1" applyAlignment="1">
      <alignment horizontal="center" vertical="center"/>
    </xf>
    <xf numFmtId="0" fontId="3" fillId="2" borderId="16" xfId="0" applyFont="1" applyFill="1" applyBorder="1" applyAlignment="1">
      <alignment horizontal="center" vertical="center"/>
    </xf>
    <xf numFmtId="0" fontId="0" fillId="0" borderId="15" xfId="0" applyBorder="1" applyAlignment="1">
      <alignment horizontal="center" vertical="center"/>
    </xf>
    <xf numFmtId="0" fontId="10" fillId="3" borderId="14" xfId="0" applyFont="1" applyFill="1" applyBorder="1" applyAlignment="1">
      <alignment horizontal="center" vertical="center"/>
    </xf>
    <xf numFmtId="0" fontId="10" fillId="0" borderId="7" xfId="0" applyFont="1" applyBorder="1" applyAlignment="1">
      <alignment horizontal="center" vertical="center"/>
    </xf>
    <xf numFmtId="0" fontId="3" fillId="9" borderId="16" xfId="0" applyFont="1" applyFill="1" applyBorder="1" applyAlignment="1">
      <alignment horizontal="center" vertical="center"/>
    </xf>
    <xf numFmtId="0" fontId="3" fillId="4" borderId="16" xfId="0" applyFont="1" applyFill="1" applyBorder="1" applyAlignment="1">
      <alignment horizontal="center" vertical="center"/>
    </xf>
    <xf numFmtId="0" fontId="0" fillId="4" borderId="15" xfId="0" applyFill="1" applyBorder="1" applyAlignment="1">
      <alignment horizontal="center" vertical="center"/>
    </xf>
    <xf numFmtId="0" fontId="3" fillId="3" borderId="0" xfId="0" applyFont="1" applyFill="1" applyBorder="1" applyAlignment="1">
      <alignment horizontal="center" vertical="center"/>
    </xf>
    <xf numFmtId="0" fontId="0" fillId="3" borderId="0" xfId="0" applyFill="1" applyBorder="1" applyAlignment="1">
      <alignment horizontal="center" vertical="center"/>
    </xf>
    <xf numFmtId="0" fontId="3" fillId="0" borderId="0" xfId="0" applyFont="1" applyFill="1" applyBorder="1" applyAlignment="1">
      <alignment horizontal="center" vertical="center"/>
    </xf>
    <xf numFmtId="0" fontId="0" fillId="0" borderId="0" xfId="0" applyFill="1" applyBorder="1" applyAlignment="1">
      <alignment horizontal="center" vertical="center"/>
    </xf>
    <xf numFmtId="0" fontId="3" fillId="0" borderId="0" xfId="0" applyFont="1" applyFill="1" applyBorder="1" applyAlignment="1">
      <alignment shrinkToFit="1"/>
    </xf>
    <xf numFmtId="0" fontId="0" fillId="0" borderId="0" xfId="0" applyFill="1" applyBorder="1" applyAlignment="1">
      <alignment shrinkToFit="1"/>
    </xf>
  </cellXfs>
  <cellStyles count="2">
    <cellStyle name="Comma [0]" xfId="1" builtinId="6"/>
    <cellStyle name="Normal" xfId="0" builtinId="0"/>
  </cellStyles>
  <dxfs count="5">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75" b="1" i="0" u="none" strike="noStrike" baseline="0">
                <a:solidFill>
                  <a:srgbClr val="000000"/>
                </a:solidFill>
                <a:latin typeface="ＭＳ ゴシック"/>
                <a:ea typeface="ＭＳ ゴシック"/>
                <a:cs typeface="ＭＳ ゴシック"/>
              </a:defRPr>
            </a:pPr>
            <a:r>
              <a:t>47都道府県の消費者行政の評価点数</a:t>
            </a:r>
          </a:p>
        </c:rich>
      </c:tx>
      <c:layout>
        <c:manualLayout>
          <c:xMode val="edge"/>
          <c:yMode val="edge"/>
          <c:x val="0.256849422444141"/>
          <c:y val="0.00872410032715376"/>
        </c:manualLayout>
      </c:layout>
      <c:overlay val="0"/>
      <c:spPr>
        <a:noFill/>
        <a:ln w="25400">
          <a:noFill/>
        </a:ln>
      </c:spPr>
    </c:title>
    <c:autoTitleDeleted val="0"/>
    <c:plotArea>
      <c:layout>
        <c:manualLayout>
          <c:layoutTarget val="inner"/>
          <c:xMode val="edge"/>
          <c:yMode val="edge"/>
          <c:x val="0.160958971398329"/>
          <c:y val="0.0479825517993457"/>
          <c:w val="0.626712590763705"/>
          <c:h val="0.9432933478735"/>
        </c:manualLayout>
      </c:layout>
      <c:barChart>
        <c:barDir val="bar"/>
        <c:grouping val="stacked"/>
        <c:varyColors val="0"/>
        <c:ser>
          <c:idx val="0"/>
          <c:order val="0"/>
          <c:tx>
            <c:strRef>
              <c:f>ﾗﾝｸ・北から!$H$2</c:f>
              <c:strCache>
                <c:ptCount val="1"/>
                <c:pt idx="0">
                  <c:v>１．消費者行政職員数</c:v>
                </c:pt>
              </c:strCache>
            </c:strRef>
          </c:tx>
          <c:spPr>
            <a:solidFill>
              <a:srgbClr val="9999FF"/>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ﾗﾝｸ・北から!$H$3:$H$50</c:f>
              <c:numCache>
                <c:formatCode>General</c:formatCode>
                <c:ptCount val="48"/>
                <c:pt idx="0">
                  <c:v>-1.0</c:v>
                </c:pt>
                <c:pt idx="1">
                  <c:v>1.0</c:v>
                </c:pt>
                <c:pt idx="2">
                  <c:v>-1.0</c:v>
                </c:pt>
                <c:pt idx="3">
                  <c:v>-1.0</c:v>
                </c:pt>
                <c:pt idx="4">
                  <c:v>-1.0</c:v>
                </c:pt>
                <c:pt idx="5">
                  <c:v>-1.0</c:v>
                </c:pt>
                <c:pt idx="6">
                  <c:v>1.0</c:v>
                </c:pt>
                <c:pt idx="7">
                  <c:v>0.0</c:v>
                </c:pt>
                <c:pt idx="8">
                  <c:v>0.0</c:v>
                </c:pt>
                <c:pt idx="9">
                  <c:v>1.0</c:v>
                </c:pt>
                <c:pt idx="10">
                  <c:v>3.0</c:v>
                </c:pt>
                <c:pt idx="11">
                  <c:v>1.0</c:v>
                </c:pt>
                <c:pt idx="12">
                  <c:v>-2.0</c:v>
                </c:pt>
                <c:pt idx="13">
                  <c:v>-2.0</c:v>
                </c:pt>
                <c:pt idx="14">
                  <c:v>1.0</c:v>
                </c:pt>
                <c:pt idx="15">
                  <c:v>0.0</c:v>
                </c:pt>
                <c:pt idx="16">
                  <c:v>1.0</c:v>
                </c:pt>
                <c:pt idx="17">
                  <c:v>1.0</c:v>
                </c:pt>
                <c:pt idx="18">
                  <c:v>0.0</c:v>
                </c:pt>
                <c:pt idx="19">
                  <c:v>-1.0</c:v>
                </c:pt>
                <c:pt idx="20">
                  <c:v>-1.0</c:v>
                </c:pt>
                <c:pt idx="21">
                  <c:v>-1.0</c:v>
                </c:pt>
                <c:pt idx="22">
                  <c:v>-1.0</c:v>
                </c:pt>
                <c:pt idx="23">
                  <c:v>-1.0</c:v>
                </c:pt>
                <c:pt idx="24">
                  <c:v>-1.0</c:v>
                </c:pt>
                <c:pt idx="25">
                  <c:v>0.0</c:v>
                </c:pt>
                <c:pt idx="26">
                  <c:v>-3.0</c:v>
                </c:pt>
                <c:pt idx="27">
                  <c:v>1.0</c:v>
                </c:pt>
                <c:pt idx="28">
                  <c:v>-1.0</c:v>
                </c:pt>
                <c:pt idx="29">
                  <c:v>-1.0</c:v>
                </c:pt>
                <c:pt idx="30">
                  <c:v>-2.0</c:v>
                </c:pt>
                <c:pt idx="31">
                  <c:v>1.0</c:v>
                </c:pt>
                <c:pt idx="32">
                  <c:v>-1.0</c:v>
                </c:pt>
                <c:pt idx="33">
                  <c:v>-3.0</c:v>
                </c:pt>
                <c:pt idx="34">
                  <c:v>0.0</c:v>
                </c:pt>
                <c:pt idx="35">
                  <c:v>-1.0</c:v>
                </c:pt>
                <c:pt idx="36">
                  <c:v>1.0</c:v>
                </c:pt>
                <c:pt idx="37">
                  <c:v>-1.0</c:v>
                </c:pt>
                <c:pt idx="38">
                  <c:v>0.0</c:v>
                </c:pt>
                <c:pt idx="39">
                  <c:v>-1.0</c:v>
                </c:pt>
                <c:pt idx="40">
                  <c:v>-1.0</c:v>
                </c:pt>
                <c:pt idx="41">
                  <c:v>-1.0</c:v>
                </c:pt>
                <c:pt idx="42">
                  <c:v>0.0</c:v>
                </c:pt>
                <c:pt idx="43">
                  <c:v>1.0</c:v>
                </c:pt>
                <c:pt idx="44">
                  <c:v>-1.0</c:v>
                </c:pt>
                <c:pt idx="45">
                  <c:v>1.0</c:v>
                </c:pt>
                <c:pt idx="46">
                  <c:v>3.0</c:v>
                </c:pt>
                <c:pt idx="47">
                  <c:v>-1.0</c:v>
                </c:pt>
              </c:numCache>
            </c:numRef>
          </c:val>
        </c:ser>
        <c:ser>
          <c:idx val="1"/>
          <c:order val="1"/>
          <c:tx>
            <c:strRef>
              <c:f>ﾗﾝｸ・北から!$I$2</c:f>
              <c:strCache>
                <c:ptCount val="1"/>
                <c:pt idx="0">
                  <c:v>２．消費者行政予算</c:v>
                </c:pt>
              </c:strCache>
            </c:strRef>
          </c:tx>
          <c:spPr>
            <a:solidFill>
              <a:srgbClr val="993366"/>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ﾗﾝｸ・北から!$I$3:$I$50</c:f>
              <c:numCache>
                <c:formatCode>General</c:formatCode>
                <c:ptCount val="48"/>
                <c:pt idx="0">
                  <c:v>1.0</c:v>
                </c:pt>
                <c:pt idx="1">
                  <c:v>-2.0</c:v>
                </c:pt>
                <c:pt idx="2">
                  <c:v>-1.0</c:v>
                </c:pt>
                <c:pt idx="3">
                  <c:v>-2.0</c:v>
                </c:pt>
                <c:pt idx="4">
                  <c:v>-2.0</c:v>
                </c:pt>
                <c:pt idx="5">
                  <c:v>1.0</c:v>
                </c:pt>
                <c:pt idx="6">
                  <c:v>-1.0</c:v>
                </c:pt>
                <c:pt idx="7">
                  <c:v>-1.0</c:v>
                </c:pt>
                <c:pt idx="8">
                  <c:v>-2.0</c:v>
                </c:pt>
                <c:pt idx="9">
                  <c:v>-1.0</c:v>
                </c:pt>
                <c:pt idx="10">
                  <c:v>2.0</c:v>
                </c:pt>
                <c:pt idx="11">
                  <c:v>-1.0</c:v>
                </c:pt>
                <c:pt idx="12">
                  <c:v>-3.0</c:v>
                </c:pt>
                <c:pt idx="13">
                  <c:v>-3.0</c:v>
                </c:pt>
                <c:pt idx="14">
                  <c:v>2.0</c:v>
                </c:pt>
                <c:pt idx="15">
                  <c:v>-1.0</c:v>
                </c:pt>
                <c:pt idx="16">
                  <c:v>1.0</c:v>
                </c:pt>
                <c:pt idx="17">
                  <c:v>-1.0</c:v>
                </c:pt>
                <c:pt idx="18">
                  <c:v>-1.0</c:v>
                </c:pt>
                <c:pt idx="19">
                  <c:v>-1.0</c:v>
                </c:pt>
                <c:pt idx="20">
                  <c:v>0.0</c:v>
                </c:pt>
                <c:pt idx="21">
                  <c:v>-2.0</c:v>
                </c:pt>
                <c:pt idx="22">
                  <c:v>-2.0</c:v>
                </c:pt>
                <c:pt idx="23">
                  <c:v>-1.0</c:v>
                </c:pt>
                <c:pt idx="24">
                  <c:v>-1.0</c:v>
                </c:pt>
                <c:pt idx="25">
                  <c:v>-1.0</c:v>
                </c:pt>
                <c:pt idx="26">
                  <c:v>2.0</c:v>
                </c:pt>
                <c:pt idx="27">
                  <c:v>1.0</c:v>
                </c:pt>
                <c:pt idx="28">
                  <c:v>-2.0</c:v>
                </c:pt>
                <c:pt idx="29">
                  <c:v>-2.0</c:v>
                </c:pt>
                <c:pt idx="30">
                  <c:v>-1.0</c:v>
                </c:pt>
                <c:pt idx="31">
                  <c:v>-2.0</c:v>
                </c:pt>
                <c:pt idx="32">
                  <c:v>2.0</c:v>
                </c:pt>
                <c:pt idx="33">
                  <c:v>-1.0</c:v>
                </c:pt>
                <c:pt idx="34">
                  <c:v>-2.0</c:v>
                </c:pt>
                <c:pt idx="35">
                  <c:v>-1.0</c:v>
                </c:pt>
                <c:pt idx="36">
                  <c:v>-2.0</c:v>
                </c:pt>
                <c:pt idx="37">
                  <c:v>-2.0</c:v>
                </c:pt>
                <c:pt idx="38">
                  <c:v>-2.0</c:v>
                </c:pt>
                <c:pt idx="39">
                  <c:v>-1.0</c:v>
                </c:pt>
                <c:pt idx="40">
                  <c:v>-2.0</c:v>
                </c:pt>
                <c:pt idx="41">
                  <c:v>4.0</c:v>
                </c:pt>
                <c:pt idx="42">
                  <c:v>-1.0</c:v>
                </c:pt>
                <c:pt idx="43">
                  <c:v>-1.0</c:v>
                </c:pt>
                <c:pt idx="44">
                  <c:v>1.0</c:v>
                </c:pt>
                <c:pt idx="45">
                  <c:v>-2.0</c:v>
                </c:pt>
                <c:pt idx="46">
                  <c:v>1.0</c:v>
                </c:pt>
                <c:pt idx="47">
                  <c:v>-1.0</c:v>
                </c:pt>
              </c:numCache>
            </c:numRef>
          </c:val>
        </c:ser>
        <c:ser>
          <c:idx val="2"/>
          <c:order val="2"/>
          <c:tx>
            <c:strRef>
              <c:f>ﾗﾝｸ・北から!$J$2</c:f>
              <c:strCache>
                <c:ptCount val="1"/>
                <c:pt idx="0">
                  <c:v>３．消費者行政予算比率*除く生協</c:v>
                </c:pt>
              </c:strCache>
            </c:strRef>
          </c:tx>
          <c:spPr>
            <a:solidFill>
              <a:srgbClr val="FFFFCC"/>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ﾗﾝｸ・北から!$J$3:$J$50</c:f>
              <c:numCache>
                <c:formatCode>General</c:formatCode>
                <c:ptCount val="48"/>
                <c:pt idx="0">
                  <c:v>1.0</c:v>
                </c:pt>
                <c:pt idx="1">
                  <c:v>-2.0</c:v>
                </c:pt>
                <c:pt idx="2">
                  <c:v>-1.0</c:v>
                </c:pt>
                <c:pt idx="3">
                  <c:v>-1.0</c:v>
                </c:pt>
                <c:pt idx="4">
                  <c:v>-2.0</c:v>
                </c:pt>
                <c:pt idx="5">
                  <c:v>2.0</c:v>
                </c:pt>
                <c:pt idx="6">
                  <c:v>-1.0</c:v>
                </c:pt>
                <c:pt idx="7">
                  <c:v>-1.0</c:v>
                </c:pt>
                <c:pt idx="8">
                  <c:v>-2.0</c:v>
                </c:pt>
                <c:pt idx="9">
                  <c:v>-1.0</c:v>
                </c:pt>
                <c:pt idx="10">
                  <c:v>3.0</c:v>
                </c:pt>
                <c:pt idx="11">
                  <c:v>-1.0</c:v>
                </c:pt>
                <c:pt idx="12">
                  <c:v>-2.0</c:v>
                </c:pt>
                <c:pt idx="13">
                  <c:v>-3.0</c:v>
                </c:pt>
                <c:pt idx="14">
                  <c:v>2.0</c:v>
                </c:pt>
                <c:pt idx="15">
                  <c:v>1.0</c:v>
                </c:pt>
                <c:pt idx="16">
                  <c:v>-1.0</c:v>
                </c:pt>
                <c:pt idx="17">
                  <c:v>-1.0</c:v>
                </c:pt>
                <c:pt idx="18">
                  <c:v>1.0</c:v>
                </c:pt>
                <c:pt idx="19">
                  <c:v>1.0</c:v>
                </c:pt>
                <c:pt idx="20">
                  <c:v>1.0</c:v>
                </c:pt>
                <c:pt idx="21">
                  <c:v>-1.0</c:v>
                </c:pt>
                <c:pt idx="22">
                  <c:v>-2.0</c:v>
                </c:pt>
                <c:pt idx="23">
                  <c:v>-1.0</c:v>
                </c:pt>
                <c:pt idx="24">
                  <c:v>-1.0</c:v>
                </c:pt>
                <c:pt idx="25">
                  <c:v>1.0</c:v>
                </c:pt>
                <c:pt idx="26">
                  <c:v>1.0</c:v>
                </c:pt>
                <c:pt idx="27">
                  <c:v>1.0</c:v>
                </c:pt>
                <c:pt idx="28">
                  <c:v>-1.0</c:v>
                </c:pt>
                <c:pt idx="29">
                  <c:v>-1.0</c:v>
                </c:pt>
                <c:pt idx="30">
                  <c:v>-1.0</c:v>
                </c:pt>
                <c:pt idx="31">
                  <c:v>-2.0</c:v>
                </c:pt>
                <c:pt idx="32">
                  <c:v>2.0</c:v>
                </c:pt>
                <c:pt idx="33">
                  <c:v>-1.0</c:v>
                </c:pt>
                <c:pt idx="34">
                  <c:v>-1.0</c:v>
                </c:pt>
                <c:pt idx="35">
                  <c:v>-1.0</c:v>
                </c:pt>
                <c:pt idx="36">
                  <c:v>-1.0</c:v>
                </c:pt>
                <c:pt idx="37">
                  <c:v>-2.0</c:v>
                </c:pt>
                <c:pt idx="38">
                  <c:v>-1.0</c:v>
                </c:pt>
                <c:pt idx="39">
                  <c:v>-1.0</c:v>
                </c:pt>
                <c:pt idx="40">
                  <c:v>-2.0</c:v>
                </c:pt>
                <c:pt idx="41">
                  <c:v>4.0</c:v>
                </c:pt>
                <c:pt idx="42">
                  <c:v>-1.0</c:v>
                </c:pt>
                <c:pt idx="43">
                  <c:v>1.0</c:v>
                </c:pt>
                <c:pt idx="44">
                  <c:v>1.0</c:v>
                </c:pt>
                <c:pt idx="45">
                  <c:v>-2.0</c:v>
                </c:pt>
                <c:pt idx="46">
                  <c:v>1.0</c:v>
                </c:pt>
                <c:pt idx="47">
                  <c:v>-1.0</c:v>
                </c:pt>
              </c:numCache>
            </c:numRef>
          </c:val>
        </c:ser>
        <c:ser>
          <c:idx val="3"/>
          <c:order val="3"/>
          <c:tx>
            <c:strRef>
              <c:f>ﾗﾝｸ・北から!$K$2</c:f>
              <c:strCache>
                <c:ptCount val="1"/>
                <c:pt idx="0">
                  <c:v>４．相談員の１週間の延べ配置人数</c:v>
                </c:pt>
              </c:strCache>
            </c:strRef>
          </c:tx>
          <c:spPr>
            <a:solidFill>
              <a:srgbClr val="CCFFFF"/>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ﾗﾝｸ・北から!$K$3:$K$50</c:f>
              <c:numCache>
                <c:formatCode>General</c:formatCode>
                <c:ptCount val="48"/>
                <c:pt idx="0">
                  <c:v>0.0</c:v>
                </c:pt>
                <c:pt idx="1">
                  <c:v>0.0</c:v>
                </c:pt>
                <c:pt idx="2">
                  <c:v>1.0</c:v>
                </c:pt>
                <c:pt idx="3">
                  <c:v>1.0</c:v>
                </c:pt>
                <c:pt idx="4">
                  <c:v>0.0</c:v>
                </c:pt>
                <c:pt idx="5">
                  <c:v>2.0</c:v>
                </c:pt>
                <c:pt idx="6">
                  <c:v>3.0</c:v>
                </c:pt>
                <c:pt idx="7">
                  <c:v>0.0</c:v>
                </c:pt>
                <c:pt idx="8">
                  <c:v>-1.0</c:v>
                </c:pt>
                <c:pt idx="9">
                  <c:v>1.0</c:v>
                </c:pt>
                <c:pt idx="10">
                  <c:v>1.0</c:v>
                </c:pt>
                <c:pt idx="11">
                  <c:v>0.0</c:v>
                </c:pt>
                <c:pt idx="12">
                  <c:v>1.0</c:v>
                </c:pt>
                <c:pt idx="13">
                  <c:v>-3.0</c:v>
                </c:pt>
                <c:pt idx="14">
                  <c:v>1.0</c:v>
                </c:pt>
                <c:pt idx="15">
                  <c:v>0.0</c:v>
                </c:pt>
                <c:pt idx="16">
                  <c:v>0.0</c:v>
                </c:pt>
                <c:pt idx="17">
                  <c:v>1.0</c:v>
                </c:pt>
                <c:pt idx="18">
                  <c:v>0.0</c:v>
                </c:pt>
                <c:pt idx="19">
                  <c:v>0.0</c:v>
                </c:pt>
                <c:pt idx="20">
                  <c:v>1.0</c:v>
                </c:pt>
                <c:pt idx="21">
                  <c:v>1.0</c:v>
                </c:pt>
                <c:pt idx="22">
                  <c:v>2.0</c:v>
                </c:pt>
                <c:pt idx="23">
                  <c:v>3.0</c:v>
                </c:pt>
                <c:pt idx="24">
                  <c:v>0.0</c:v>
                </c:pt>
                <c:pt idx="25">
                  <c:v>1.0</c:v>
                </c:pt>
                <c:pt idx="26">
                  <c:v>2.0</c:v>
                </c:pt>
                <c:pt idx="27">
                  <c:v>1.0</c:v>
                </c:pt>
                <c:pt idx="28">
                  <c:v>2.0</c:v>
                </c:pt>
                <c:pt idx="29">
                  <c:v>1.0</c:v>
                </c:pt>
                <c:pt idx="30">
                  <c:v>4.0</c:v>
                </c:pt>
                <c:pt idx="31">
                  <c:v>2.0</c:v>
                </c:pt>
                <c:pt idx="32">
                  <c:v>0.0</c:v>
                </c:pt>
                <c:pt idx="33">
                  <c:v>-2.0</c:v>
                </c:pt>
                <c:pt idx="34">
                  <c:v>3.0</c:v>
                </c:pt>
                <c:pt idx="35">
                  <c:v>2.0</c:v>
                </c:pt>
                <c:pt idx="36">
                  <c:v>1.0</c:v>
                </c:pt>
                <c:pt idx="37">
                  <c:v>2.0</c:v>
                </c:pt>
                <c:pt idx="38">
                  <c:v>0.0</c:v>
                </c:pt>
                <c:pt idx="39">
                  <c:v>0.0</c:v>
                </c:pt>
                <c:pt idx="40">
                  <c:v>0.0</c:v>
                </c:pt>
                <c:pt idx="41">
                  <c:v>2.0</c:v>
                </c:pt>
                <c:pt idx="42">
                  <c:v>1.0</c:v>
                </c:pt>
                <c:pt idx="43">
                  <c:v>2.0</c:v>
                </c:pt>
                <c:pt idx="44">
                  <c:v>0.0</c:v>
                </c:pt>
                <c:pt idx="45">
                  <c:v>0.0</c:v>
                </c:pt>
                <c:pt idx="46">
                  <c:v>0.0</c:v>
                </c:pt>
                <c:pt idx="47">
                  <c:v>-1.0</c:v>
                </c:pt>
              </c:numCache>
            </c:numRef>
          </c:val>
        </c:ser>
        <c:ser>
          <c:idx val="4"/>
          <c:order val="4"/>
          <c:tx>
            <c:strRef>
              <c:f>ﾗﾝｸ・北から!$L$2</c:f>
              <c:strCache>
                <c:ptCount val="1"/>
                <c:pt idx="0">
                  <c:v>５．消費生活センターの設置数</c:v>
                </c:pt>
              </c:strCache>
            </c:strRef>
          </c:tx>
          <c:spPr>
            <a:solidFill>
              <a:srgbClr val="660066"/>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ﾗﾝｸ・北から!$L$3:$L$50</c:f>
              <c:numCache>
                <c:formatCode>General</c:formatCode>
                <c:ptCount val="48"/>
                <c:pt idx="0">
                  <c:v>0.0</c:v>
                </c:pt>
                <c:pt idx="1">
                  <c:v>0.0</c:v>
                </c:pt>
                <c:pt idx="2">
                  <c:v>0.0</c:v>
                </c:pt>
                <c:pt idx="3">
                  <c:v>0.0</c:v>
                </c:pt>
                <c:pt idx="4">
                  <c:v>0.0</c:v>
                </c:pt>
                <c:pt idx="5">
                  <c:v>0.0</c:v>
                </c:pt>
                <c:pt idx="6">
                  <c:v>0.0</c:v>
                </c:pt>
                <c:pt idx="7">
                  <c:v>0.0</c:v>
                </c:pt>
                <c:pt idx="8">
                  <c:v>0.0</c:v>
                </c:pt>
                <c:pt idx="9">
                  <c:v>0.0</c:v>
                </c:pt>
                <c:pt idx="10">
                  <c:v>-2.0</c:v>
                </c:pt>
                <c:pt idx="11">
                  <c:v>0.0</c:v>
                </c:pt>
                <c:pt idx="12">
                  <c:v>0.0</c:v>
                </c:pt>
                <c:pt idx="13">
                  <c:v>-3.0</c:v>
                </c:pt>
                <c:pt idx="14">
                  <c:v>0.0</c:v>
                </c:pt>
                <c:pt idx="15">
                  <c:v>0.0</c:v>
                </c:pt>
                <c:pt idx="16">
                  <c:v>0.0</c:v>
                </c:pt>
                <c:pt idx="17">
                  <c:v>5.0</c:v>
                </c:pt>
                <c:pt idx="18">
                  <c:v>0.0</c:v>
                </c:pt>
                <c:pt idx="19">
                  <c:v>0.0</c:v>
                </c:pt>
                <c:pt idx="20">
                  <c:v>0.0</c:v>
                </c:pt>
                <c:pt idx="21">
                  <c:v>0.0</c:v>
                </c:pt>
                <c:pt idx="22">
                  <c:v>5.0</c:v>
                </c:pt>
                <c:pt idx="23">
                  <c:v>0.0</c:v>
                </c:pt>
                <c:pt idx="24">
                  <c:v>0.0</c:v>
                </c:pt>
                <c:pt idx="25">
                  <c:v>0.0</c:v>
                </c:pt>
                <c:pt idx="26">
                  <c:v>0.0</c:v>
                </c:pt>
                <c:pt idx="27">
                  <c:v>0.0</c:v>
                </c:pt>
                <c:pt idx="28">
                  <c:v>0.0</c:v>
                </c:pt>
                <c:pt idx="29">
                  <c:v>0.0</c:v>
                </c:pt>
                <c:pt idx="30">
                  <c:v>0.0</c:v>
                </c:pt>
                <c:pt idx="31">
                  <c:v>0.0</c:v>
                </c:pt>
                <c:pt idx="32">
                  <c:v>0.0</c:v>
                </c:pt>
                <c:pt idx="33">
                  <c:v>-5.0</c:v>
                </c:pt>
                <c:pt idx="34">
                  <c:v>0.0</c:v>
                </c:pt>
                <c:pt idx="35">
                  <c:v>0.0</c:v>
                </c:pt>
                <c:pt idx="36">
                  <c:v>-2.0</c:v>
                </c:pt>
                <c:pt idx="37">
                  <c:v>0.0</c:v>
                </c:pt>
                <c:pt idx="38">
                  <c:v>0.0</c:v>
                </c:pt>
                <c:pt idx="39">
                  <c:v>0.0</c:v>
                </c:pt>
                <c:pt idx="40">
                  <c:v>0.0</c:v>
                </c:pt>
                <c:pt idx="41">
                  <c:v>0.0</c:v>
                </c:pt>
                <c:pt idx="42">
                  <c:v>0.0</c:v>
                </c:pt>
                <c:pt idx="43">
                  <c:v>0.0</c:v>
                </c:pt>
                <c:pt idx="44">
                  <c:v>0.0</c:v>
                </c:pt>
                <c:pt idx="45">
                  <c:v>0.0</c:v>
                </c:pt>
                <c:pt idx="46">
                  <c:v>0.0</c:v>
                </c:pt>
                <c:pt idx="47">
                  <c:v>-1.0</c:v>
                </c:pt>
              </c:numCache>
            </c:numRef>
          </c:val>
        </c:ser>
        <c:ser>
          <c:idx val="5"/>
          <c:order val="5"/>
          <c:tx>
            <c:strRef>
              <c:f>ﾗﾝｸ・北から!$M$2</c:f>
              <c:strCache>
                <c:ptCount val="1"/>
                <c:pt idx="0">
                  <c:v>６．審議会等の消費者委員比率</c:v>
                </c:pt>
              </c:strCache>
            </c:strRef>
          </c:tx>
          <c:spPr>
            <a:solidFill>
              <a:srgbClr val="FF8080"/>
            </a:solidFill>
            <a:ln w="12700">
              <a:solidFill>
                <a:srgbClr val="000000"/>
              </a:solidFill>
              <a:prstDash val="solid"/>
            </a:ln>
          </c:spPr>
          <c:invertIfNegative val="0"/>
          <c:cat>
            <c:strRef>
              <c:f>ﾗﾝｸ・北から!$A$3:$A$50</c:f>
              <c:strCache>
                <c:ptCount val="48"/>
                <c:pt idx="0">
                  <c:v>北海道</c:v>
                </c:pt>
                <c:pt idx="1">
                  <c:v>青森県</c:v>
                </c:pt>
                <c:pt idx="2">
                  <c:v>岩手県</c:v>
                </c:pt>
                <c:pt idx="3">
                  <c:v>宮城県</c:v>
                </c:pt>
                <c:pt idx="4">
                  <c:v>秋田県</c:v>
                </c:pt>
                <c:pt idx="5">
                  <c:v>山形県</c:v>
                </c:pt>
                <c:pt idx="6">
                  <c:v>福島県</c:v>
                </c:pt>
                <c:pt idx="7">
                  <c:v>茨城県</c:v>
                </c:pt>
                <c:pt idx="8">
                  <c:v>栃木県</c:v>
                </c:pt>
                <c:pt idx="9">
                  <c:v>群馬県</c:v>
                </c:pt>
                <c:pt idx="10">
                  <c:v>埼玉県</c:v>
                </c:pt>
                <c:pt idx="11">
                  <c:v>千葉県</c:v>
                </c:pt>
                <c:pt idx="12">
                  <c:v>東京都</c:v>
                </c:pt>
                <c:pt idx="13">
                  <c:v>神奈川県</c:v>
                </c:pt>
                <c:pt idx="14">
                  <c:v>新潟県</c:v>
                </c:pt>
                <c:pt idx="15">
                  <c:v>富山県</c:v>
                </c:pt>
                <c:pt idx="16">
                  <c:v>石川県</c:v>
                </c:pt>
                <c:pt idx="17">
                  <c:v>福井県</c:v>
                </c:pt>
                <c:pt idx="18">
                  <c:v>山梨県</c:v>
                </c:pt>
                <c:pt idx="19">
                  <c:v>長野県</c:v>
                </c:pt>
                <c:pt idx="20">
                  <c:v>岐阜県</c:v>
                </c:pt>
                <c:pt idx="21">
                  <c:v>静岡県</c:v>
                </c:pt>
                <c:pt idx="22">
                  <c:v>愛知県</c:v>
                </c:pt>
                <c:pt idx="23">
                  <c:v>三重県</c:v>
                </c:pt>
                <c:pt idx="24">
                  <c:v>滋賀県</c:v>
                </c:pt>
                <c:pt idx="25">
                  <c:v>京都府</c:v>
                </c:pt>
                <c:pt idx="26">
                  <c:v>大阪府</c:v>
                </c:pt>
                <c:pt idx="27">
                  <c:v>兵庫県</c:v>
                </c:pt>
                <c:pt idx="28">
                  <c:v>奈良県</c:v>
                </c:pt>
                <c:pt idx="29">
                  <c:v>和歌山県</c:v>
                </c:pt>
                <c:pt idx="30">
                  <c:v>鳥取県</c:v>
                </c:pt>
                <c:pt idx="31">
                  <c:v>島根県</c:v>
                </c:pt>
                <c:pt idx="32">
                  <c:v>岡山県</c:v>
                </c:pt>
                <c:pt idx="33">
                  <c:v>広島県</c:v>
                </c:pt>
                <c:pt idx="34">
                  <c:v>山口県</c:v>
                </c:pt>
                <c:pt idx="35">
                  <c:v>徳島県</c:v>
                </c:pt>
                <c:pt idx="36">
                  <c:v>香川県</c:v>
                </c:pt>
                <c:pt idx="37">
                  <c:v>愛媛県</c:v>
                </c:pt>
                <c:pt idx="38">
                  <c:v>高知県</c:v>
                </c:pt>
                <c:pt idx="39">
                  <c:v>福岡県</c:v>
                </c:pt>
                <c:pt idx="40">
                  <c:v>佐賀県</c:v>
                </c:pt>
                <c:pt idx="41">
                  <c:v>長崎県</c:v>
                </c:pt>
                <c:pt idx="42">
                  <c:v>熊本県</c:v>
                </c:pt>
                <c:pt idx="43">
                  <c:v>大分県</c:v>
                </c:pt>
                <c:pt idx="44">
                  <c:v>宮崎県</c:v>
                </c:pt>
                <c:pt idx="45">
                  <c:v>鹿児島県</c:v>
                </c:pt>
                <c:pt idx="46">
                  <c:v>沖縄県</c:v>
                </c:pt>
                <c:pt idx="47">
                  <c:v>合計</c:v>
                </c:pt>
              </c:strCache>
            </c:strRef>
          </c:cat>
          <c:val>
            <c:numRef>
              <c:f>ﾗﾝｸ・北から!$M$3:$M$50</c:f>
              <c:numCache>
                <c:formatCode>General</c:formatCode>
                <c:ptCount val="48"/>
                <c:pt idx="0">
                  <c:v>0.0</c:v>
                </c:pt>
                <c:pt idx="1">
                  <c:v>0.0</c:v>
                </c:pt>
                <c:pt idx="2">
                  <c:v>-1.0</c:v>
                </c:pt>
                <c:pt idx="3">
                  <c:v>1.0</c:v>
                </c:pt>
                <c:pt idx="4">
                  <c:v>0.0</c:v>
                </c:pt>
                <c:pt idx="5">
                  <c:v>0.0</c:v>
                </c:pt>
                <c:pt idx="6">
                  <c:v>2.0</c:v>
                </c:pt>
                <c:pt idx="7">
                  <c:v>0.0</c:v>
                </c:pt>
                <c:pt idx="8">
                  <c:v>3.0</c:v>
                </c:pt>
                <c:pt idx="9">
                  <c:v>4.0</c:v>
                </c:pt>
                <c:pt idx="10">
                  <c:v>-1.0</c:v>
                </c:pt>
                <c:pt idx="11">
                  <c:v>1.0</c:v>
                </c:pt>
                <c:pt idx="12">
                  <c:v>-1.0</c:v>
                </c:pt>
                <c:pt idx="13">
                  <c:v>-2.0</c:v>
                </c:pt>
                <c:pt idx="14">
                  <c:v>0.0</c:v>
                </c:pt>
                <c:pt idx="15">
                  <c:v>1.0</c:v>
                </c:pt>
                <c:pt idx="16">
                  <c:v>1.0</c:v>
                </c:pt>
                <c:pt idx="17">
                  <c:v>0.0</c:v>
                </c:pt>
                <c:pt idx="18">
                  <c:v>-1.0</c:v>
                </c:pt>
                <c:pt idx="19">
                  <c:v>0.0</c:v>
                </c:pt>
                <c:pt idx="20">
                  <c:v>1.0</c:v>
                </c:pt>
                <c:pt idx="21">
                  <c:v>0.0</c:v>
                </c:pt>
                <c:pt idx="22">
                  <c:v>-1.0</c:v>
                </c:pt>
                <c:pt idx="23">
                  <c:v>0.0</c:v>
                </c:pt>
                <c:pt idx="24">
                  <c:v>1.0</c:v>
                </c:pt>
                <c:pt idx="25">
                  <c:v>1.0</c:v>
                </c:pt>
                <c:pt idx="26">
                  <c:v>-1.0</c:v>
                </c:pt>
                <c:pt idx="27">
                  <c:v>1.0</c:v>
                </c:pt>
                <c:pt idx="28">
                  <c:v>-1.0</c:v>
                </c:pt>
                <c:pt idx="29">
                  <c:v>0.0</c:v>
                </c:pt>
                <c:pt idx="30">
                  <c:v>0.0</c:v>
                </c:pt>
                <c:pt idx="31">
                  <c:v>1.0</c:v>
                </c:pt>
                <c:pt idx="32">
                  <c:v>0.0</c:v>
                </c:pt>
                <c:pt idx="33">
                  <c:v>0.0</c:v>
                </c:pt>
                <c:pt idx="34">
                  <c:v>0.0</c:v>
                </c:pt>
                <c:pt idx="35">
                  <c:v>0.0</c:v>
                </c:pt>
                <c:pt idx="36">
                  <c:v>-1.0</c:v>
                </c:pt>
                <c:pt idx="37">
                  <c:v>0.0</c:v>
                </c:pt>
                <c:pt idx="38">
                  <c:v>0.0</c:v>
                </c:pt>
                <c:pt idx="39">
                  <c:v>-1.0</c:v>
                </c:pt>
                <c:pt idx="40">
                  <c:v>2.0</c:v>
                </c:pt>
                <c:pt idx="41">
                  <c:v>0.0</c:v>
                </c:pt>
                <c:pt idx="42">
                  <c:v>0.0</c:v>
                </c:pt>
                <c:pt idx="43">
                  <c:v>0.0</c:v>
                </c:pt>
                <c:pt idx="44">
                  <c:v>0.0</c:v>
                </c:pt>
                <c:pt idx="45">
                  <c:v>-1.0</c:v>
                </c:pt>
                <c:pt idx="46">
                  <c:v>0.0</c:v>
                </c:pt>
                <c:pt idx="47">
                  <c:v>1.0</c:v>
                </c:pt>
              </c:numCache>
            </c:numRef>
          </c:val>
        </c:ser>
        <c:dLbls>
          <c:showLegendKey val="0"/>
          <c:showVal val="0"/>
          <c:showCatName val="0"/>
          <c:showSerName val="0"/>
          <c:showPercent val="0"/>
          <c:showBubbleSize val="0"/>
        </c:dLbls>
        <c:gapWidth val="150"/>
        <c:overlap val="100"/>
        <c:axId val="2143357384"/>
        <c:axId val="2123434888"/>
      </c:barChart>
      <c:catAx>
        <c:axId val="2143357384"/>
        <c:scaling>
          <c:orientation val="maxMin"/>
        </c:scaling>
        <c:delete val="0"/>
        <c:axPos val="l"/>
        <c:numFmt formatCode="General" sourceLinked="1"/>
        <c:majorTickMark val="in"/>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ＭＳ ゴシック"/>
                <a:ea typeface="ＭＳ ゴシック"/>
                <a:cs typeface="ＭＳ ゴシック"/>
              </a:defRPr>
            </a:pPr>
            <a:endParaRPr lang="en-US"/>
          </a:p>
        </c:txPr>
        <c:crossAx val="2123434888"/>
        <c:crosses val="autoZero"/>
        <c:auto val="1"/>
        <c:lblAlgn val="ctr"/>
        <c:lblOffset val="100"/>
        <c:tickLblSkip val="1"/>
        <c:tickMarkSkip val="1"/>
        <c:noMultiLvlLbl val="0"/>
      </c:catAx>
      <c:valAx>
        <c:axId val="2123434888"/>
        <c:scaling>
          <c:orientation val="minMax"/>
        </c:scaling>
        <c:delete val="0"/>
        <c:axPos val="t"/>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ＭＳ 明朝"/>
                <a:ea typeface="ＭＳ 明朝"/>
                <a:cs typeface="ＭＳ 明朝"/>
              </a:defRPr>
            </a:pPr>
            <a:endParaRPr lang="en-US"/>
          </a:p>
        </c:txPr>
        <c:crossAx val="2143357384"/>
        <c:crosses val="autoZero"/>
        <c:crossBetween val="between"/>
      </c:valAx>
      <c:spPr>
        <a:solidFill>
          <a:srgbClr val="FFFFFF"/>
        </a:solidFill>
        <a:ln w="12700">
          <a:solidFill>
            <a:srgbClr val="808080"/>
          </a:solidFill>
          <a:prstDash val="solid"/>
        </a:ln>
      </c:spPr>
    </c:plotArea>
    <c:legend>
      <c:legendPos val="r"/>
      <c:layout>
        <c:manualLayout>
          <c:xMode val="edge"/>
          <c:yMode val="edge"/>
          <c:x val="0.770548267332424"/>
          <c:y val="0.106870229007634"/>
          <c:w val="0.219178173819001"/>
          <c:h val="0.29989094874591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ＭＳ 明朝"/>
              <a:ea typeface="ＭＳ 明朝"/>
              <a:cs typeface="ＭＳ 明朝"/>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50" b="0" i="0" u="none" strike="noStrike" baseline="0">
          <a:solidFill>
            <a:srgbClr val="000000"/>
          </a:solidFill>
          <a:latin typeface="ＭＳ 明朝"/>
          <a:ea typeface="ＭＳ 明朝"/>
          <a:cs typeface="ＭＳ 明朝"/>
        </a:defRPr>
      </a:pPr>
      <a:endParaRPr lang="en-US"/>
    </a:p>
  </c:txPr>
  <c:printSettings>
    <c:headerFooter/>
    <c:pageMargins b="1.0" l="0.75" r="0.75" t="1.0" header="0.512" footer="0.512"/>
    <c:pageSetup paperSize="9" orientation="portrait" horizontalDpi="-4"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2582115902003"/>
          <c:y val="0.0356703513477356"/>
          <c:w val="0.558685285918105"/>
          <c:h val="0.960639462157984"/>
        </c:manualLayout>
      </c:layout>
      <c:barChart>
        <c:barDir val="bar"/>
        <c:grouping val="stacked"/>
        <c:varyColors val="0"/>
        <c:ser>
          <c:idx val="0"/>
          <c:order val="0"/>
          <c:tx>
            <c:strRef>
              <c:f>ﾗﾝｸ・順位順!$B$1</c:f>
              <c:strCache>
                <c:ptCount val="1"/>
                <c:pt idx="0">
                  <c:v>１．消費者行政職員数</c:v>
                </c:pt>
              </c:strCache>
            </c:strRef>
          </c:tx>
          <c:spPr>
            <a:solidFill>
              <a:srgbClr val="9999FF"/>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ﾗﾝｸ・順位順!$B$2:$B$48</c:f>
              <c:numCache>
                <c:formatCode>General</c:formatCode>
                <c:ptCount val="47"/>
                <c:pt idx="0">
                  <c:v>-1.0</c:v>
                </c:pt>
                <c:pt idx="1">
                  <c:v>3.0</c:v>
                </c:pt>
                <c:pt idx="2">
                  <c:v>1.0</c:v>
                </c:pt>
                <c:pt idx="3">
                  <c:v>1.0</c:v>
                </c:pt>
                <c:pt idx="4">
                  <c:v>1.0</c:v>
                </c:pt>
                <c:pt idx="5">
                  <c:v>3.0</c:v>
                </c:pt>
                <c:pt idx="6">
                  <c:v>-1.0</c:v>
                </c:pt>
                <c:pt idx="7">
                  <c:v>1.0</c:v>
                </c:pt>
                <c:pt idx="8">
                  <c:v>1.0</c:v>
                </c:pt>
                <c:pt idx="9">
                  <c:v>-1.0</c:v>
                </c:pt>
                <c:pt idx="10">
                  <c:v>1.0</c:v>
                </c:pt>
                <c:pt idx="11">
                  <c:v>1.0</c:v>
                </c:pt>
                <c:pt idx="12">
                  <c:v>-1.0</c:v>
                </c:pt>
                <c:pt idx="13">
                  <c:v>0.0</c:v>
                </c:pt>
                <c:pt idx="14">
                  <c:v>-1.0</c:v>
                </c:pt>
                <c:pt idx="15">
                  <c:v>0.0</c:v>
                </c:pt>
                <c:pt idx="16">
                  <c:v>-3.0</c:v>
                </c:pt>
                <c:pt idx="17">
                  <c:v>-1.0</c:v>
                </c:pt>
                <c:pt idx="18">
                  <c:v>-1.0</c:v>
                </c:pt>
                <c:pt idx="19">
                  <c:v>1.0</c:v>
                </c:pt>
                <c:pt idx="20">
                  <c:v>-1.0</c:v>
                </c:pt>
                <c:pt idx="21">
                  <c:v>-2.0</c:v>
                </c:pt>
                <c:pt idx="22">
                  <c:v>1.0</c:v>
                </c:pt>
                <c:pt idx="23">
                  <c:v>0.0</c:v>
                </c:pt>
                <c:pt idx="24">
                  <c:v>0.0</c:v>
                </c:pt>
                <c:pt idx="25">
                  <c:v>-1.0</c:v>
                </c:pt>
                <c:pt idx="26">
                  <c:v>-1.0</c:v>
                </c:pt>
                <c:pt idx="27">
                  <c:v>0.0</c:v>
                </c:pt>
                <c:pt idx="28">
                  <c:v>-1.0</c:v>
                </c:pt>
                <c:pt idx="29">
                  <c:v>0.0</c:v>
                </c:pt>
                <c:pt idx="30">
                  <c:v>0.0</c:v>
                </c:pt>
                <c:pt idx="31">
                  <c:v>-1.0</c:v>
                </c:pt>
                <c:pt idx="32">
                  <c:v>1.0</c:v>
                </c:pt>
                <c:pt idx="33">
                  <c:v>-1.0</c:v>
                </c:pt>
                <c:pt idx="34">
                  <c:v>-1.0</c:v>
                </c:pt>
                <c:pt idx="35">
                  <c:v>-1.0</c:v>
                </c:pt>
                <c:pt idx="36">
                  <c:v>-1.0</c:v>
                </c:pt>
                <c:pt idx="37">
                  <c:v>0.0</c:v>
                </c:pt>
                <c:pt idx="38">
                  <c:v>-1.0</c:v>
                </c:pt>
                <c:pt idx="39">
                  <c:v>-1.0</c:v>
                </c:pt>
                <c:pt idx="40">
                  <c:v>1.0</c:v>
                </c:pt>
                <c:pt idx="41">
                  <c:v>-1.0</c:v>
                </c:pt>
                <c:pt idx="42">
                  <c:v>1.0</c:v>
                </c:pt>
                <c:pt idx="43">
                  <c:v>-1.0</c:v>
                </c:pt>
                <c:pt idx="44">
                  <c:v>-2.0</c:v>
                </c:pt>
                <c:pt idx="45">
                  <c:v>-3.0</c:v>
                </c:pt>
                <c:pt idx="46">
                  <c:v>-2.0</c:v>
                </c:pt>
              </c:numCache>
            </c:numRef>
          </c:val>
        </c:ser>
        <c:ser>
          <c:idx val="1"/>
          <c:order val="1"/>
          <c:tx>
            <c:strRef>
              <c:f>ﾗﾝｸ・順位順!$C$1</c:f>
              <c:strCache>
                <c:ptCount val="1"/>
                <c:pt idx="0">
                  <c:v>２．消費者行政予算</c:v>
                </c:pt>
              </c:strCache>
            </c:strRef>
          </c:tx>
          <c:spPr>
            <a:solidFill>
              <a:srgbClr val="993366"/>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ﾗﾝｸ・順位順!$C$2:$C$48</c:f>
              <c:numCache>
                <c:formatCode>General</c:formatCode>
                <c:ptCount val="47"/>
                <c:pt idx="0">
                  <c:v>4.0</c:v>
                </c:pt>
                <c:pt idx="1">
                  <c:v>2.0</c:v>
                </c:pt>
                <c:pt idx="2">
                  <c:v>2.0</c:v>
                </c:pt>
                <c:pt idx="3">
                  <c:v>-1.0</c:v>
                </c:pt>
                <c:pt idx="4">
                  <c:v>1.0</c:v>
                </c:pt>
                <c:pt idx="5">
                  <c:v>1.0</c:v>
                </c:pt>
                <c:pt idx="6">
                  <c:v>1.0</c:v>
                </c:pt>
                <c:pt idx="7">
                  <c:v>-1.0</c:v>
                </c:pt>
                <c:pt idx="8">
                  <c:v>-1.0</c:v>
                </c:pt>
                <c:pt idx="9">
                  <c:v>2.0</c:v>
                </c:pt>
                <c:pt idx="10">
                  <c:v>-1.0</c:v>
                </c:pt>
                <c:pt idx="11">
                  <c:v>1.0</c:v>
                </c:pt>
                <c:pt idx="12">
                  <c:v>0.0</c:v>
                </c:pt>
                <c:pt idx="13">
                  <c:v>-1.0</c:v>
                </c:pt>
                <c:pt idx="14">
                  <c:v>1.0</c:v>
                </c:pt>
                <c:pt idx="15">
                  <c:v>-1.0</c:v>
                </c:pt>
                <c:pt idx="16">
                  <c:v>2.0</c:v>
                </c:pt>
                <c:pt idx="17">
                  <c:v>1.0</c:v>
                </c:pt>
                <c:pt idx="18">
                  <c:v>-2.0</c:v>
                </c:pt>
                <c:pt idx="19">
                  <c:v>-1.0</c:v>
                </c:pt>
                <c:pt idx="20">
                  <c:v>-1.0</c:v>
                </c:pt>
                <c:pt idx="21">
                  <c:v>-1.0</c:v>
                </c:pt>
                <c:pt idx="22">
                  <c:v>-2.0</c:v>
                </c:pt>
                <c:pt idx="23">
                  <c:v>-2.0</c:v>
                </c:pt>
                <c:pt idx="24">
                  <c:v>-1.0</c:v>
                </c:pt>
                <c:pt idx="25">
                  <c:v>-1.0</c:v>
                </c:pt>
                <c:pt idx="26">
                  <c:v>-1.0</c:v>
                </c:pt>
                <c:pt idx="27">
                  <c:v>-1.0</c:v>
                </c:pt>
                <c:pt idx="28">
                  <c:v>-2.0</c:v>
                </c:pt>
                <c:pt idx="29">
                  <c:v>-1.0</c:v>
                </c:pt>
                <c:pt idx="30">
                  <c:v>-2.0</c:v>
                </c:pt>
                <c:pt idx="31">
                  <c:v>-1.0</c:v>
                </c:pt>
                <c:pt idx="32">
                  <c:v>-2.0</c:v>
                </c:pt>
                <c:pt idx="33">
                  <c:v>-1.0</c:v>
                </c:pt>
                <c:pt idx="34">
                  <c:v>-2.0</c:v>
                </c:pt>
                <c:pt idx="35">
                  <c:v>-2.0</c:v>
                </c:pt>
                <c:pt idx="36">
                  <c:v>-2.0</c:v>
                </c:pt>
                <c:pt idx="37">
                  <c:v>-2.0</c:v>
                </c:pt>
                <c:pt idx="38">
                  <c:v>-2.0</c:v>
                </c:pt>
                <c:pt idx="39">
                  <c:v>-2.0</c:v>
                </c:pt>
                <c:pt idx="40">
                  <c:v>-2.0</c:v>
                </c:pt>
                <c:pt idx="41">
                  <c:v>-1.0</c:v>
                </c:pt>
                <c:pt idx="42">
                  <c:v>-2.0</c:v>
                </c:pt>
                <c:pt idx="43">
                  <c:v>-2.0</c:v>
                </c:pt>
                <c:pt idx="44">
                  <c:v>-3.0</c:v>
                </c:pt>
                <c:pt idx="45">
                  <c:v>-1.0</c:v>
                </c:pt>
                <c:pt idx="46">
                  <c:v>-3.0</c:v>
                </c:pt>
              </c:numCache>
            </c:numRef>
          </c:val>
        </c:ser>
        <c:ser>
          <c:idx val="2"/>
          <c:order val="2"/>
          <c:tx>
            <c:strRef>
              <c:f>ﾗﾝｸ・順位順!$D$1</c:f>
              <c:strCache>
                <c:ptCount val="1"/>
                <c:pt idx="0">
                  <c:v>３．消費者行政予算比率*除く生協</c:v>
                </c:pt>
              </c:strCache>
            </c:strRef>
          </c:tx>
          <c:spPr>
            <a:solidFill>
              <a:srgbClr val="FFFFCC"/>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ﾗﾝｸ・順位順!$D$2:$D$48</c:f>
              <c:numCache>
                <c:formatCode>General</c:formatCode>
                <c:ptCount val="47"/>
                <c:pt idx="0">
                  <c:v>4.0</c:v>
                </c:pt>
                <c:pt idx="1">
                  <c:v>3.0</c:v>
                </c:pt>
                <c:pt idx="2">
                  <c:v>2.0</c:v>
                </c:pt>
                <c:pt idx="3">
                  <c:v>-1.0</c:v>
                </c:pt>
                <c:pt idx="4">
                  <c:v>1.0</c:v>
                </c:pt>
                <c:pt idx="5">
                  <c:v>1.0</c:v>
                </c:pt>
                <c:pt idx="6">
                  <c:v>2.0</c:v>
                </c:pt>
                <c:pt idx="7">
                  <c:v>-1.0</c:v>
                </c:pt>
                <c:pt idx="8">
                  <c:v>-1.0</c:v>
                </c:pt>
                <c:pt idx="9">
                  <c:v>2.0</c:v>
                </c:pt>
                <c:pt idx="10">
                  <c:v>1.0</c:v>
                </c:pt>
                <c:pt idx="11">
                  <c:v>-1.0</c:v>
                </c:pt>
                <c:pt idx="12">
                  <c:v>1.0</c:v>
                </c:pt>
                <c:pt idx="13">
                  <c:v>1.0</c:v>
                </c:pt>
                <c:pt idx="14">
                  <c:v>1.0</c:v>
                </c:pt>
                <c:pt idx="15">
                  <c:v>1.0</c:v>
                </c:pt>
                <c:pt idx="16">
                  <c:v>1.0</c:v>
                </c:pt>
                <c:pt idx="17">
                  <c:v>1.0</c:v>
                </c:pt>
                <c:pt idx="18">
                  <c:v>-2.0</c:v>
                </c:pt>
                <c:pt idx="19">
                  <c:v>-1.0</c:v>
                </c:pt>
                <c:pt idx="20">
                  <c:v>-1.0</c:v>
                </c:pt>
                <c:pt idx="21">
                  <c:v>-1.0</c:v>
                </c:pt>
                <c:pt idx="22">
                  <c:v>-2.0</c:v>
                </c:pt>
                <c:pt idx="23">
                  <c:v>-1.0</c:v>
                </c:pt>
                <c:pt idx="24">
                  <c:v>1.0</c:v>
                </c:pt>
                <c:pt idx="25">
                  <c:v>1.0</c:v>
                </c:pt>
                <c:pt idx="26">
                  <c:v>-1.0</c:v>
                </c:pt>
                <c:pt idx="27">
                  <c:v>-1.0</c:v>
                </c:pt>
                <c:pt idx="28">
                  <c:v>-1.0</c:v>
                </c:pt>
                <c:pt idx="29">
                  <c:v>-1.0</c:v>
                </c:pt>
                <c:pt idx="30">
                  <c:v>-2.0</c:v>
                </c:pt>
                <c:pt idx="31">
                  <c:v>-1.0</c:v>
                </c:pt>
                <c:pt idx="32">
                  <c:v>-2.0</c:v>
                </c:pt>
                <c:pt idx="33">
                  <c:v>-1.0</c:v>
                </c:pt>
                <c:pt idx="34">
                  <c:v>-1.0</c:v>
                </c:pt>
                <c:pt idx="35">
                  <c:v>-1.0</c:v>
                </c:pt>
                <c:pt idx="36">
                  <c:v>-2.0</c:v>
                </c:pt>
                <c:pt idx="37">
                  <c:v>-1.0</c:v>
                </c:pt>
                <c:pt idx="38">
                  <c:v>-1.0</c:v>
                </c:pt>
                <c:pt idx="39">
                  <c:v>-2.0</c:v>
                </c:pt>
                <c:pt idx="40">
                  <c:v>-1.0</c:v>
                </c:pt>
                <c:pt idx="41">
                  <c:v>-1.0</c:v>
                </c:pt>
                <c:pt idx="42">
                  <c:v>-2.0</c:v>
                </c:pt>
                <c:pt idx="43">
                  <c:v>-2.0</c:v>
                </c:pt>
                <c:pt idx="44">
                  <c:v>-2.0</c:v>
                </c:pt>
                <c:pt idx="45">
                  <c:v>-1.0</c:v>
                </c:pt>
                <c:pt idx="46">
                  <c:v>-3.0</c:v>
                </c:pt>
              </c:numCache>
            </c:numRef>
          </c:val>
        </c:ser>
        <c:ser>
          <c:idx val="3"/>
          <c:order val="3"/>
          <c:tx>
            <c:strRef>
              <c:f>ﾗﾝｸ・順位順!$E$1</c:f>
              <c:strCache>
                <c:ptCount val="1"/>
                <c:pt idx="0">
                  <c:v>４．相談員の１週間の延べ配置人数</c:v>
                </c:pt>
              </c:strCache>
            </c:strRef>
          </c:tx>
          <c:spPr>
            <a:solidFill>
              <a:srgbClr val="CCFFFF"/>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ﾗﾝｸ・順位順!$E$2:$E$48</c:f>
              <c:numCache>
                <c:formatCode>General</c:formatCode>
                <c:ptCount val="47"/>
                <c:pt idx="0">
                  <c:v>2.0</c:v>
                </c:pt>
                <c:pt idx="1">
                  <c:v>1.0</c:v>
                </c:pt>
                <c:pt idx="2">
                  <c:v>1.0</c:v>
                </c:pt>
                <c:pt idx="3">
                  <c:v>1.0</c:v>
                </c:pt>
                <c:pt idx="4">
                  <c:v>1.0</c:v>
                </c:pt>
                <c:pt idx="5">
                  <c:v>0.0</c:v>
                </c:pt>
                <c:pt idx="6">
                  <c:v>2.0</c:v>
                </c:pt>
                <c:pt idx="7">
                  <c:v>3.0</c:v>
                </c:pt>
                <c:pt idx="8">
                  <c:v>1.0</c:v>
                </c:pt>
                <c:pt idx="9">
                  <c:v>0.0</c:v>
                </c:pt>
                <c:pt idx="10">
                  <c:v>2.0</c:v>
                </c:pt>
                <c:pt idx="11">
                  <c:v>0.0</c:v>
                </c:pt>
                <c:pt idx="12">
                  <c:v>1.0</c:v>
                </c:pt>
                <c:pt idx="13">
                  <c:v>1.0</c:v>
                </c:pt>
                <c:pt idx="14">
                  <c:v>0.0</c:v>
                </c:pt>
                <c:pt idx="15">
                  <c:v>0.0</c:v>
                </c:pt>
                <c:pt idx="16">
                  <c:v>2.0</c:v>
                </c:pt>
                <c:pt idx="17">
                  <c:v>0.0</c:v>
                </c:pt>
                <c:pt idx="18">
                  <c:v>2.0</c:v>
                </c:pt>
                <c:pt idx="19">
                  <c:v>0.0</c:v>
                </c:pt>
                <c:pt idx="20">
                  <c:v>3.0</c:v>
                </c:pt>
                <c:pt idx="21">
                  <c:v>4.0</c:v>
                </c:pt>
                <c:pt idx="22">
                  <c:v>2.0</c:v>
                </c:pt>
                <c:pt idx="23">
                  <c:v>3.0</c:v>
                </c:pt>
                <c:pt idx="24">
                  <c:v>0.0</c:v>
                </c:pt>
                <c:pt idx="25">
                  <c:v>0.0</c:v>
                </c:pt>
                <c:pt idx="26">
                  <c:v>2.0</c:v>
                </c:pt>
                <c:pt idx="27">
                  <c:v>1.0</c:v>
                </c:pt>
                <c:pt idx="28">
                  <c:v>1.0</c:v>
                </c:pt>
                <c:pt idx="29">
                  <c:v>0.0</c:v>
                </c:pt>
                <c:pt idx="30">
                  <c:v>-1.0</c:v>
                </c:pt>
                <c:pt idx="31">
                  <c:v>0.0</c:v>
                </c:pt>
                <c:pt idx="32">
                  <c:v>0.0</c:v>
                </c:pt>
                <c:pt idx="33">
                  <c:v>1.0</c:v>
                </c:pt>
                <c:pt idx="34">
                  <c:v>1.0</c:v>
                </c:pt>
                <c:pt idx="35">
                  <c:v>1.0</c:v>
                </c:pt>
                <c:pt idx="36">
                  <c:v>2.0</c:v>
                </c:pt>
                <c:pt idx="37">
                  <c:v>0.0</c:v>
                </c:pt>
                <c:pt idx="38">
                  <c:v>2.0</c:v>
                </c:pt>
                <c:pt idx="39">
                  <c:v>0.0</c:v>
                </c:pt>
                <c:pt idx="40">
                  <c:v>1.0</c:v>
                </c:pt>
                <c:pt idx="41">
                  <c:v>0.0</c:v>
                </c:pt>
                <c:pt idx="42">
                  <c:v>0.0</c:v>
                </c:pt>
                <c:pt idx="43">
                  <c:v>0.0</c:v>
                </c:pt>
                <c:pt idx="44">
                  <c:v>1.0</c:v>
                </c:pt>
                <c:pt idx="45">
                  <c:v>-2.0</c:v>
                </c:pt>
                <c:pt idx="46">
                  <c:v>-3.0</c:v>
                </c:pt>
              </c:numCache>
            </c:numRef>
          </c:val>
        </c:ser>
        <c:ser>
          <c:idx val="4"/>
          <c:order val="4"/>
          <c:tx>
            <c:strRef>
              <c:f>ﾗﾝｸ・順位順!$F$1</c:f>
              <c:strCache>
                <c:ptCount val="1"/>
                <c:pt idx="0">
                  <c:v>５．消費生活センターの設置数</c:v>
                </c:pt>
              </c:strCache>
            </c:strRef>
          </c:tx>
          <c:spPr>
            <a:solidFill>
              <a:srgbClr val="660066"/>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ﾗﾝｸ・順位順!$F$2:$F$48</c:f>
              <c:numCache>
                <c:formatCode>General</c:formatCode>
                <c:ptCount val="47"/>
                <c:pt idx="0">
                  <c:v>0.0</c:v>
                </c:pt>
                <c:pt idx="1">
                  <c:v>-2.0</c:v>
                </c:pt>
                <c:pt idx="2">
                  <c:v>0.0</c:v>
                </c:pt>
                <c:pt idx="3">
                  <c:v>5.0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5.0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pt idx="37">
                  <c:v>0.0</c:v>
                </c:pt>
                <c:pt idx="38">
                  <c:v>0.0</c:v>
                </c:pt>
                <c:pt idx="39">
                  <c:v>0.0</c:v>
                </c:pt>
                <c:pt idx="40">
                  <c:v>-2.0</c:v>
                </c:pt>
                <c:pt idx="41">
                  <c:v>0.0</c:v>
                </c:pt>
                <c:pt idx="42">
                  <c:v>0.0</c:v>
                </c:pt>
                <c:pt idx="43">
                  <c:v>0.0</c:v>
                </c:pt>
                <c:pt idx="44">
                  <c:v>0.0</c:v>
                </c:pt>
                <c:pt idx="45">
                  <c:v>-5.0</c:v>
                </c:pt>
                <c:pt idx="46">
                  <c:v>-3.0</c:v>
                </c:pt>
              </c:numCache>
            </c:numRef>
          </c:val>
        </c:ser>
        <c:ser>
          <c:idx val="5"/>
          <c:order val="5"/>
          <c:tx>
            <c:strRef>
              <c:f>ﾗﾝｸ・順位順!$G$1</c:f>
              <c:strCache>
                <c:ptCount val="1"/>
                <c:pt idx="0">
                  <c:v>６．審議会等の消費者委員比率</c:v>
                </c:pt>
              </c:strCache>
            </c:strRef>
          </c:tx>
          <c:spPr>
            <a:solidFill>
              <a:srgbClr val="FF8080"/>
            </a:solidFill>
            <a:ln w="12700">
              <a:solidFill>
                <a:srgbClr val="000000"/>
              </a:solidFill>
              <a:prstDash val="solid"/>
            </a:ln>
          </c:spPr>
          <c:invertIfNegative val="0"/>
          <c:cat>
            <c:strRef>
              <c:f>ﾗﾝｸ・順位順!$A$2:$A$48</c:f>
              <c:strCache>
                <c:ptCount val="47"/>
                <c:pt idx="0">
                  <c:v>長崎県</c:v>
                </c:pt>
                <c:pt idx="1">
                  <c:v>埼玉県</c:v>
                </c:pt>
                <c:pt idx="2">
                  <c:v>新潟県</c:v>
                </c:pt>
                <c:pt idx="3">
                  <c:v>福井県</c:v>
                </c:pt>
                <c:pt idx="4">
                  <c:v>兵庫県</c:v>
                </c:pt>
                <c:pt idx="5">
                  <c:v>沖縄県</c:v>
                </c:pt>
                <c:pt idx="6">
                  <c:v>山形県</c:v>
                </c:pt>
                <c:pt idx="7">
                  <c:v>福島県</c:v>
                </c:pt>
                <c:pt idx="8">
                  <c:v>群馬県</c:v>
                </c:pt>
                <c:pt idx="9">
                  <c:v>岡山県</c:v>
                </c:pt>
                <c:pt idx="10">
                  <c:v>大分県</c:v>
                </c:pt>
                <c:pt idx="11">
                  <c:v>石川県</c:v>
                </c:pt>
                <c:pt idx="12">
                  <c:v>岐阜県</c:v>
                </c:pt>
                <c:pt idx="13">
                  <c:v>京都府</c:v>
                </c:pt>
                <c:pt idx="14">
                  <c:v>北海道</c:v>
                </c:pt>
                <c:pt idx="15">
                  <c:v>富山県</c:v>
                </c:pt>
                <c:pt idx="16">
                  <c:v>大阪府</c:v>
                </c:pt>
                <c:pt idx="17">
                  <c:v>宮崎県</c:v>
                </c:pt>
                <c:pt idx="18">
                  <c:v>愛知県</c:v>
                </c:pt>
                <c:pt idx="19">
                  <c:v>千葉県</c:v>
                </c:pt>
                <c:pt idx="20">
                  <c:v>三重県</c:v>
                </c:pt>
                <c:pt idx="21">
                  <c:v>鳥取県</c:v>
                </c:pt>
                <c:pt idx="22">
                  <c:v>島根県</c:v>
                </c:pt>
                <c:pt idx="23">
                  <c:v>山口県</c:v>
                </c:pt>
                <c:pt idx="24">
                  <c:v>山梨県</c:v>
                </c:pt>
                <c:pt idx="25">
                  <c:v>長野県</c:v>
                </c:pt>
                <c:pt idx="26">
                  <c:v>徳島県</c:v>
                </c:pt>
                <c:pt idx="27">
                  <c:v>熊本県</c:v>
                </c:pt>
                <c:pt idx="28">
                  <c:v>宮城県</c:v>
                </c:pt>
                <c:pt idx="29">
                  <c:v>茨城県</c:v>
                </c:pt>
                <c:pt idx="30">
                  <c:v>栃木県</c:v>
                </c:pt>
                <c:pt idx="31">
                  <c:v>滋賀県</c:v>
                </c:pt>
                <c:pt idx="32">
                  <c:v>青森県</c:v>
                </c:pt>
                <c:pt idx="33">
                  <c:v>岩手県</c:v>
                </c:pt>
                <c:pt idx="34">
                  <c:v>静岡県</c:v>
                </c:pt>
                <c:pt idx="35">
                  <c:v>和歌山県</c:v>
                </c:pt>
                <c:pt idx="36">
                  <c:v>愛媛県</c:v>
                </c:pt>
                <c:pt idx="37">
                  <c:v>高知県</c:v>
                </c:pt>
                <c:pt idx="38">
                  <c:v>奈良県</c:v>
                </c:pt>
                <c:pt idx="39">
                  <c:v>佐賀県</c:v>
                </c:pt>
                <c:pt idx="40">
                  <c:v>香川県</c:v>
                </c:pt>
                <c:pt idx="41">
                  <c:v>福岡県</c:v>
                </c:pt>
                <c:pt idx="42">
                  <c:v>鹿児島県</c:v>
                </c:pt>
                <c:pt idx="43">
                  <c:v>秋田県</c:v>
                </c:pt>
                <c:pt idx="44">
                  <c:v>東京都</c:v>
                </c:pt>
                <c:pt idx="45">
                  <c:v>広島県</c:v>
                </c:pt>
                <c:pt idx="46">
                  <c:v>神奈川県</c:v>
                </c:pt>
              </c:strCache>
            </c:strRef>
          </c:cat>
          <c:val>
            <c:numRef>
              <c:f>ﾗﾝｸ・順位順!$G$2:$G$48</c:f>
              <c:numCache>
                <c:formatCode>General</c:formatCode>
                <c:ptCount val="47"/>
                <c:pt idx="0">
                  <c:v>0.0</c:v>
                </c:pt>
                <c:pt idx="1">
                  <c:v>-1.0</c:v>
                </c:pt>
                <c:pt idx="2">
                  <c:v>0.0</c:v>
                </c:pt>
                <c:pt idx="3">
                  <c:v>0.0</c:v>
                </c:pt>
                <c:pt idx="4">
                  <c:v>1.0</c:v>
                </c:pt>
                <c:pt idx="5">
                  <c:v>0.0</c:v>
                </c:pt>
                <c:pt idx="6">
                  <c:v>0.0</c:v>
                </c:pt>
                <c:pt idx="7">
                  <c:v>2.0</c:v>
                </c:pt>
                <c:pt idx="8">
                  <c:v>4.0</c:v>
                </c:pt>
                <c:pt idx="9">
                  <c:v>0.0</c:v>
                </c:pt>
                <c:pt idx="10">
                  <c:v>0.0</c:v>
                </c:pt>
                <c:pt idx="11">
                  <c:v>1.0</c:v>
                </c:pt>
                <c:pt idx="12">
                  <c:v>1.0</c:v>
                </c:pt>
                <c:pt idx="13">
                  <c:v>1.0</c:v>
                </c:pt>
                <c:pt idx="14">
                  <c:v>0.0</c:v>
                </c:pt>
                <c:pt idx="15">
                  <c:v>1.0</c:v>
                </c:pt>
                <c:pt idx="16">
                  <c:v>-1.0</c:v>
                </c:pt>
                <c:pt idx="17">
                  <c:v>0.0</c:v>
                </c:pt>
                <c:pt idx="18">
                  <c:v>-1.0</c:v>
                </c:pt>
                <c:pt idx="19">
                  <c:v>1.0</c:v>
                </c:pt>
                <c:pt idx="20">
                  <c:v>0.0</c:v>
                </c:pt>
                <c:pt idx="21">
                  <c:v>0.0</c:v>
                </c:pt>
                <c:pt idx="22">
                  <c:v>1.0</c:v>
                </c:pt>
                <c:pt idx="23">
                  <c:v>0.0</c:v>
                </c:pt>
                <c:pt idx="24">
                  <c:v>-1.0</c:v>
                </c:pt>
                <c:pt idx="25">
                  <c:v>0.0</c:v>
                </c:pt>
                <c:pt idx="26">
                  <c:v>0.0</c:v>
                </c:pt>
                <c:pt idx="27">
                  <c:v>0.0</c:v>
                </c:pt>
                <c:pt idx="28">
                  <c:v>1.0</c:v>
                </c:pt>
                <c:pt idx="29">
                  <c:v>0.0</c:v>
                </c:pt>
                <c:pt idx="30">
                  <c:v>3.0</c:v>
                </c:pt>
                <c:pt idx="31">
                  <c:v>1.0</c:v>
                </c:pt>
                <c:pt idx="32">
                  <c:v>0.0</c:v>
                </c:pt>
                <c:pt idx="33">
                  <c:v>-1.0</c:v>
                </c:pt>
                <c:pt idx="34">
                  <c:v>0.0</c:v>
                </c:pt>
                <c:pt idx="35">
                  <c:v>0.0</c:v>
                </c:pt>
                <c:pt idx="36">
                  <c:v>0.0</c:v>
                </c:pt>
                <c:pt idx="37">
                  <c:v>0.0</c:v>
                </c:pt>
                <c:pt idx="38">
                  <c:v>-1.0</c:v>
                </c:pt>
                <c:pt idx="39">
                  <c:v>2.0</c:v>
                </c:pt>
                <c:pt idx="40">
                  <c:v>-1.0</c:v>
                </c:pt>
                <c:pt idx="41">
                  <c:v>-1.0</c:v>
                </c:pt>
                <c:pt idx="42">
                  <c:v>-1.0</c:v>
                </c:pt>
                <c:pt idx="43">
                  <c:v>0.0</c:v>
                </c:pt>
                <c:pt idx="44">
                  <c:v>-1.0</c:v>
                </c:pt>
                <c:pt idx="45">
                  <c:v>0.0</c:v>
                </c:pt>
                <c:pt idx="46">
                  <c:v>-2.0</c:v>
                </c:pt>
              </c:numCache>
            </c:numRef>
          </c:val>
        </c:ser>
        <c:dLbls>
          <c:showLegendKey val="0"/>
          <c:showVal val="0"/>
          <c:showCatName val="0"/>
          <c:showSerName val="0"/>
          <c:showPercent val="0"/>
          <c:showBubbleSize val="0"/>
        </c:dLbls>
        <c:gapWidth val="150"/>
        <c:overlap val="100"/>
        <c:axId val="2143441800"/>
        <c:axId val="2143445368"/>
      </c:barChart>
      <c:catAx>
        <c:axId val="2143441800"/>
        <c:scaling>
          <c:orientation val="maxMin"/>
        </c:scaling>
        <c:delete val="0"/>
        <c:axPos val="l"/>
        <c:numFmt formatCode="General" sourceLinked="1"/>
        <c:majorTickMark val="in"/>
        <c:minorTickMark val="none"/>
        <c:tickLblPos val="low"/>
        <c:spPr>
          <a:ln w="3175">
            <a:solidFill>
              <a:srgbClr val="000000"/>
            </a:solidFill>
            <a:prstDash val="solid"/>
          </a:ln>
        </c:spPr>
        <c:txPr>
          <a:bodyPr rot="0" vert="horz"/>
          <a:lstStyle/>
          <a:p>
            <a:pPr>
              <a:defRPr sz="900" b="0" i="0" u="none" strike="noStrike" baseline="0">
                <a:solidFill>
                  <a:srgbClr val="000000"/>
                </a:solidFill>
                <a:latin typeface="ＭＳ Ｐゴシック"/>
                <a:ea typeface="ＭＳ Ｐゴシック"/>
                <a:cs typeface="ＭＳ Ｐゴシック"/>
              </a:defRPr>
            </a:pPr>
            <a:endParaRPr lang="en-US"/>
          </a:p>
        </c:txPr>
        <c:crossAx val="2143445368"/>
        <c:crosses val="autoZero"/>
        <c:auto val="1"/>
        <c:lblAlgn val="ctr"/>
        <c:lblOffset val="100"/>
        <c:tickLblSkip val="1"/>
        <c:tickMarkSkip val="1"/>
        <c:noMultiLvlLbl val="0"/>
      </c:catAx>
      <c:valAx>
        <c:axId val="2143445368"/>
        <c:scaling>
          <c:orientation val="minMax"/>
        </c:scaling>
        <c:delete val="0"/>
        <c:axPos val="t"/>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ＭＳ ゴシック"/>
                <a:ea typeface="ＭＳ ゴシック"/>
                <a:cs typeface="ＭＳ ゴシック"/>
              </a:defRPr>
            </a:pPr>
            <a:endParaRPr lang="en-US"/>
          </a:p>
        </c:txPr>
        <c:crossAx val="2143441800"/>
        <c:crosses val="autoZero"/>
        <c:crossBetween val="between"/>
      </c:valAx>
      <c:spPr>
        <a:solidFill>
          <a:srgbClr val="FFFFFF"/>
        </a:solidFill>
        <a:ln w="12700">
          <a:solidFill>
            <a:srgbClr val="808080"/>
          </a:solidFill>
          <a:prstDash val="solid"/>
        </a:ln>
      </c:spPr>
    </c:plotArea>
    <c:legend>
      <c:legendPos val="r"/>
      <c:layout>
        <c:manualLayout>
          <c:xMode val="edge"/>
          <c:yMode val="edge"/>
          <c:x val="0.730046739161893"/>
          <c:y val="0.0602705936565188"/>
          <c:w val="0.192488207753297"/>
          <c:h val="0.242312386741514"/>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ＭＳ Ｐゴシック"/>
              <a:ea typeface="ＭＳ Ｐゴシック"/>
              <a:cs typeface="ＭＳ Ｐゴシック"/>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00" b="0" i="0" u="none" strike="noStrike" baseline="0">
          <a:solidFill>
            <a:srgbClr val="000000"/>
          </a:solidFill>
          <a:latin typeface="ＭＳ Ｐゴシック"/>
          <a:ea typeface="ＭＳ Ｐゴシック"/>
          <a:cs typeface="ＭＳ Ｐゴシック"/>
        </a:defRPr>
      </a:pPr>
      <a:endParaRPr lang="en-US"/>
    </a:p>
  </c:txPr>
  <c:printSettings>
    <c:headerFooter>
      <c:oddHeader>&amp;L&amp;"ＭＳ ゴシック,太字 斜体"&amp;12別図：都道府県別消費者行政ランキング（2002年度）</c:oddHeader>
    </c:headerFooter>
    <c:pageMargins b="1.0" l="0.75" r="0.75" t="1.0" header="0.67" footer="0.512"/>
    <c:pageSetup paperSize="9" orientation="portrait" horizontalDpi="-4"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25" b="1" i="0" u="none" strike="noStrike" baseline="0">
                <a:solidFill>
                  <a:srgbClr val="000000"/>
                </a:solidFill>
                <a:latin typeface="ＭＳ ゴシック"/>
                <a:ea typeface="ＭＳ ゴシック"/>
                <a:cs typeface="ＭＳ ゴシック"/>
              </a:defRPr>
            </a:pPr>
            <a:r>
              <a:t>47都道府県の消費者行政の評価点数</a:t>
            </a:r>
          </a:p>
        </c:rich>
      </c:tx>
      <c:layout>
        <c:manualLayout>
          <c:xMode val="edge"/>
          <c:yMode val="edge"/>
          <c:x val="0.276094503050116"/>
          <c:y val="0.0103448297634424"/>
        </c:manualLayout>
      </c:layout>
      <c:overlay val="0"/>
      <c:spPr>
        <a:noFill/>
        <a:ln w="25400">
          <a:noFill/>
        </a:ln>
      </c:spPr>
    </c:title>
    <c:autoTitleDeleted val="0"/>
    <c:plotArea>
      <c:layout>
        <c:manualLayout>
          <c:layoutTarget val="inner"/>
          <c:xMode val="edge"/>
          <c:yMode val="edge"/>
          <c:x val="0.0505050920213627"/>
          <c:y val="0.0706896700501898"/>
          <c:w val="0.737374343511896"/>
          <c:h val="0.913793295770747"/>
        </c:manualLayout>
      </c:layout>
      <c:barChart>
        <c:barDir val="bar"/>
        <c:grouping val="stacked"/>
        <c:varyColors val="0"/>
        <c:ser>
          <c:idx val="0"/>
          <c:order val="0"/>
          <c:tx>
            <c:strRef>
              <c:f>sheet8!$L$2</c:f>
              <c:strCache>
                <c:ptCount val="1"/>
              </c:strCache>
            </c:strRef>
          </c:tx>
          <c:spPr>
            <a:solidFill>
              <a:srgbClr val="9999FF"/>
            </a:solidFill>
            <a:ln w="12700">
              <a:solidFill>
                <a:srgbClr val="000000"/>
              </a:solidFill>
              <a:prstDash val="solid"/>
            </a:ln>
          </c:spPr>
          <c:invertIfNegative val="0"/>
          <c:cat>
            <c:numRef>
              <c:f>sheet8!$A$3:$A$50</c:f>
              <c:numCache>
                <c:formatCode>General</c:formatCode>
                <c:ptCount val="48"/>
              </c:numCache>
            </c:numRef>
          </c:cat>
          <c:val>
            <c:numRef>
              <c:f>sheet8!$L$3:$L$50</c:f>
              <c:numCache>
                <c:formatCode>General</c:formatCode>
                <c:ptCount val="48"/>
              </c:numCache>
            </c:numRef>
          </c:val>
        </c:ser>
        <c:ser>
          <c:idx val="1"/>
          <c:order val="1"/>
          <c:tx>
            <c:strRef>
              <c:f>sheet8!$M$2</c:f>
              <c:strCache>
                <c:ptCount val="1"/>
              </c:strCache>
            </c:strRef>
          </c:tx>
          <c:spPr>
            <a:solidFill>
              <a:srgbClr val="993366"/>
            </a:solidFill>
            <a:ln w="12700">
              <a:solidFill>
                <a:srgbClr val="000000"/>
              </a:solidFill>
              <a:prstDash val="solid"/>
            </a:ln>
          </c:spPr>
          <c:invertIfNegative val="0"/>
          <c:cat>
            <c:numRef>
              <c:f>sheet8!$A$3:$A$50</c:f>
              <c:numCache>
                <c:formatCode>General</c:formatCode>
                <c:ptCount val="48"/>
              </c:numCache>
            </c:numRef>
          </c:cat>
          <c:val>
            <c:numRef>
              <c:f>sheet8!$M$3:$M$50</c:f>
              <c:numCache>
                <c:formatCode>General</c:formatCode>
                <c:ptCount val="48"/>
              </c:numCache>
            </c:numRef>
          </c:val>
        </c:ser>
        <c:ser>
          <c:idx val="2"/>
          <c:order val="2"/>
          <c:tx>
            <c:strRef>
              <c:f>sheet8!$N$2</c:f>
              <c:strCache>
                <c:ptCount val="1"/>
              </c:strCache>
            </c:strRef>
          </c:tx>
          <c:spPr>
            <a:solidFill>
              <a:srgbClr val="FFFFCC"/>
            </a:solidFill>
            <a:ln w="12700">
              <a:solidFill>
                <a:srgbClr val="000000"/>
              </a:solidFill>
              <a:prstDash val="solid"/>
            </a:ln>
          </c:spPr>
          <c:invertIfNegative val="0"/>
          <c:cat>
            <c:numRef>
              <c:f>sheet8!$A$3:$A$50</c:f>
              <c:numCache>
                <c:formatCode>General</c:formatCode>
                <c:ptCount val="48"/>
              </c:numCache>
            </c:numRef>
          </c:cat>
          <c:val>
            <c:numRef>
              <c:f>sheet8!$N$3:$N$50</c:f>
              <c:numCache>
                <c:formatCode>General</c:formatCode>
                <c:ptCount val="48"/>
              </c:numCache>
            </c:numRef>
          </c:val>
        </c:ser>
        <c:ser>
          <c:idx val="3"/>
          <c:order val="3"/>
          <c:tx>
            <c:strRef>
              <c:f>sheet8!$O$2</c:f>
              <c:strCache>
                <c:ptCount val="1"/>
              </c:strCache>
            </c:strRef>
          </c:tx>
          <c:spPr>
            <a:solidFill>
              <a:srgbClr val="CCFFFF"/>
            </a:solidFill>
            <a:ln w="12700">
              <a:solidFill>
                <a:srgbClr val="000000"/>
              </a:solidFill>
              <a:prstDash val="solid"/>
            </a:ln>
          </c:spPr>
          <c:invertIfNegative val="0"/>
          <c:cat>
            <c:numRef>
              <c:f>sheet8!$A$3:$A$50</c:f>
              <c:numCache>
                <c:formatCode>General</c:formatCode>
                <c:ptCount val="48"/>
              </c:numCache>
            </c:numRef>
          </c:cat>
          <c:val>
            <c:numRef>
              <c:f>sheet8!$O$3:$O$50</c:f>
              <c:numCache>
                <c:formatCode>General</c:formatCode>
                <c:ptCount val="48"/>
              </c:numCache>
            </c:numRef>
          </c:val>
        </c:ser>
        <c:ser>
          <c:idx val="4"/>
          <c:order val="4"/>
          <c:tx>
            <c:strRef>
              <c:f>sheet8!$P$2</c:f>
              <c:strCache>
                <c:ptCount val="1"/>
              </c:strCache>
            </c:strRef>
          </c:tx>
          <c:spPr>
            <a:solidFill>
              <a:srgbClr val="660066"/>
            </a:solidFill>
            <a:ln w="12700">
              <a:solidFill>
                <a:srgbClr val="000000"/>
              </a:solidFill>
              <a:prstDash val="solid"/>
            </a:ln>
          </c:spPr>
          <c:invertIfNegative val="0"/>
          <c:cat>
            <c:numRef>
              <c:f>sheet8!$A$3:$A$50</c:f>
              <c:numCache>
                <c:formatCode>General</c:formatCode>
                <c:ptCount val="48"/>
              </c:numCache>
            </c:numRef>
          </c:cat>
          <c:val>
            <c:numRef>
              <c:f>sheet8!$P$3:$P$50</c:f>
              <c:numCache>
                <c:formatCode>General</c:formatCode>
                <c:ptCount val="48"/>
              </c:numCache>
            </c:numRef>
          </c:val>
        </c:ser>
        <c:ser>
          <c:idx val="5"/>
          <c:order val="5"/>
          <c:tx>
            <c:strRef>
              <c:f>sheet8!$Q$2</c:f>
              <c:strCache>
                <c:ptCount val="1"/>
              </c:strCache>
            </c:strRef>
          </c:tx>
          <c:spPr>
            <a:solidFill>
              <a:srgbClr val="FF8080"/>
            </a:solidFill>
            <a:ln w="12700">
              <a:solidFill>
                <a:srgbClr val="000000"/>
              </a:solidFill>
              <a:prstDash val="solid"/>
            </a:ln>
          </c:spPr>
          <c:invertIfNegative val="0"/>
          <c:cat>
            <c:numRef>
              <c:f>sheet8!$A$3:$A$50</c:f>
              <c:numCache>
                <c:formatCode>General</c:formatCode>
                <c:ptCount val="48"/>
              </c:numCache>
            </c:numRef>
          </c:cat>
          <c:val>
            <c:numRef>
              <c:f>sheet8!$Q$3:$Q$50</c:f>
              <c:numCache>
                <c:formatCode>General</c:formatCode>
                <c:ptCount val="48"/>
              </c:numCache>
            </c:numRef>
          </c:val>
        </c:ser>
        <c:dLbls>
          <c:showLegendKey val="0"/>
          <c:showVal val="0"/>
          <c:showCatName val="0"/>
          <c:showSerName val="0"/>
          <c:showPercent val="0"/>
          <c:showBubbleSize val="0"/>
        </c:dLbls>
        <c:gapWidth val="150"/>
        <c:overlap val="100"/>
        <c:axId val="2143515272"/>
        <c:axId val="2143518840"/>
      </c:barChart>
      <c:catAx>
        <c:axId val="2143515272"/>
        <c:scaling>
          <c:orientation val="maxMin"/>
        </c:scaling>
        <c:delete val="0"/>
        <c:axPos val="l"/>
        <c:numFmt formatCode="General" sourceLinked="1"/>
        <c:majorTickMark val="in"/>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ＭＳ ゴシック"/>
                <a:ea typeface="ＭＳ ゴシック"/>
                <a:cs typeface="ＭＳ ゴシック"/>
              </a:defRPr>
            </a:pPr>
            <a:endParaRPr lang="en-US"/>
          </a:p>
        </c:txPr>
        <c:crossAx val="2143518840"/>
        <c:crosses val="autoZero"/>
        <c:auto val="1"/>
        <c:lblAlgn val="ctr"/>
        <c:lblOffset val="100"/>
        <c:tickLblSkip val="1"/>
        <c:tickMarkSkip val="1"/>
        <c:noMultiLvlLbl val="0"/>
      </c:catAx>
      <c:valAx>
        <c:axId val="2143518840"/>
        <c:scaling>
          <c:orientation val="minMax"/>
        </c:scaling>
        <c:delete val="0"/>
        <c:axPos val="t"/>
        <c:majorGridlines>
          <c:spPr>
            <a:ln w="3175">
              <a:solidFill>
                <a:srgbClr val="000000"/>
              </a:solidFill>
              <a:prstDash val="solid"/>
            </a:ln>
          </c:spPr>
        </c:majorGridlines>
        <c:numFmt formatCode="General" sourceLinked="1"/>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ＭＳ 明朝"/>
                <a:ea typeface="ＭＳ 明朝"/>
                <a:cs typeface="ＭＳ 明朝"/>
              </a:defRPr>
            </a:pPr>
            <a:endParaRPr lang="en-US"/>
          </a:p>
        </c:txPr>
        <c:crossAx val="2143515272"/>
        <c:crosses val="autoZero"/>
        <c:crossBetween val="between"/>
      </c:valAx>
      <c:spPr>
        <a:solidFill>
          <a:srgbClr val="FFFFFF"/>
        </a:solidFill>
        <a:ln w="12700">
          <a:solidFill>
            <a:srgbClr val="808080"/>
          </a:solidFill>
          <a:prstDash val="solid"/>
        </a:ln>
      </c:spPr>
    </c:plotArea>
    <c:legend>
      <c:legendPos val="r"/>
      <c:layout>
        <c:manualLayout>
          <c:xMode val="edge"/>
          <c:yMode val="edge"/>
          <c:x val="0.774411410994229"/>
          <c:y val="0.0103448297634424"/>
          <c:w val="0.215488392624481"/>
          <c:h val="0.474138030824444"/>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ＭＳ 明朝"/>
              <a:ea typeface="ＭＳ 明朝"/>
              <a:cs typeface="ＭＳ 明朝"/>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75" b="0" i="0" u="none" strike="noStrike" baseline="0">
          <a:solidFill>
            <a:srgbClr val="000000"/>
          </a:solidFill>
          <a:latin typeface="ＭＳ 明朝"/>
          <a:ea typeface="ＭＳ 明朝"/>
          <a:cs typeface="ＭＳ 明朝"/>
        </a:defRPr>
      </a:pPr>
      <a:endParaRPr lang="en-US"/>
    </a:p>
  </c:txPr>
  <c:printSettings>
    <c:headerFooter/>
    <c:pageMargins b="1.0" l="0.75" r="0.75" t="1.0" header="0.512" footer="0.512"/>
    <c:pageSetup paperSize="9" orientation="portrait" horizontalDpi="-4"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7</xdr:col>
      <xdr:colOff>228600</xdr:colOff>
      <xdr:row>52</xdr:row>
      <xdr:rowOff>12700</xdr:rowOff>
    </xdr:from>
    <xdr:to>
      <xdr:col>13</xdr:col>
      <xdr:colOff>304800</xdr:colOff>
      <xdr:row>100</xdr:row>
      <xdr:rowOff>76200</xdr:rowOff>
    </xdr:to>
    <xdr:graphicFrame macro="">
      <xdr:nvGraphicFramePr>
        <xdr:cNvPr id="819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330200</xdr:colOff>
      <xdr:row>51</xdr:row>
      <xdr:rowOff>76200</xdr:rowOff>
    </xdr:from>
    <xdr:to>
      <xdr:col>10</xdr:col>
      <xdr:colOff>228600</xdr:colOff>
      <xdr:row>94</xdr:row>
      <xdr:rowOff>25400</xdr:rowOff>
    </xdr:to>
    <xdr:graphicFrame macro="">
      <xdr:nvGraphicFramePr>
        <xdr:cNvPr id="512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228600</xdr:colOff>
      <xdr:row>53</xdr:row>
      <xdr:rowOff>12700</xdr:rowOff>
    </xdr:from>
    <xdr:to>
      <xdr:col>21</xdr:col>
      <xdr:colOff>317500</xdr:colOff>
      <xdr:row>101</xdr:row>
      <xdr:rowOff>63500</xdr:rowOff>
    </xdr:to>
    <xdr:graphicFrame macro="">
      <xdr:nvGraphicFramePr>
        <xdr:cNvPr id="102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53"/>
  <sheetViews>
    <sheetView zoomScale="85" workbookViewId="0">
      <pane xSplit="2" ySplit="2" topLeftCell="C3" activePane="bottomRight" state="frozen"/>
      <selection pane="topRight" activeCell="C1" sqref="C1"/>
      <selection pane="bottomLeft" activeCell="A4" sqref="A4"/>
      <selection pane="bottomRight" activeCell="E38" sqref="E38"/>
    </sheetView>
  </sheetViews>
  <sheetFormatPr baseColWidth="10" defaultColWidth="9" defaultRowHeight="17" x14ac:dyDescent="0"/>
  <cols>
    <col min="1" max="1" width="4.6640625" customWidth="1"/>
    <col min="2" max="2" width="9" style="1"/>
    <col min="3" max="7" width="8.83203125" customWidth="1"/>
    <col min="8" max="8" width="10.5" customWidth="1"/>
    <col min="9" max="13" width="8.83203125" customWidth="1"/>
    <col min="14" max="14" width="10.83203125" customWidth="1"/>
    <col min="15" max="18" width="8.83203125" customWidth="1"/>
    <col min="19" max="20" width="10" customWidth="1"/>
    <col min="21" max="26" width="9.83203125" style="33" customWidth="1"/>
    <col min="27" max="37" width="8.83203125" customWidth="1"/>
    <col min="38" max="38" width="10.1640625" bestFit="1" customWidth="1"/>
    <col min="39" max="43" width="9" style="11"/>
    <col min="44" max="44" width="10.33203125" style="11" customWidth="1"/>
    <col min="45" max="50" width="10.33203125" style="34" customWidth="1"/>
    <col min="51" max="56" width="9" style="11"/>
    <col min="57" max="62" width="9.6640625" style="34" customWidth="1"/>
    <col min="63" max="68" width="11" style="65" customWidth="1"/>
    <col min="69" max="74" width="10.6640625" style="65" customWidth="1"/>
    <col min="75" max="75" width="11.1640625" customWidth="1"/>
    <col min="76" max="80" width="10.5" customWidth="1"/>
    <col min="81" max="85" width="10.83203125" style="36" customWidth="1"/>
    <col min="86" max="86" width="9.6640625" style="33" customWidth="1"/>
    <col min="87" max="91" width="12" style="33" customWidth="1"/>
    <col min="92" max="92" width="9.6640625" style="33" customWidth="1"/>
    <col min="93" max="97" width="12.1640625" style="65" customWidth="1"/>
    <col min="98" max="98" width="9.6640625" style="65" customWidth="1"/>
    <col min="99" max="104" width="9.1640625" style="68" customWidth="1"/>
    <col min="105" max="110" width="9.1640625" style="38" customWidth="1"/>
    <col min="111" max="116" width="10.33203125" style="65" customWidth="1"/>
    <col min="117" max="122" width="9" style="36"/>
    <col min="123" max="126" width="12.6640625" style="36" bestFit="1" customWidth="1"/>
    <col min="127" max="127" width="9.1640625" style="36" bestFit="1" customWidth="1"/>
    <col min="128" max="128" width="9" style="36"/>
    <col min="129" max="134" width="10.33203125" style="65" customWidth="1"/>
    <col min="135" max="136" width="10.1640625" style="36" bestFit="1" customWidth="1"/>
    <col min="137" max="139" width="9" style="36"/>
    <col min="140" max="140" width="10.1640625" style="36" bestFit="1" customWidth="1"/>
    <col min="141" max="146" width="10.6640625" style="65" customWidth="1"/>
    <col min="147" max="152" width="8.83203125" customWidth="1"/>
    <col min="153" max="158" width="10.33203125" style="65" customWidth="1"/>
    <col min="159" max="163" width="9.33203125" style="36" customWidth="1"/>
    <col min="164" max="175" width="9.33203125" style="33" customWidth="1"/>
    <col min="176" max="182" width="9" style="175"/>
    <col min="183" max="183" width="9.6640625" style="178" customWidth="1"/>
    <col min="184" max="190" width="9" style="175"/>
    <col min="191" max="191" width="10.33203125" style="178" customWidth="1"/>
    <col min="192" max="196" width="9.5" style="175" bestFit="1" customWidth="1"/>
    <col min="197" max="198" width="9.5" style="175" customWidth="1"/>
    <col min="199" max="199" width="9" style="178"/>
    <col min="200" max="204" width="9" style="175"/>
    <col min="205" max="16384" width="9" style="178"/>
  </cols>
  <sheetData>
    <row r="1" spans="1:205" s="6" customFormat="1" ht="18" customHeight="1">
      <c r="A1" s="380" t="s">
        <v>207</v>
      </c>
      <c r="B1" s="380" t="s">
        <v>208</v>
      </c>
      <c r="C1" s="152" t="s">
        <v>264</v>
      </c>
      <c r="D1" s="18"/>
      <c r="E1" s="18"/>
      <c r="F1" s="18"/>
      <c r="G1" s="18"/>
      <c r="H1" s="18"/>
      <c r="I1" s="152" t="s">
        <v>265</v>
      </c>
      <c r="J1" s="18"/>
      <c r="K1" s="18"/>
      <c r="L1" s="18"/>
      <c r="M1" s="18"/>
      <c r="N1" s="18"/>
      <c r="O1" s="152" t="s">
        <v>271</v>
      </c>
      <c r="P1" s="18"/>
      <c r="Q1" s="18"/>
      <c r="R1" s="18"/>
      <c r="S1" s="18"/>
      <c r="T1" s="18"/>
      <c r="U1" s="152" t="s">
        <v>314</v>
      </c>
      <c r="V1" s="18"/>
      <c r="W1" s="18"/>
      <c r="X1" s="18"/>
      <c r="Y1" s="18"/>
      <c r="Z1" s="18"/>
      <c r="AA1" s="152" t="s">
        <v>266</v>
      </c>
      <c r="AB1" s="18"/>
      <c r="AC1" s="18"/>
      <c r="AD1" s="18"/>
      <c r="AE1" s="18"/>
      <c r="AF1" s="18"/>
      <c r="AG1" s="152" t="s">
        <v>267</v>
      </c>
      <c r="AH1" s="18"/>
      <c r="AI1" s="18"/>
      <c r="AJ1" s="18"/>
      <c r="AK1" s="18"/>
      <c r="AL1" s="18"/>
      <c r="AM1" s="152" t="s">
        <v>269</v>
      </c>
      <c r="AN1" s="18"/>
      <c r="AO1" s="18"/>
      <c r="AP1" s="18"/>
      <c r="AQ1" s="18"/>
      <c r="AR1" s="18"/>
      <c r="AS1" s="152" t="s">
        <v>315</v>
      </c>
      <c r="AT1" s="18"/>
      <c r="AU1" s="18"/>
      <c r="AV1" s="18"/>
      <c r="AW1" s="18"/>
      <c r="AX1" s="18"/>
      <c r="AY1" s="152" t="s">
        <v>270</v>
      </c>
      <c r="AZ1" s="18"/>
      <c r="BA1" s="18"/>
      <c r="BB1" s="18"/>
      <c r="BC1" s="18"/>
      <c r="BD1" s="18"/>
      <c r="BE1" s="152" t="s">
        <v>316</v>
      </c>
      <c r="BF1" s="18"/>
      <c r="BG1" s="18"/>
      <c r="BH1" s="18"/>
      <c r="BI1" s="18"/>
      <c r="BJ1" s="18"/>
      <c r="BK1" s="151" t="s">
        <v>8</v>
      </c>
      <c r="BL1" s="13"/>
      <c r="BM1" s="13"/>
      <c r="BN1" s="13"/>
      <c r="BO1" s="13"/>
      <c r="BP1" s="13"/>
      <c r="BQ1" s="152" t="s">
        <v>9</v>
      </c>
      <c r="BR1" s="18"/>
      <c r="BS1" s="18"/>
      <c r="BT1" s="18"/>
      <c r="BU1" s="18"/>
      <c r="BV1" s="18"/>
      <c r="BW1" s="152" t="s">
        <v>268</v>
      </c>
      <c r="BX1" s="18"/>
      <c r="BY1" s="18"/>
      <c r="BZ1" s="18"/>
      <c r="CA1" s="18"/>
      <c r="CB1" s="18"/>
      <c r="CC1" s="151" t="s">
        <v>144</v>
      </c>
      <c r="CD1" s="13"/>
      <c r="CE1" s="13"/>
      <c r="CF1" s="13"/>
      <c r="CG1" s="13"/>
      <c r="CH1" s="18"/>
      <c r="CI1" s="152" t="s">
        <v>143</v>
      </c>
      <c r="CJ1" s="18"/>
      <c r="CK1" s="18"/>
      <c r="CL1" s="18"/>
      <c r="CM1" s="18"/>
      <c r="CN1" s="18"/>
      <c r="CO1" s="151" t="s">
        <v>272</v>
      </c>
      <c r="CP1" s="13"/>
      <c r="CQ1" s="13"/>
      <c r="CR1" s="13"/>
      <c r="CS1" s="13"/>
      <c r="CT1" s="13"/>
      <c r="CU1" s="151" t="s">
        <v>274</v>
      </c>
      <c r="CV1" s="13"/>
      <c r="CW1" s="13"/>
      <c r="CX1" s="13"/>
      <c r="CY1" s="13"/>
      <c r="CZ1" s="13"/>
      <c r="DA1" s="151" t="s">
        <v>10</v>
      </c>
      <c r="DB1" s="13"/>
      <c r="DC1" s="13"/>
      <c r="DD1" s="13"/>
      <c r="DE1" s="13"/>
      <c r="DF1" s="13"/>
      <c r="DG1" s="151" t="s">
        <v>11</v>
      </c>
      <c r="DH1" s="13"/>
      <c r="DI1" s="13"/>
      <c r="DJ1" s="13"/>
      <c r="DK1" s="13"/>
      <c r="DL1" s="13"/>
      <c r="DM1" s="151" t="s">
        <v>12</v>
      </c>
      <c r="DN1" s="13"/>
      <c r="DO1" s="13"/>
      <c r="DP1" s="13"/>
      <c r="DQ1" s="13"/>
      <c r="DR1" s="13"/>
      <c r="DS1" s="151" t="s">
        <v>13</v>
      </c>
      <c r="DT1" s="13"/>
      <c r="DU1" s="13"/>
      <c r="DV1" s="13"/>
      <c r="DW1" s="13"/>
      <c r="DX1" s="13"/>
      <c r="DY1" s="151" t="s">
        <v>14</v>
      </c>
      <c r="DZ1" s="13"/>
      <c r="EA1" s="13"/>
      <c r="EB1" s="13"/>
      <c r="EC1" s="13"/>
      <c r="ED1" s="13"/>
      <c r="EE1" s="151" t="s">
        <v>15</v>
      </c>
      <c r="EF1" s="13"/>
      <c r="EG1" s="13"/>
      <c r="EH1" s="13"/>
      <c r="EI1" s="13"/>
      <c r="EJ1" s="13"/>
      <c r="EK1" s="151" t="s">
        <v>16</v>
      </c>
      <c r="EL1" s="13"/>
      <c r="EM1" s="13"/>
      <c r="EN1" s="13"/>
      <c r="EO1" s="13"/>
      <c r="EP1" s="13"/>
      <c r="EQ1" s="151" t="s">
        <v>130</v>
      </c>
      <c r="ER1" s="18"/>
      <c r="ES1" s="18"/>
      <c r="ET1" s="18"/>
      <c r="EU1" s="18"/>
      <c r="EV1" s="18"/>
      <c r="EW1" s="152" t="s">
        <v>262</v>
      </c>
      <c r="EX1" s="18"/>
      <c r="EY1" s="18"/>
      <c r="EZ1" s="18"/>
      <c r="FA1" s="18"/>
      <c r="FB1" s="18"/>
      <c r="FC1" s="151" t="s">
        <v>18</v>
      </c>
      <c r="FD1" s="13"/>
      <c r="FE1" s="13"/>
      <c r="FF1" s="13"/>
      <c r="FG1" s="13"/>
      <c r="FH1" s="18"/>
      <c r="FI1" s="152" t="s">
        <v>19</v>
      </c>
      <c r="FJ1" s="18"/>
      <c r="FK1" s="18"/>
      <c r="FL1" s="18"/>
      <c r="FM1" s="18"/>
      <c r="FN1" s="152" t="s">
        <v>20</v>
      </c>
      <c r="FO1" s="18"/>
      <c r="FP1" s="18"/>
      <c r="FQ1" s="18"/>
      <c r="FR1" s="18"/>
      <c r="FS1" s="153"/>
      <c r="FT1" s="173"/>
      <c r="FU1" s="173"/>
      <c r="FV1" s="173"/>
      <c r="FW1" s="173"/>
      <c r="FX1" s="173"/>
      <c r="FY1" s="173"/>
      <c r="FZ1" s="173"/>
      <c r="GA1" s="173"/>
      <c r="GB1" s="173"/>
      <c r="GC1" s="173"/>
      <c r="GD1" s="173"/>
      <c r="GE1" s="173"/>
      <c r="GF1" s="173"/>
      <c r="GG1" s="173"/>
      <c r="GH1" s="173"/>
      <c r="GI1" s="173"/>
      <c r="GJ1" s="173"/>
      <c r="GK1" s="173"/>
      <c r="GL1" s="173"/>
      <c r="GM1" s="173"/>
      <c r="GN1" s="173"/>
      <c r="GO1" s="173"/>
      <c r="GP1" s="173"/>
      <c r="GQ1" s="173"/>
      <c r="GR1" s="173"/>
      <c r="GS1" s="191"/>
      <c r="GT1" s="191"/>
      <c r="GU1" s="191"/>
      <c r="GV1" s="191"/>
      <c r="GW1" s="191"/>
    </row>
    <row r="2" spans="1:205" s="1" customFormat="1" ht="18" customHeight="1">
      <c r="A2" s="381"/>
      <c r="B2" s="381"/>
      <c r="C2" s="169" t="s">
        <v>257</v>
      </c>
      <c r="D2" s="169" t="s">
        <v>258</v>
      </c>
      <c r="E2" s="169" t="s">
        <v>259</v>
      </c>
      <c r="F2" s="169" t="s">
        <v>260</v>
      </c>
      <c r="G2" s="169" t="s">
        <v>1</v>
      </c>
      <c r="H2" s="170" t="s">
        <v>2</v>
      </c>
      <c r="I2" s="169" t="s">
        <v>257</v>
      </c>
      <c r="J2" s="169" t="s">
        <v>258</v>
      </c>
      <c r="K2" s="169" t="s">
        <v>259</v>
      </c>
      <c r="L2" s="169" t="s">
        <v>260</v>
      </c>
      <c r="M2" s="169" t="s">
        <v>1</v>
      </c>
      <c r="N2" s="170" t="s">
        <v>2</v>
      </c>
      <c r="O2" s="169" t="s">
        <v>257</v>
      </c>
      <c r="P2" s="169" t="s">
        <v>258</v>
      </c>
      <c r="Q2" s="169" t="s">
        <v>259</v>
      </c>
      <c r="R2" s="169" t="s">
        <v>260</v>
      </c>
      <c r="S2" s="169" t="s">
        <v>1</v>
      </c>
      <c r="T2" s="170" t="s">
        <v>2</v>
      </c>
      <c r="U2" s="169" t="s">
        <v>257</v>
      </c>
      <c r="V2" s="169" t="s">
        <v>258</v>
      </c>
      <c r="W2" s="169" t="s">
        <v>259</v>
      </c>
      <c r="X2" s="169" t="s">
        <v>260</v>
      </c>
      <c r="Y2" s="169" t="s">
        <v>1</v>
      </c>
      <c r="Z2" s="170" t="s">
        <v>2</v>
      </c>
      <c r="AA2" s="169" t="s">
        <v>257</v>
      </c>
      <c r="AB2" s="169" t="s">
        <v>258</v>
      </c>
      <c r="AC2" s="169" t="s">
        <v>259</v>
      </c>
      <c r="AD2" s="169" t="s">
        <v>260</v>
      </c>
      <c r="AE2" s="169" t="s">
        <v>1</v>
      </c>
      <c r="AF2" s="170" t="s">
        <v>2</v>
      </c>
      <c r="AG2" s="169" t="s">
        <v>257</v>
      </c>
      <c r="AH2" s="169" t="s">
        <v>258</v>
      </c>
      <c r="AI2" s="169" t="s">
        <v>259</v>
      </c>
      <c r="AJ2" s="169" t="s">
        <v>260</v>
      </c>
      <c r="AK2" s="169" t="s">
        <v>1</v>
      </c>
      <c r="AL2" s="170" t="s">
        <v>2</v>
      </c>
      <c r="AM2" s="169" t="s">
        <v>257</v>
      </c>
      <c r="AN2" s="169" t="s">
        <v>258</v>
      </c>
      <c r="AO2" s="169" t="s">
        <v>259</v>
      </c>
      <c r="AP2" s="169" t="s">
        <v>260</v>
      </c>
      <c r="AQ2" s="169" t="s">
        <v>1</v>
      </c>
      <c r="AR2" s="170" t="s">
        <v>2</v>
      </c>
      <c r="AS2" s="169" t="s">
        <v>257</v>
      </c>
      <c r="AT2" s="169" t="s">
        <v>258</v>
      </c>
      <c r="AU2" s="169" t="s">
        <v>259</v>
      </c>
      <c r="AV2" s="169" t="s">
        <v>260</v>
      </c>
      <c r="AW2" s="169" t="s">
        <v>1</v>
      </c>
      <c r="AX2" s="170" t="s">
        <v>2</v>
      </c>
      <c r="AY2" s="169" t="s">
        <v>257</v>
      </c>
      <c r="AZ2" s="169" t="s">
        <v>258</v>
      </c>
      <c r="BA2" s="169" t="s">
        <v>259</v>
      </c>
      <c r="BB2" s="169" t="s">
        <v>260</v>
      </c>
      <c r="BC2" s="169" t="s">
        <v>1</v>
      </c>
      <c r="BD2" s="170" t="s">
        <v>2</v>
      </c>
      <c r="BE2" s="169" t="s">
        <v>257</v>
      </c>
      <c r="BF2" s="169" t="s">
        <v>258</v>
      </c>
      <c r="BG2" s="169" t="s">
        <v>259</v>
      </c>
      <c r="BH2" s="169" t="s">
        <v>260</v>
      </c>
      <c r="BI2" s="169" t="s">
        <v>1</v>
      </c>
      <c r="BJ2" s="170" t="s">
        <v>2</v>
      </c>
      <c r="BK2" s="311" t="s">
        <v>257</v>
      </c>
      <c r="BL2" s="311" t="s">
        <v>258</v>
      </c>
      <c r="BM2" s="311" t="s">
        <v>259</v>
      </c>
      <c r="BN2" s="311" t="s">
        <v>260</v>
      </c>
      <c r="BO2" s="311" t="s">
        <v>1</v>
      </c>
      <c r="BP2" s="312" t="s">
        <v>2</v>
      </c>
      <c r="BQ2" s="311" t="s">
        <v>257</v>
      </c>
      <c r="BR2" s="311" t="s">
        <v>258</v>
      </c>
      <c r="BS2" s="311" t="s">
        <v>259</v>
      </c>
      <c r="BT2" s="311" t="s">
        <v>260</v>
      </c>
      <c r="BU2" s="311" t="s">
        <v>1</v>
      </c>
      <c r="BV2" s="312" t="s">
        <v>2</v>
      </c>
      <c r="BW2" s="169" t="s">
        <v>257</v>
      </c>
      <c r="BX2" s="169" t="s">
        <v>258</v>
      </c>
      <c r="BY2" s="169" t="s">
        <v>259</v>
      </c>
      <c r="BZ2" s="169" t="s">
        <v>260</v>
      </c>
      <c r="CA2" s="169" t="s">
        <v>1</v>
      </c>
      <c r="CB2" s="170" t="s">
        <v>2</v>
      </c>
      <c r="CC2" s="311" t="s">
        <v>3</v>
      </c>
      <c r="CD2" s="311" t="s">
        <v>4</v>
      </c>
      <c r="CE2" s="311" t="s">
        <v>5</v>
      </c>
      <c r="CF2" s="311" t="s">
        <v>6</v>
      </c>
      <c r="CG2" s="311" t="s">
        <v>7</v>
      </c>
      <c r="CH2" s="170" t="s">
        <v>2</v>
      </c>
      <c r="CI2" s="169" t="s">
        <v>3</v>
      </c>
      <c r="CJ2" s="169" t="s">
        <v>4</v>
      </c>
      <c r="CK2" s="169" t="s">
        <v>5</v>
      </c>
      <c r="CL2" s="169" t="s">
        <v>6</v>
      </c>
      <c r="CM2" s="169" t="s">
        <v>7</v>
      </c>
      <c r="CN2" s="169" t="s">
        <v>2</v>
      </c>
      <c r="CO2" s="311" t="s">
        <v>257</v>
      </c>
      <c r="CP2" s="311" t="s">
        <v>258</v>
      </c>
      <c r="CQ2" s="311" t="s">
        <v>259</v>
      </c>
      <c r="CR2" s="311" t="s">
        <v>260</v>
      </c>
      <c r="CS2" s="311" t="s">
        <v>1</v>
      </c>
      <c r="CT2" s="312" t="s">
        <v>2</v>
      </c>
      <c r="CU2" s="311" t="s">
        <v>257</v>
      </c>
      <c r="CV2" s="311" t="s">
        <v>258</v>
      </c>
      <c r="CW2" s="311" t="s">
        <v>259</v>
      </c>
      <c r="CX2" s="311" t="s">
        <v>260</v>
      </c>
      <c r="CY2" s="311" t="s">
        <v>1</v>
      </c>
      <c r="CZ2" s="312" t="s">
        <v>2</v>
      </c>
      <c r="DA2" s="311" t="s">
        <v>3</v>
      </c>
      <c r="DB2" s="311" t="s">
        <v>4</v>
      </c>
      <c r="DC2" s="311" t="s">
        <v>5</v>
      </c>
      <c r="DD2" s="311" t="s">
        <v>6</v>
      </c>
      <c r="DE2" s="311" t="s">
        <v>7</v>
      </c>
      <c r="DF2" s="312" t="s">
        <v>2</v>
      </c>
      <c r="DG2" s="311" t="s">
        <v>257</v>
      </c>
      <c r="DH2" s="311" t="s">
        <v>258</v>
      </c>
      <c r="DI2" s="311" t="s">
        <v>259</v>
      </c>
      <c r="DJ2" s="311" t="s">
        <v>260</v>
      </c>
      <c r="DK2" s="311" t="s">
        <v>1</v>
      </c>
      <c r="DL2" s="312" t="s">
        <v>2</v>
      </c>
      <c r="DM2" s="311" t="s">
        <v>3</v>
      </c>
      <c r="DN2" s="311" t="s">
        <v>4</v>
      </c>
      <c r="DO2" s="311" t="s">
        <v>5</v>
      </c>
      <c r="DP2" s="311" t="s">
        <v>6</v>
      </c>
      <c r="DQ2" s="311" t="s">
        <v>7</v>
      </c>
      <c r="DR2" s="312" t="s">
        <v>2</v>
      </c>
      <c r="DS2" s="313" t="s">
        <v>3</v>
      </c>
      <c r="DT2" s="313" t="s">
        <v>4</v>
      </c>
      <c r="DU2" s="313" t="s">
        <v>5</v>
      </c>
      <c r="DV2" s="313" t="s">
        <v>6</v>
      </c>
      <c r="DW2" s="313" t="s">
        <v>7</v>
      </c>
      <c r="DX2" s="312" t="s">
        <v>2</v>
      </c>
      <c r="DY2" s="311" t="s">
        <v>257</v>
      </c>
      <c r="DZ2" s="311" t="s">
        <v>258</v>
      </c>
      <c r="EA2" s="311" t="s">
        <v>259</v>
      </c>
      <c r="EB2" s="311" t="s">
        <v>260</v>
      </c>
      <c r="EC2" s="311" t="s">
        <v>1</v>
      </c>
      <c r="ED2" s="312" t="s">
        <v>2</v>
      </c>
      <c r="EE2" s="311" t="s">
        <v>3</v>
      </c>
      <c r="EF2" s="311" t="s">
        <v>4</v>
      </c>
      <c r="EG2" s="311" t="s">
        <v>5</v>
      </c>
      <c r="EH2" s="311" t="s">
        <v>6</v>
      </c>
      <c r="EI2" s="311" t="s">
        <v>7</v>
      </c>
      <c r="EJ2" s="312" t="s">
        <v>2</v>
      </c>
      <c r="EK2" s="311" t="s">
        <v>257</v>
      </c>
      <c r="EL2" s="311" t="s">
        <v>258</v>
      </c>
      <c r="EM2" s="311" t="s">
        <v>259</v>
      </c>
      <c r="EN2" s="311" t="s">
        <v>260</v>
      </c>
      <c r="EO2" s="311" t="s">
        <v>1</v>
      </c>
      <c r="EP2" s="312" t="s">
        <v>2</v>
      </c>
      <c r="EQ2" s="169" t="s">
        <v>257</v>
      </c>
      <c r="ER2" s="169" t="s">
        <v>258</v>
      </c>
      <c r="ES2" s="169" t="s">
        <v>259</v>
      </c>
      <c r="ET2" s="169" t="s">
        <v>260</v>
      </c>
      <c r="EU2" s="169" t="s">
        <v>1</v>
      </c>
      <c r="EV2" s="170" t="s">
        <v>2</v>
      </c>
      <c r="EW2" s="311" t="s">
        <v>311</v>
      </c>
      <c r="EX2" s="311" t="s">
        <v>257</v>
      </c>
      <c r="EY2" s="311" t="s">
        <v>258</v>
      </c>
      <c r="EZ2" s="311" t="s">
        <v>259</v>
      </c>
      <c r="FA2" s="311" t="s">
        <v>260</v>
      </c>
      <c r="FB2" s="312" t="s">
        <v>17</v>
      </c>
      <c r="FC2" s="311" t="s">
        <v>311</v>
      </c>
      <c r="FD2" s="311" t="s">
        <v>3</v>
      </c>
      <c r="FE2" s="311" t="s">
        <v>4</v>
      </c>
      <c r="FF2" s="311" t="s">
        <v>5</v>
      </c>
      <c r="FG2" s="311" t="s">
        <v>6</v>
      </c>
      <c r="FH2" s="170" t="s">
        <v>261</v>
      </c>
      <c r="FI2" s="311" t="s">
        <v>257</v>
      </c>
      <c r="FJ2" s="311" t="s">
        <v>258</v>
      </c>
      <c r="FK2" s="311" t="s">
        <v>259</v>
      </c>
      <c r="FL2" s="311" t="s">
        <v>260</v>
      </c>
      <c r="FM2" s="312" t="s">
        <v>165</v>
      </c>
      <c r="FN2" s="169" t="s">
        <v>311</v>
      </c>
      <c r="FO2" s="169" t="s">
        <v>3</v>
      </c>
      <c r="FP2" s="169" t="s">
        <v>4</v>
      </c>
      <c r="FQ2" s="169" t="s">
        <v>5</v>
      </c>
      <c r="FR2" s="169" t="s">
        <v>6</v>
      </c>
      <c r="FS2" s="170" t="s">
        <v>261</v>
      </c>
      <c r="FT2" s="174"/>
      <c r="FU2" s="174"/>
      <c r="FV2" s="174"/>
      <c r="FW2" s="174"/>
      <c r="FX2" s="174"/>
      <c r="FY2" s="174"/>
      <c r="FZ2" s="174"/>
      <c r="GA2" s="174"/>
      <c r="GB2" s="174"/>
      <c r="GC2" s="174"/>
      <c r="GD2" s="174"/>
      <c r="GE2" s="174"/>
      <c r="GF2" s="174"/>
      <c r="GG2" s="174"/>
      <c r="GH2" s="174"/>
      <c r="GI2" s="174"/>
      <c r="GJ2" s="174"/>
      <c r="GK2" s="174"/>
      <c r="GL2" s="174"/>
      <c r="GM2" s="174"/>
      <c r="GN2" s="174"/>
      <c r="GO2" s="174"/>
      <c r="GP2" s="174"/>
      <c r="GQ2" s="174"/>
      <c r="GR2" s="174"/>
      <c r="GS2" s="174"/>
      <c r="GT2" s="174"/>
      <c r="GU2" s="174"/>
      <c r="GV2" s="174"/>
      <c r="GW2" s="174"/>
    </row>
    <row r="3" spans="1:205">
      <c r="A3" s="41">
        <v>1</v>
      </c>
      <c r="B3" s="42" t="s">
        <v>209</v>
      </c>
      <c r="C3" s="41">
        <v>38</v>
      </c>
      <c r="D3" s="41">
        <v>38</v>
      </c>
      <c r="E3" s="41">
        <v>13</v>
      </c>
      <c r="F3" s="41">
        <v>13</v>
      </c>
      <c r="G3" s="41">
        <v>13</v>
      </c>
      <c r="H3" s="167">
        <f>((G3/C3)-1)*100</f>
        <v>-65.789473684210535</v>
      </c>
      <c r="I3" s="298">
        <v>0</v>
      </c>
      <c r="J3" s="298">
        <v>0</v>
      </c>
      <c r="K3" s="298">
        <v>0</v>
      </c>
      <c r="L3" s="298">
        <v>0</v>
      </c>
      <c r="M3" s="298">
        <v>0</v>
      </c>
      <c r="N3" s="299" t="e">
        <f>((M3/I3)-1)*100</f>
        <v>#DIV/0!</v>
      </c>
      <c r="O3" s="298">
        <f t="shared" ref="O3:O50" si="0">C3+I3</f>
        <v>38</v>
      </c>
      <c r="P3" s="298">
        <f t="shared" ref="P3:P50" si="1">D3+J3</f>
        <v>38</v>
      </c>
      <c r="Q3" s="298">
        <f t="shared" ref="Q3:Q50" si="2">E3+K3</f>
        <v>13</v>
      </c>
      <c r="R3" s="298">
        <f t="shared" ref="R3:R50" si="3">F3+L3</f>
        <v>13</v>
      </c>
      <c r="S3" s="298">
        <f t="shared" ref="S3:S50" si="4">G3+M3</f>
        <v>13</v>
      </c>
      <c r="T3" s="167">
        <f>((S3/O3)-1)*100</f>
        <v>-65.789473684210535</v>
      </c>
      <c r="U3" s="168">
        <f t="shared" ref="U3:U50" si="5">C3+(I3*0.5)</f>
        <v>38</v>
      </c>
      <c r="V3" s="168">
        <f t="shared" ref="V3:V50" si="6">D3+(J3*0.5)</f>
        <v>38</v>
      </c>
      <c r="W3" s="168">
        <f t="shared" ref="W3:W50" si="7">E3+(K3*0.5)</f>
        <v>13</v>
      </c>
      <c r="X3" s="168">
        <f t="shared" ref="X3:X50" si="8">F3+(L3*0.5)</f>
        <v>13</v>
      </c>
      <c r="Y3" s="168">
        <f t="shared" ref="Y3:Y50" si="9">G3+(M3*0.5)</f>
        <v>13</v>
      </c>
      <c r="Z3" s="167">
        <f>((Y3/U3)-1)*100</f>
        <v>-65.789473684210535</v>
      </c>
      <c r="AA3" s="41">
        <v>18</v>
      </c>
      <c r="AB3" s="41">
        <v>18</v>
      </c>
      <c r="AC3" s="300">
        <v>39</v>
      </c>
      <c r="AD3" s="300">
        <v>39</v>
      </c>
      <c r="AE3" s="41">
        <v>39</v>
      </c>
      <c r="AF3" s="167">
        <f>((AE3/AA3)-1)*100</f>
        <v>116.66666666666666</v>
      </c>
      <c r="AG3" s="298">
        <v>0</v>
      </c>
      <c r="AH3" s="298">
        <v>0</v>
      </c>
      <c r="AI3" s="298">
        <v>0</v>
      </c>
      <c r="AJ3" s="298">
        <v>0</v>
      </c>
      <c r="AK3" s="298">
        <v>0</v>
      </c>
      <c r="AL3" s="299" t="e">
        <f>((AK3/AG3)-1)*100</f>
        <v>#DIV/0!</v>
      </c>
      <c r="AM3" s="298">
        <f t="shared" ref="AM3:AM50" si="10">AA3+AG3</f>
        <v>18</v>
      </c>
      <c r="AN3" s="298">
        <f t="shared" ref="AN3:AN50" si="11">AB3+AH3</f>
        <v>18</v>
      </c>
      <c r="AO3" s="298">
        <f t="shared" ref="AO3:AO50" si="12">AC3+AI3</f>
        <v>39</v>
      </c>
      <c r="AP3" s="298">
        <f t="shared" ref="AP3:AP50" si="13">AD3+AJ3</f>
        <v>39</v>
      </c>
      <c r="AQ3" s="298">
        <f t="shared" ref="AQ3:AQ50" si="14">AE3+AK3</f>
        <v>39</v>
      </c>
      <c r="AR3" s="167">
        <f>((AQ3/AM3)-1)*100</f>
        <v>116.66666666666666</v>
      </c>
      <c r="AS3" s="168">
        <f t="shared" ref="AS3:AS50" si="15">AA3+(AG3*0.5)</f>
        <v>18</v>
      </c>
      <c r="AT3" s="168">
        <f t="shared" ref="AT3:AT50" si="16">AB3+(AH3*0.5)</f>
        <v>18</v>
      </c>
      <c r="AU3" s="168">
        <f t="shared" ref="AU3:AU50" si="17">AC3+(AI3*0.5)</f>
        <v>39</v>
      </c>
      <c r="AV3" s="168">
        <f t="shared" ref="AV3:AV50" si="18">AD3+(AJ3*0.5)</f>
        <v>39</v>
      </c>
      <c r="AW3" s="168">
        <f t="shared" ref="AW3:AW50" si="19">AE3+(AK3*0.5)</f>
        <v>39</v>
      </c>
      <c r="AX3" s="167">
        <f>((AW3/AS3)-1)*100</f>
        <v>116.66666666666666</v>
      </c>
      <c r="AY3" s="301">
        <f t="shared" ref="AY3:AY50" si="20">O3+AM3</f>
        <v>56</v>
      </c>
      <c r="AZ3" s="301">
        <f t="shared" ref="AZ3:AZ50" si="21">P3+AN3</f>
        <v>56</v>
      </c>
      <c r="BA3" s="301">
        <f t="shared" ref="BA3:BA50" si="22">Q3+AO3</f>
        <v>52</v>
      </c>
      <c r="BB3" s="301">
        <f t="shared" ref="BB3:BB50" si="23">R3+AP3</f>
        <v>52</v>
      </c>
      <c r="BC3" s="301">
        <f t="shared" ref="BC3:BC50" si="24">S3+AQ3</f>
        <v>52</v>
      </c>
      <c r="BD3" s="167">
        <f>((BC3/AY3)-1)*100</f>
        <v>-7.1428571428571397</v>
      </c>
      <c r="BE3" s="302">
        <f t="shared" ref="BE3:BE50" si="25">U3+AS3</f>
        <v>56</v>
      </c>
      <c r="BF3" s="302">
        <f t="shared" ref="BF3:BF50" si="26">V3+AT3</f>
        <v>56</v>
      </c>
      <c r="BG3" s="302">
        <f t="shared" ref="BG3:BG50" si="27">W3+AU3</f>
        <v>52</v>
      </c>
      <c r="BH3" s="302">
        <f t="shared" ref="BH3:BH50" si="28">X3+AV3</f>
        <v>52</v>
      </c>
      <c r="BI3" s="302">
        <f t="shared" ref="BI3:BI50" si="29">Y3+AW3</f>
        <v>52</v>
      </c>
      <c r="BJ3" s="167">
        <f>((BI3/BE3)-1)*100</f>
        <v>-7.1428571428571397</v>
      </c>
      <c r="BK3" s="303">
        <v>386234</v>
      </c>
      <c r="BL3" s="303">
        <v>381252</v>
      </c>
      <c r="BM3" s="303">
        <v>327165</v>
      </c>
      <c r="BN3" s="303">
        <v>342804</v>
      </c>
      <c r="BO3" s="303">
        <v>332908</v>
      </c>
      <c r="BP3" s="304">
        <f>((BO3/BK3)-1)*100</f>
        <v>-13.806656068600898</v>
      </c>
      <c r="BQ3" s="303">
        <v>202238</v>
      </c>
      <c r="BR3" s="303">
        <v>199629</v>
      </c>
      <c r="BS3" s="303">
        <v>217036</v>
      </c>
      <c r="BT3" s="303">
        <v>212431</v>
      </c>
      <c r="BU3" s="303">
        <v>204875</v>
      </c>
      <c r="BV3" s="167">
        <f>((BU3/BQ3)-1)*100</f>
        <v>1.3039092554317122</v>
      </c>
      <c r="BW3" s="305">
        <f t="shared" ref="BW3:BW50" si="30">BK3+BQ3</f>
        <v>588472</v>
      </c>
      <c r="BX3" s="305">
        <f t="shared" ref="BX3:BX50" si="31">BL3+BR3</f>
        <v>580881</v>
      </c>
      <c r="BY3" s="305">
        <f t="shared" ref="BY3:BY50" si="32">BM3+BS3</f>
        <v>544201</v>
      </c>
      <c r="BZ3" s="305">
        <f t="shared" ref="BZ3:BZ50" si="33">BN3+BT3</f>
        <v>555235</v>
      </c>
      <c r="CA3" s="305">
        <f t="shared" ref="CA3:CA50" si="34">BO3+BU3</f>
        <v>537783</v>
      </c>
      <c r="CB3" s="167">
        <f>((CA3/BW3)-1)*100</f>
        <v>-8.6136638616620687</v>
      </c>
      <c r="CC3" s="306">
        <v>220000</v>
      </c>
      <c r="CD3" s="306">
        <v>210000</v>
      </c>
      <c r="CE3" s="306">
        <v>210000</v>
      </c>
      <c r="CF3" s="306">
        <v>210000</v>
      </c>
      <c r="CG3" s="306">
        <v>168000</v>
      </c>
      <c r="CH3" s="167">
        <f>((CG3/CC3)-1)*100</f>
        <v>-23.636363636363633</v>
      </c>
      <c r="CI3" s="306">
        <f t="shared" ref="CI3:CI50" si="35">BW3-CC3</f>
        <v>368472</v>
      </c>
      <c r="CJ3" s="306">
        <f t="shared" ref="CJ3:CJ50" si="36">BX3-CD3</f>
        <v>370881</v>
      </c>
      <c r="CK3" s="306">
        <f t="shared" ref="CK3:CK50" si="37">BY3-CE3</f>
        <v>334201</v>
      </c>
      <c r="CL3" s="306">
        <f t="shared" ref="CL3:CL50" si="38">BZ3-CF3</f>
        <v>345235</v>
      </c>
      <c r="CM3" s="306">
        <f t="shared" ref="CM3:CM50" si="39">CA3-CG3</f>
        <v>369783</v>
      </c>
      <c r="CN3" s="167">
        <f>((CM3/CI3)-1)*100</f>
        <v>0.35579365596301038</v>
      </c>
      <c r="CO3" s="303">
        <v>3302612</v>
      </c>
      <c r="CP3" s="303">
        <v>3246134</v>
      </c>
      <c r="CQ3" s="303">
        <v>3247400</v>
      </c>
      <c r="CR3" s="307">
        <v>3191387</v>
      </c>
      <c r="CS3" s="303">
        <v>2922694</v>
      </c>
      <c r="CT3" s="304">
        <f>((CS3/CO3)-1)*100</f>
        <v>-11.503561423503584</v>
      </c>
      <c r="CU3" s="308">
        <f t="shared" ref="CU3:CU50" si="40">(BW3/(CO3*1000))*100</f>
        <v>1.7818381329686928E-2</v>
      </c>
      <c r="CV3" s="308">
        <f t="shared" ref="CV3:CV50" si="41">(BX3/(CP3*1000))*100</f>
        <v>1.7894547791311142E-2</v>
      </c>
      <c r="CW3" s="308">
        <f t="shared" ref="CW3:CW50" si="42">(BY3/(CQ3*1000))*100</f>
        <v>1.6758052595922893E-2</v>
      </c>
      <c r="CX3" s="308">
        <f t="shared" ref="CX3:CX50" si="43">(BZ3/(CR3*1000))*100</f>
        <v>1.7397921342663863E-2</v>
      </c>
      <c r="CY3" s="308">
        <f t="shared" ref="CY3:CY50" si="44">(CA3/(CS3*1000))*100</f>
        <v>1.8400249906421952E-2</v>
      </c>
      <c r="CZ3" s="304">
        <f>((CY3/CU3)-1)*100</f>
        <v>3.2655523864313141</v>
      </c>
      <c r="DA3" s="308">
        <f t="shared" ref="DA3:DA50" si="45">(CI3/(CO3*1000))*100</f>
        <v>1.1156987257358721E-2</v>
      </c>
      <c r="DB3" s="308">
        <f t="shared" ref="DB3:DB50" si="46">(CJ3/(CP3*1000))*100</f>
        <v>1.1425313927274722E-2</v>
      </c>
      <c r="DC3" s="308">
        <f t="shared" ref="DC3:DC50" si="47">(CK3/(CQ3*1000))*100</f>
        <v>1.0291340764919629E-2</v>
      </c>
      <c r="DD3" s="308">
        <f t="shared" ref="DD3:DD50" si="48">(CL3/(CR3*1000))*100</f>
        <v>1.0817710293361477E-2</v>
      </c>
      <c r="DE3" s="308">
        <f t="shared" ref="DE3:DE50" si="49">(CM3/(CS3*1000))*100</f>
        <v>1.2652128481462651E-2</v>
      </c>
      <c r="DF3" s="304">
        <f>((DE3/DA3)-1)*100</f>
        <v>13.400940501368709</v>
      </c>
      <c r="DG3" s="303">
        <v>23528</v>
      </c>
      <c r="DH3" s="303">
        <v>21391</v>
      </c>
      <c r="DI3" s="303">
        <v>19700</v>
      </c>
      <c r="DJ3" s="303">
        <v>23585</v>
      </c>
      <c r="DK3" s="303">
        <v>15395</v>
      </c>
      <c r="DL3" s="304">
        <f>((DK3/DG3)-1)*100</f>
        <v>-34.567324039442369</v>
      </c>
      <c r="DM3" s="306">
        <v>0</v>
      </c>
      <c r="DN3" s="306">
        <v>0</v>
      </c>
      <c r="DO3" s="306">
        <v>0</v>
      </c>
      <c r="DP3" s="306">
        <v>0</v>
      </c>
      <c r="DQ3" s="306">
        <v>0</v>
      </c>
      <c r="DR3" s="304" t="e">
        <f>((DQ3/DM3)-1)*100</f>
        <v>#DIV/0!</v>
      </c>
      <c r="DS3" s="306">
        <f t="shared" ref="DS3:DS50" si="50">DG3-DM3</f>
        <v>23528</v>
      </c>
      <c r="DT3" s="306">
        <f t="shared" ref="DT3:DT50" si="51">DH3-DN3</f>
        <v>21391</v>
      </c>
      <c r="DU3" s="306">
        <f t="shared" ref="DU3:DU50" si="52">DI3-DO3</f>
        <v>19700</v>
      </c>
      <c r="DV3" s="306">
        <f t="shared" ref="DV3:DV50" si="53">DJ3-DP3</f>
        <v>23585</v>
      </c>
      <c r="DW3" s="306">
        <f t="shared" ref="DW3:DW50" si="54">DK3-DQ3</f>
        <v>15395</v>
      </c>
      <c r="DX3" s="304">
        <f>((DW3/DS3)-1)*100</f>
        <v>-34.567324039442369</v>
      </c>
      <c r="DY3" s="303">
        <v>245380</v>
      </c>
      <c r="DZ3" s="303">
        <v>243979</v>
      </c>
      <c r="EA3" s="303">
        <v>251114</v>
      </c>
      <c r="EB3" s="303">
        <v>243804</v>
      </c>
      <c r="EC3" s="303">
        <v>235510</v>
      </c>
      <c r="ED3" s="304">
        <f>((EC3/DY3)-1)*100</f>
        <v>-4.0223327084521916</v>
      </c>
      <c r="EE3" s="306">
        <v>2472</v>
      </c>
      <c r="EF3" s="306">
        <v>2472</v>
      </c>
      <c r="EG3" s="306">
        <v>3442</v>
      </c>
      <c r="EH3" s="306">
        <v>17483</v>
      </c>
      <c r="EI3" s="306">
        <v>9425</v>
      </c>
      <c r="EJ3" s="304">
        <f>((EI3/EE3)-1)*100</f>
        <v>281.27022653721684</v>
      </c>
      <c r="EK3" s="303">
        <v>10568</v>
      </c>
      <c r="EL3" s="303">
        <v>10371</v>
      </c>
      <c r="EM3" s="303">
        <v>9995</v>
      </c>
      <c r="EN3" s="303">
        <v>8040</v>
      </c>
      <c r="EO3" s="303">
        <v>7310</v>
      </c>
      <c r="EP3" s="304">
        <f>((EO3/EK3)-1)*100</f>
        <v>-30.828917486752459</v>
      </c>
      <c r="EQ3" s="41">
        <v>21</v>
      </c>
      <c r="ER3" s="41">
        <v>21</v>
      </c>
      <c r="ES3" s="41">
        <v>21</v>
      </c>
      <c r="ET3" s="41">
        <v>21</v>
      </c>
      <c r="EU3" s="41">
        <v>21</v>
      </c>
      <c r="EV3" s="304">
        <f>((EU3/EQ3)-1)*100</f>
        <v>0</v>
      </c>
      <c r="EW3" s="303">
        <v>10135</v>
      </c>
      <c r="EX3" s="303">
        <v>9587</v>
      </c>
      <c r="EY3" s="303">
        <v>10087</v>
      </c>
      <c r="EZ3" s="303">
        <v>9615</v>
      </c>
      <c r="FA3" s="303">
        <v>10093</v>
      </c>
      <c r="FB3" s="304">
        <f>((FA3/EW3)-1)*100</f>
        <v>-0.41440552540700226</v>
      </c>
      <c r="FC3" s="306">
        <v>505</v>
      </c>
      <c r="FD3" s="306">
        <v>535</v>
      </c>
      <c r="FE3" s="306">
        <v>548</v>
      </c>
      <c r="FF3" s="306">
        <v>586</v>
      </c>
      <c r="FG3" s="306">
        <v>559</v>
      </c>
      <c r="FH3" s="304">
        <f>((FG3/FC3)-1)*100</f>
        <v>10.693069306930703</v>
      </c>
      <c r="FI3" s="309">
        <f>(EX3/50)/EQ3</f>
        <v>9.1304761904761911</v>
      </c>
      <c r="FJ3" s="309">
        <f>(EY3/50)/ER3</f>
        <v>9.6066666666666674</v>
      </c>
      <c r="FK3" s="309">
        <f>(EZ3/50)/ES3</f>
        <v>9.1571428571428584</v>
      </c>
      <c r="FL3" s="309">
        <f>(FA3/50)/ET3</f>
        <v>9.6123809523809527</v>
      </c>
      <c r="FM3" s="304">
        <f>((FL3/FI3)-1)*100</f>
        <v>5.2779805987274386</v>
      </c>
      <c r="FN3" s="310">
        <f t="shared" ref="FN3:FN48" si="55">FC3/EW3*100</f>
        <v>4.9827331031080409</v>
      </c>
      <c r="FO3" s="310">
        <f t="shared" ref="FO3:FO48" si="56">FD3/EX3*100</f>
        <v>5.5804735579430478</v>
      </c>
      <c r="FP3" s="310">
        <f t="shared" ref="FP3:FP48" si="57">FE3/EY3*100</f>
        <v>5.43273520372757</v>
      </c>
      <c r="FQ3" s="310">
        <f t="shared" ref="FQ3:FQ48" si="58">FF3/EZ3*100</f>
        <v>6.0946437857514297</v>
      </c>
      <c r="FR3" s="310">
        <f t="shared" ref="FR3:FR48" si="59">FG3/FA3*100</f>
        <v>5.5384920241751709</v>
      </c>
      <c r="FS3" s="304">
        <f>((FR3/FN3)-1)*100</f>
        <v>11.153696366367051</v>
      </c>
      <c r="FZ3" s="176"/>
      <c r="GA3" s="176"/>
      <c r="GH3" s="176"/>
      <c r="GI3" s="176"/>
      <c r="GJ3" s="177"/>
      <c r="GK3" s="177"/>
      <c r="GL3" s="177"/>
      <c r="GM3" s="177"/>
      <c r="GN3" s="177"/>
      <c r="GO3" s="177"/>
      <c r="GP3" s="176"/>
      <c r="GQ3" s="176"/>
      <c r="GW3" s="176"/>
    </row>
    <row r="4" spans="1:205">
      <c r="A4" s="3">
        <v>2</v>
      </c>
      <c r="B4" s="2" t="s">
        <v>210</v>
      </c>
      <c r="C4" s="3">
        <v>7</v>
      </c>
      <c r="D4" s="3">
        <v>5</v>
      </c>
      <c r="E4" s="3">
        <v>5</v>
      </c>
      <c r="F4" s="3">
        <v>5</v>
      </c>
      <c r="G4" s="3">
        <v>5</v>
      </c>
      <c r="H4" s="156">
        <f t="shared" ref="H4:H50" si="60">((G4/C4)-1)*100</f>
        <v>-28.571428571428569</v>
      </c>
      <c r="I4" s="9">
        <v>0</v>
      </c>
      <c r="J4" s="9">
        <v>0</v>
      </c>
      <c r="K4" s="9">
        <v>0</v>
      </c>
      <c r="L4" s="9">
        <v>0</v>
      </c>
      <c r="M4" s="9">
        <v>0</v>
      </c>
      <c r="N4" s="157" t="e">
        <f>((M4/I4)-1)*100</f>
        <v>#DIV/0!</v>
      </c>
      <c r="O4" s="9">
        <f t="shared" si="0"/>
        <v>7</v>
      </c>
      <c r="P4" s="9">
        <f t="shared" si="1"/>
        <v>5</v>
      </c>
      <c r="Q4" s="9">
        <f t="shared" si="2"/>
        <v>5</v>
      </c>
      <c r="R4" s="9">
        <f t="shared" si="3"/>
        <v>5</v>
      </c>
      <c r="S4" s="9">
        <f t="shared" si="4"/>
        <v>5</v>
      </c>
      <c r="T4" s="156">
        <f t="shared" ref="T4:T50" si="61">((S4/O4)-1)*100</f>
        <v>-28.571428571428569</v>
      </c>
      <c r="U4" s="22">
        <f t="shared" si="5"/>
        <v>7</v>
      </c>
      <c r="V4" s="22">
        <f t="shared" si="6"/>
        <v>5</v>
      </c>
      <c r="W4" s="22">
        <f t="shared" si="7"/>
        <v>5</v>
      </c>
      <c r="X4" s="22">
        <f t="shared" si="8"/>
        <v>5</v>
      </c>
      <c r="Y4" s="22">
        <f t="shared" si="9"/>
        <v>5</v>
      </c>
      <c r="Z4" s="156">
        <f t="shared" ref="Z4:Z50" si="62">((Y4/U4)-1)*100</f>
        <v>-28.571428571428569</v>
      </c>
      <c r="AA4" s="3">
        <v>7</v>
      </c>
      <c r="AB4" s="3">
        <v>10</v>
      </c>
      <c r="AC4" s="3">
        <v>10</v>
      </c>
      <c r="AD4" s="3">
        <v>10</v>
      </c>
      <c r="AE4" s="3">
        <v>10</v>
      </c>
      <c r="AF4" s="156">
        <f t="shared" ref="AF4:AF50" si="63">((AE4/AA4)-1)*100</f>
        <v>42.857142857142861</v>
      </c>
      <c r="AG4" s="9">
        <v>0</v>
      </c>
      <c r="AH4" s="9">
        <v>0</v>
      </c>
      <c r="AI4" s="9">
        <v>0</v>
      </c>
      <c r="AJ4" s="9">
        <v>0</v>
      </c>
      <c r="AK4" s="9">
        <v>0</v>
      </c>
      <c r="AL4" s="157" t="e">
        <f t="shared" ref="AL4:AL50" si="64">((AK4/AG4)-1)*100</f>
        <v>#DIV/0!</v>
      </c>
      <c r="AM4" s="9">
        <f t="shared" si="10"/>
        <v>7</v>
      </c>
      <c r="AN4" s="9">
        <f t="shared" si="11"/>
        <v>10</v>
      </c>
      <c r="AO4" s="9">
        <f t="shared" si="12"/>
        <v>10</v>
      </c>
      <c r="AP4" s="9">
        <f t="shared" si="13"/>
        <v>10</v>
      </c>
      <c r="AQ4" s="9">
        <f t="shared" si="14"/>
        <v>10</v>
      </c>
      <c r="AR4" s="156">
        <f t="shared" ref="AR4:AR50" si="65">((AQ4/AM4)-1)*100</f>
        <v>42.857142857142861</v>
      </c>
      <c r="AS4" s="22">
        <f t="shared" si="15"/>
        <v>7</v>
      </c>
      <c r="AT4" s="22">
        <f t="shared" si="16"/>
        <v>10</v>
      </c>
      <c r="AU4" s="22">
        <f t="shared" si="17"/>
        <v>10</v>
      </c>
      <c r="AV4" s="22">
        <f t="shared" si="18"/>
        <v>10</v>
      </c>
      <c r="AW4" s="22">
        <f t="shared" si="19"/>
        <v>10</v>
      </c>
      <c r="AX4" s="156">
        <f t="shared" ref="AX4:AX50" si="66">((AW4/AS4)-1)*100</f>
        <v>42.857142857142861</v>
      </c>
      <c r="AY4" s="69">
        <f t="shared" si="20"/>
        <v>14</v>
      </c>
      <c r="AZ4" s="69">
        <f t="shared" si="21"/>
        <v>15</v>
      </c>
      <c r="BA4" s="69">
        <f t="shared" si="22"/>
        <v>15</v>
      </c>
      <c r="BB4" s="69">
        <f t="shared" si="23"/>
        <v>15</v>
      </c>
      <c r="BC4" s="69">
        <f t="shared" si="24"/>
        <v>15</v>
      </c>
      <c r="BD4" s="156">
        <f t="shared" ref="BD4:BD50" si="67">((BC4/AY4)-1)*100</f>
        <v>7.1428571428571397</v>
      </c>
      <c r="BE4" s="137">
        <f t="shared" si="25"/>
        <v>14</v>
      </c>
      <c r="BF4" s="137">
        <f t="shared" si="26"/>
        <v>15</v>
      </c>
      <c r="BG4" s="137">
        <f t="shared" si="27"/>
        <v>15</v>
      </c>
      <c r="BH4" s="137">
        <f t="shared" si="28"/>
        <v>15</v>
      </c>
      <c r="BI4" s="137">
        <f t="shared" si="29"/>
        <v>15</v>
      </c>
      <c r="BJ4" s="156">
        <f t="shared" ref="BJ4:BJ50" si="68">((BI4/BE4)-1)*100</f>
        <v>7.1428571428571397</v>
      </c>
      <c r="BK4" s="62">
        <v>205034</v>
      </c>
      <c r="BL4" s="62">
        <v>187271</v>
      </c>
      <c r="BM4" s="62">
        <v>206099</v>
      </c>
      <c r="BN4" s="62">
        <v>165789</v>
      </c>
      <c r="BO4" s="62">
        <v>153047</v>
      </c>
      <c r="BP4" s="159">
        <f t="shared" ref="BP4:BP50" si="69">((BO4/BK4)-1)*100</f>
        <v>-25.355306924705168</v>
      </c>
      <c r="BQ4" s="62"/>
      <c r="BR4" s="62"/>
      <c r="BS4" s="62"/>
      <c r="BT4" s="62"/>
      <c r="BU4" s="62"/>
      <c r="BV4" s="156" t="e">
        <f t="shared" ref="BV4:BV50" si="70">((BU4/BQ4)-1)*100</f>
        <v>#DIV/0!</v>
      </c>
      <c r="BW4" s="16">
        <f t="shared" si="30"/>
        <v>205034</v>
      </c>
      <c r="BX4" s="16">
        <f t="shared" si="31"/>
        <v>187271</v>
      </c>
      <c r="BY4" s="16">
        <f t="shared" si="32"/>
        <v>206099</v>
      </c>
      <c r="BZ4" s="16">
        <f t="shared" si="33"/>
        <v>165789</v>
      </c>
      <c r="CA4" s="16">
        <f t="shared" si="34"/>
        <v>153047</v>
      </c>
      <c r="CB4" s="156">
        <f t="shared" ref="CB4:CB50" si="71">((CA4/BW4)-1)*100</f>
        <v>-25.355306924705168</v>
      </c>
      <c r="CC4" s="149">
        <v>10405</v>
      </c>
      <c r="CD4" s="149">
        <v>10395</v>
      </c>
      <c r="CE4" s="149">
        <v>10395</v>
      </c>
      <c r="CF4" s="149">
        <v>10395</v>
      </c>
      <c r="CG4" s="149">
        <v>10195</v>
      </c>
      <c r="CH4" s="156">
        <f t="shared" ref="CH4:CH50" si="72">((CG4/CC4)-1)*100</f>
        <v>-2.0182604517059111</v>
      </c>
      <c r="CI4" s="149">
        <f t="shared" si="35"/>
        <v>194629</v>
      </c>
      <c r="CJ4" s="149">
        <f t="shared" si="36"/>
        <v>176876</v>
      </c>
      <c r="CK4" s="149">
        <f t="shared" si="37"/>
        <v>195704</v>
      </c>
      <c r="CL4" s="149">
        <f t="shared" si="38"/>
        <v>155394</v>
      </c>
      <c r="CM4" s="149">
        <f t="shared" si="39"/>
        <v>142852</v>
      </c>
      <c r="CN4" s="156">
        <f t="shared" ref="CN4:CN50" si="73">((CM4/CI4)-1)*100</f>
        <v>-26.602921455692631</v>
      </c>
      <c r="CO4" s="62">
        <v>836680</v>
      </c>
      <c r="CP4" s="62">
        <v>870710</v>
      </c>
      <c r="CQ4" s="62">
        <v>918390</v>
      </c>
      <c r="CR4" s="62">
        <v>903273</v>
      </c>
      <c r="CS4" s="62">
        <v>870175</v>
      </c>
      <c r="CT4" s="159">
        <f t="shared" ref="CT4:CT50" si="74">((CS4/CO4)-1)*100</f>
        <v>4.00332265621266</v>
      </c>
      <c r="CU4" s="63">
        <f t="shared" si="40"/>
        <v>2.450566524836258E-2</v>
      </c>
      <c r="CV4" s="63">
        <f t="shared" si="41"/>
        <v>2.150784991558613E-2</v>
      </c>
      <c r="CW4" s="63">
        <f t="shared" si="42"/>
        <v>2.2441337558118012E-2</v>
      </c>
      <c r="CX4" s="63">
        <f t="shared" si="43"/>
        <v>1.8354251704634148E-2</v>
      </c>
      <c r="CY4" s="63">
        <f t="shared" si="44"/>
        <v>1.7588071364955323E-2</v>
      </c>
      <c r="CZ4" s="159">
        <f t="shared" ref="CZ4:CZ50" si="75">((CY4/CU4)-1)*100</f>
        <v>-28.22854965697973</v>
      </c>
      <c r="DA4" s="63">
        <f t="shared" si="45"/>
        <v>2.3262059568771812E-2</v>
      </c>
      <c r="DB4" s="63">
        <f t="shared" si="46"/>
        <v>2.0313996623445234E-2</v>
      </c>
      <c r="DC4" s="63">
        <f t="shared" si="47"/>
        <v>2.1309465477629328E-2</v>
      </c>
      <c r="DD4" s="63">
        <f t="shared" si="48"/>
        <v>1.7203436834711101E-2</v>
      </c>
      <c r="DE4" s="63">
        <f t="shared" si="49"/>
        <v>1.6416467951848767E-2</v>
      </c>
      <c r="DF4" s="159">
        <f t="shared" ref="DF4:DF49" si="76">((DE4/DA4)-1)*100</f>
        <v>-29.428140688423476</v>
      </c>
      <c r="DG4" s="62">
        <v>45889</v>
      </c>
      <c r="DH4" s="62">
        <v>28304</v>
      </c>
      <c r="DI4" s="62">
        <v>29671</v>
      </c>
      <c r="DJ4" s="62">
        <v>24349</v>
      </c>
      <c r="DK4" s="62">
        <v>27139</v>
      </c>
      <c r="DL4" s="159">
        <f t="shared" ref="DL4:DL50" si="77">((DK4/DG4)-1)*100</f>
        <v>-40.859465231319049</v>
      </c>
      <c r="DM4" s="149">
        <v>3323</v>
      </c>
      <c r="DN4" s="149">
        <v>3402</v>
      </c>
      <c r="DO4" s="149">
        <v>3826</v>
      </c>
      <c r="DP4" s="149">
        <v>10677</v>
      </c>
      <c r="DQ4" s="149">
        <v>10654</v>
      </c>
      <c r="DR4" s="159">
        <f t="shared" ref="DR4:DR50" si="78">((DQ4/DM4)-1)*100</f>
        <v>220.61390309960876</v>
      </c>
      <c r="DS4" s="149">
        <f t="shared" si="50"/>
        <v>42566</v>
      </c>
      <c r="DT4" s="149">
        <f t="shared" si="51"/>
        <v>24902</v>
      </c>
      <c r="DU4" s="149">
        <f t="shared" si="52"/>
        <v>25845</v>
      </c>
      <c r="DV4" s="149">
        <f t="shared" si="53"/>
        <v>13672</v>
      </c>
      <c r="DW4" s="149">
        <f t="shared" si="54"/>
        <v>16485</v>
      </c>
      <c r="DX4" s="159">
        <f t="shared" ref="DX4:DX50" si="79">((DW4/DS4)-1)*100</f>
        <v>-61.27190715594606</v>
      </c>
      <c r="DY4" s="62">
        <v>7490</v>
      </c>
      <c r="DZ4" s="62">
        <v>6590</v>
      </c>
      <c r="EA4" s="62">
        <v>6570</v>
      </c>
      <c r="EB4" s="62">
        <v>6270</v>
      </c>
      <c r="EC4" s="62">
        <v>6119</v>
      </c>
      <c r="ED4" s="159">
        <f t="shared" ref="ED4:ED50" si="80">((EC4/DY4)-1)*100</f>
        <v>-18.304405874499331</v>
      </c>
      <c r="EE4" s="149">
        <v>0</v>
      </c>
      <c r="EF4" s="149">
        <v>0</v>
      </c>
      <c r="EG4" s="149">
        <v>0</v>
      </c>
      <c r="EH4" s="149">
        <v>0</v>
      </c>
      <c r="EI4" s="149">
        <v>0</v>
      </c>
      <c r="EJ4" s="159" t="e">
        <f t="shared" ref="EJ4:EJ50" si="81">((EI4/EE4)-1)*100</f>
        <v>#DIV/0!</v>
      </c>
      <c r="EK4" s="62">
        <v>703</v>
      </c>
      <c r="EL4" s="62">
        <v>695</v>
      </c>
      <c r="EM4" s="62">
        <v>680</v>
      </c>
      <c r="EN4" s="62">
        <v>660</v>
      </c>
      <c r="EO4" s="62">
        <v>660</v>
      </c>
      <c r="EP4" s="159">
        <f t="shared" ref="EP4:EP50" si="82">((EO4/EK4)-1)*100</f>
        <v>-6.1166429587482192</v>
      </c>
      <c r="EQ4" s="3">
        <v>45</v>
      </c>
      <c r="ER4" s="3">
        <v>45</v>
      </c>
      <c r="ES4" s="3">
        <v>45</v>
      </c>
      <c r="ET4" s="3">
        <v>45</v>
      </c>
      <c r="EU4" s="3">
        <v>45</v>
      </c>
      <c r="EV4" s="159">
        <f t="shared" ref="EV4:EV50" si="83">((EU4/EQ4)-1)*100</f>
        <v>0</v>
      </c>
      <c r="EW4" s="62">
        <v>4303</v>
      </c>
      <c r="EX4" s="62">
        <v>4405</v>
      </c>
      <c r="EY4" s="62">
        <v>5102</v>
      </c>
      <c r="EZ4" s="62">
        <v>5390</v>
      </c>
      <c r="FA4" s="62">
        <v>6380</v>
      </c>
      <c r="FB4" s="159">
        <f t="shared" ref="FB4:FB50" si="84">((FA4/EW4)-1)*100</f>
        <v>48.268649779223807</v>
      </c>
      <c r="FC4" s="253" t="s">
        <v>163</v>
      </c>
      <c r="FD4" s="253" t="s">
        <v>163</v>
      </c>
      <c r="FE4" s="253" t="s">
        <v>163</v>
      </c>
      <c r="FF4" s="253" t="s">
        <v>163</v>
      </c>
      <c r="FG4" s="253" t="s">
        <v>163</v>
      </c>
      <c r="FH4" s="159" t="e">
        <f t="shared" ref="FH4:FH50" si="85">((FG4/FC4)-1)*100</f>
        <v>#VALUE!</v>
      </c>
      <c r="FI4" s="71">
        <f t="shared" ref="FI4:FI50" si="86">(EX4/50)/EQ4</f>
        <v>1.9577777777777776</v>
      </c>
      <c r="FJ4" s="71">
        <f t="shared" ref="FJ4:FJ50" si="87">(EY4/50)/ER4</f>
        <v>2.2675555555555555</v>
      </c>
      <c r="FK4" s="71">
        <f t="shared" ref="FK4:FK50" si="88">(EZ4/50)/ES4</f>
        <v>2.3955555555555557</v>
      </c>
      <c r="FL4" s="71">
        <f t="shared" ref="FL4:FL50" si="89">(FA4/50)/ET4</f>
        <v>2.8355555555555556</v>
      </c>
      <c r="FM4" s="159">
        <f t="shared" ref="FM4:FM50" si="90">((FL4/FI4)-1)*100</f>
        <v>44.835414301929632</v>
      </c>
      <c r="FN4" s="161" t="e">
        <f t="shared" si="55"/>
        <v>#VALUE!</v>
      </c>
      <c r="FO4" s="161" t="e">
        <f t="shared" si="56"/>
        <v>#VALUE!</v>
      </c>
      <c r="FP4" s="161" t="e">
        <f t="shared" si="57"/>
        <v>#VALUE!</v>
      </c>
      <c r="FQ4" s="161" t="e">
        <f t="shared" si="58"/>
        <v>#VALUE!</v>
      </c>
      <c r="FR4" s="161" t="e">
        <f t="shared" si="59"/>
        <v>#VALUE!</v>
      </c>
      <c r="FS4" s="159" t="e">
        <f t="shared" ref="FS4:FS50" si="91">((FR4/FN4)-1)*100</f>
        <v>#VALUE!</v>
      </c>
      <c r="FZ4" s="178"/>
      <c r="GA4" s="176"/>
      <c r="GH4" s="178"/>
      <c r="GI4" s="176"/>
      <c r="GJ4" s="177"/>
      <c r="GK4" s="177"/>
      <c r="GL4" s="177"/>
      <c r="GM4" s="177"/>
      <c r="GN4" s="177"/>
      <c r="GO4" s="177"/>
      <c r="GP4" s="176"/>
      <c r="GQ4" s="176"/>
      <c r="GW4" s="176"/>
    </row>
    <row r="5" spans="1:205">
      <c r="A5" s="3">
        <v>3</v>
      </c>
      <c r="B5" s="2" t="s">
        <v>211</v>
      </c>
      <c r="C5" s="3">
        <v>7</v>
      </c>
      <c r="D5" s="3">
        <v>0</v>
      </c>
      <c r="E5" s="3">
        <v>0</v>
      </c>
      <c r="F5" s="3">
        <v>0</v>
      </c>
      <c r="G5" s="3">
        <v>0</v>
      </c>
      <c r="H5" s="156">
        <f t="shared" si="60"/>
        <v>-100</v>
      </c>
      <c r="I5" s="9">
        <v>0</v>
      </c>
      <c r="J5" s="9">
        <v>0</v>
      </c>
      <c r="K5" s="9">
        <v>0</v>
      </c>
      <c r="L5" s="9">
        <v>0</v>
      </c>
      <c r="M5" s="9">
        <v>0</v>
      </c>
      <c r="N5" s="157" t="e">
        <f t="shared" ref="N5:N50" si="92">((M5/I5)-1)*100</f>
        <v>#DIV/0!</v>
      </c>
      <c r="O5" s="9">
        <f t="shared" si="0"/>
        <v>7</v>
      </c>
      <c r="P5" s="9">
        <f t="shared" si="1"/>
        <v>0</v>
      </c>
      <c r="Q5" s="9">
        <f t="shared" si="2"/>
        <v>0</v>
      </c>
      <c r="R5" s="9">
        <f t="shared" si="3"/>
        <v>0</v>
      </c>
      <c r="S5" s="9">
        <f t="shared" si="4"/>
        <v>0</v>
      </c>
      <c r="T5" s="156">
        <f t="shared" si="61"/>
        <v>-100</v>
      </c>
      <c r="U5" s="22">
        <f t="shared" si="5"/>
        <v>7</v>
      </c>
      <c r="V5" s="22">
        <f t="shared" si="6"/>
        <v>0</v>
      </c>
      <c r="W5" s="22">
        <f t="shared" si="7"/>
        <v>0</v>
      </c>
      <c r="X5" s="22">
        <f t="shared" si="8"/>
        <v>0</v>
      </c>
      <c r="Y5" s="22">
        <f t="shared" si="9"/>
        <v>0</v>
      </c>
      <c r="Z5" s="156">
        <f t="shared" si="62"/>
        <v>-100</v>
      </c>
      <c r="AA5" s="3">
        <v>10</v>
      </c>
      <c r="AB5" s="3">
        <v>16</v>
      </c>
      <c r="AC5" s="3">
        <v>16</v>
      </c>
      <c r="AD5" s="3">
        <v>16</v>
      </c>
      <c r="AE5" s="3">
        <v>15</v>
      </c>
      <c r="AF5" s="156">
        <f t="shared" si="63"/>
        <v>50</v>
      </c>
      <c r="AG5" s="9">
        <v>0</v>
      </c>
      <c r="AH5" s="9">
        <v>0</v>
      </c>
      <c r="AI5" s="9">
        <v>0</v>
      </c>
      <c r="AJ5" s="9">
        <v>0</v>
      </c>
      <c r="AK5" s="9">
        <v>0</v>
      </c>
      <c r="AL5" s="157" t="e">
        <f t="shared" si="64"/>
        <v>#DIV/0!</v>
      </c>
      <c r="AM5" s="9">
        <f t="shared" si="10"/>
        <v>10</v>
      </c>
      <c r="AN5" s="9">
        <f t="shared" si="11"/>
        <v>16</v>
      </c>
      <c r="AO5" s="9">
        <f t="shared" si="12"/>
        <v>16</v>
      </c>
      <c r="AP5" s="9">
        <f t="shared" si="13"/>
        <v>16</v>
      </c>
      <c r="AQ5" s="9">
        <f t="shared" si="14"/>
        <v>15</v>
      </c>
      <c r="AR5" s="156">
        <f t="shared" si="65"/>
        <v>50</v>
      </c>
      <c r="AS5" s="22">
        <f t="shared" si="15"/>
        <v>10</v>
      </c>
      <c r="AT5" s="22">
        <f t="shared" si="16"/>
        <v>16</v>
      </c>
      <c r="AU5" s="22">
        <f t="shared" si="17"/>
        <v>16</v>
      </c>
      <c r="AV5" s="22">
        <f t="shared" si="18"/>
        <v>16</v>
      </c>
      <c r="AW5" s="22">
        <f t="shared" si="19"/>
        <v>15</v>
      </c>
      <c r="AX5" s="156">
        <f t="shared" si="66"/>
        <v>50</v>
      </c>
      <c r="AY5" s="69">
        <f t="shared" si="20"/>
        <v>17</v>
      </c>
      <c r="AZ5" s="69">
        <f t="shared" si="21"/>
        <v>16</v>
      </c>
      <c r="BA5" s="69">
        <f t="shared" si="22"/>
        <v>16</v>
      </c>
      <c r="BB5" s="69">
        <f t="shared" si="23"/>
        <v>16</v>
      </c>
      <c r="BC5" s="69">
        <f t="shared" si="24"/>
        <v>15</v>
      </c>
      <c r="BD5" s="156">
        <f t="shared" si="67"/>
        <v>-11.764705882352944</v>
      </c>
      <c r="BE5" s="137">
        <f t="shared" si="25"/>
        <v>17</v>
      </c>
      <c r="BF5" s="137">
        <f t="shared" si="26"/>
        <v>16</v>
      </c>
      <c r="BG5" s="137">
        <f t="shared" si="27"/>
        <v>16</v>
      </c>
      <c r="BH5" s="137">
        <f t="shared" si="28"/>
        <v>16</v>
      </c>
      <c r="BI5" s="137">
        <f t="shared" si="29"/>
        <v>15</v>
      </c>
      <c r="BJ5" s="156">
        <f t="shared" si="68"/>
        <v>-11.764705882352944</v>
      </c>
      <c r="BK5" s="62">
        <v>108721</v>
      </c>
      <c r="BL5" s="62">
        <v>0</v>
      </c>
      <c r="BM5" s="62">
        <v>0</v>
      </c>
      <c r="BN5" s="62">
        <v>0</v>
      </c>
      <c r="BO5" s="62">
        <v>0</v>
      </c>
      <c r="BP5" s="159">
        <f t="shared" si="69"/>
        <v>-100</v>
      </c>
      <c r="BQ5" s="62">
        <v>0</v>
      </c>
      <c r="BR5" s="62">
        <v>102757</v>
      </c>
      <c r="BS5" s="62">
        <v>73040</v>
      </c>
      <c r="BT5" s="62">
        <v>79077</v>
      </c>
      <c r="BU5" s="62">
        <v>77982</v>
      </c>
      <c r="BV5" s="156" t="e">
        <f t="shared" si="70"/>
        <v>#DIV/0!</v>
      </c>
      <c r="BW5" s="16">
        <f t="shared" si="30"/>
        <v>108721</v>
      </c>
      <c r="BX5" s="16">
        <f t="shared" si="31"/>
        <v>102757</v>
      </c>
      <c r="BY5" s="16">
        <f t="shared" si="32"/>
        <v>73040</v>
      </c>
      <c r="BZ5" s="16">
        <f t="shared" si="33"/>
        <v>79077</v>
      </c>
      <c r="CA5" s="16">
        <f t="shared" si="34"/>
        <v>77982</v>
      </c>
      <c r="CB5" s="156">
        <f t="shared" si="71"/>
        <v>-28.273286669548657</v>
      </c>
      <c r="CC5" s="149">
        <v>60000</v>
      </c>
      <c r="CD5" s="149">
        <v>40000</v>
      </c>
      <c r="CE5" s="149">
        <v>30000</v>
      </c>
      <c r="CF5" s="149">
        <v>30000</v>
      </c>
      <c r="CG5" s="149">
        <v>30000</v>
      </c>
      <c r="CH5" s="156">
        <f t="shared" si="72"/>
        <v>-50</v>
      </c>
      <c r="CI5" s="149">
        <f t="shared" si="35"/>
        <v>48721</v>
      </c>
      <c r="CJ5" s="149">
        <f t="shared" si="36"/>
        <v>62757</v>
      </c>
      <c r="CK5" s="149">
        <f t="shared" si="37"/>
        <v>43040</v>
      </c>
      <c r="CL5" s="149">
        <f t="shared" si="38"/>
        <v>49077</v>
      </c>
      <c r="CM5" s="149">
        <f t="shared" si="39"/>
        <v>47982</v>
      </c>
      <c r="CN5" s="156">
        <f t="shared" si="73"/>
        <v>-1.5167997372796171</v>
      </c>
      <c r="CO5" s="62">
        <v>843596</v>
      </c>
      <c r="CP5" s="62">
        <v>869712</v>
      </c>
      <c r="CQ5" s="62">
        <v>896335</v>
      </c>
      <c r="CR5" s="62">
        <v>902782</v>
      </c>
      <c r="CS5" s="62">
        <v>868022</v>
      </c>
      <c r="CT5" s="159">
        <f t="shared" si="74"/>
        <v>2.8954618087330797</v>
      </c>
      <c r="CU5" s="63">
        <f t="shared" si="40"/>
        <v>1.2887804114765835E-2</v>
      </c>
      <c r="CV5" s="63">
        <f t="shared" si="41"/>
        <v>1.1815060617767721E-2</v>
      </c>
      <c r="CW5" s="63">
        <f t="shared" si="42"/>
        <v>8.1487390317236293E-3</v>
      </c>
      <c r="CX5" s="63">
        <f t="shared" si="43"/>
        <v>8.759257495164945E-3</v>
      </c>
      <c r="CY5" s="63">
        <f t="shared" si="44"/>
        <v>8.9838736806209987E-3</v>
      </c>
      <c r="CZ5" s="159">
        <f t="shared" si="75"/>
        <v>-30.291664890157811</v>
      </c>
      <c r="DA5" s="297">
        <f t="shared" si="45"/>
        <v>5.7753948572539463E-3</v>
      </c>
      <c r="DB5" s="63">
        <f t="shared" si="46"/>
        <v>7.2158369667200181E-3</v>
      </c>
      <c r="DC5" s="63">
        <f t="shared" si="47"/>
        <v>4.8017761216509452E-3</v>
      </c>
      <c r="DD5" s="63">
        <f t="shared" si="48"/>
        <v>5.436196113790483E-3</v>
      </c>
      <c r="DE5" s="297">
        <f t="shared" si="49"/>
        <v>5.5277400803205451E-3</v>
      </c>
      <c r="DF5" s="159">
        <f t="shared" si="76"/>
        <v>-4.2881012130684848</v>
      </c>
      <c r="DG5" s="252" t="s">
        <v>163</v>
      </c>
      <c r="DH5" s="252" t="s">
        <v>163</v>
      </c>
      <c r="DI5" s="252" t="s">
        <v>163</v>
      </c>
      <c r="DJ5" s="252" t="s">
        <v>163</v>
      </c>
      <c r="DK5" s="252" t="s">
        <v>163</v>
      </c>
      <c r="DL5" s="159" t="e">
        <f t="shared" si="77"/>
        <v>#VALUE!</v>
      </c>
      <c r="DM5" s="149">
        <v>0</v>
      </c>
      <c r="DN5" s="149">
        <v>0</v>
      </c>
      <c r="DO5" s="149">
        <v>4534</v>
      </c>
      <c r="DP5" s="149">
        <v>7162</v>
      </c>
      <c r="DQ5" s="149">
        <v>5913</v>
      </c>
      <c r="DR5" s="159" t="e">
        <f t="shared" si="78"/>
        <v>#DIV/0!</v>
      </c>
      <c r="DS5" s="149" t="e">
        <f t="shared" si="50"/>
        <v>#VALUE!</v>
      </c>
      <c r="DT5" s="149" t="e">
        <f t="shared" si="51"/>
        <v>#VALUE!</v>
      </c>
      <c r="DU5" s="149" t="e">
        <f t="shared" si="52"/>
        <v>#VALUE!</v>
      </c>
      <c r="DV5" s="149" t="e">
        <f t="shared" si="53"/>
        <v>#VALUE!</v>
      </c>
      <c r="DW5" s="149" t="e">
        <f t="shared" si="54"/>
        <v>#VALUE!</v>
      </c>
      <c r="DX5" s="159" t="e">
        <f t="shared" si="79"/>
        <v>#VALUE!</v>
      </c>
      <c r="DY5" s="64" t="s">
        <v>312</v>
      </c>
      <c r="DZ5" s="64" t="s">
        <v>312</v>
      </c>
      <c r="EA5" s="64" t="s">
        <v>312</v>
      </c>
      <c r="EB5" s="64" t="s">
        <v>312</v>
      </c>
      <c r="EC5" s="64" t="s">
        <v>312</v>
      </c>
      <c r="ED5" s="159" t="e">
        <f t="shared" si="80"/>
        <v>#VALUE!</v>
      </c>
      <c r="EE5" s="149">
        <v>0</v>
      </c>
      <c r="EF5" s="149">
        <v>0</v>
      </c>
      <c r="EG5" s="149">
        <v>0</v>
      </c>
      <c r="EH5" s="149">
        <v>976</v>
      </c>
      <c r="EI5" s="149">
        <v>1541</v>
      </c>
      <c r="EJ5" s="159" t="e">
        <f t="shared" si="81"/>
        <v>#DIV/0!</v>
      </c>
      <c r="EK5" s="64" t="s">
        <v>312</v>
      </c>
      <c r="EL5" s="64" t="s">
        <v>312</v>
      </c>
      <c r="EM5" s="64" t="s">
        <v>312</v>
      </c>
      <c r="EN5" s="64" t="s">
        <v>312</v>
      </c>
      <c r="EO5" s="64" t="s">
        <v>312</v>
      </c>
      <c r="EP5" s="159" t="e">
        <f t="shared" si="82"/>
        <v>#VALUE!</v>
      </c>
      <c r="EQ5" s="3">
        <v>27</v>
      </c>
      <c r="ER5" s="3">
        <v>28</v>
      </c>
      <c r="ES5" s="3">
        <v>28</v>
      </c>
      <c r="ET5" s="3">
        <v>29</v>
      </c>
      <c r="EU5" s="3">
        <v>29</v>
      </c>
      <c r="EV5" s="159">
        <f t="shared" si="83"/>
        <v>7.4074074074074181</v>
      </c>
      <c r="EW5" s="62">
        <v>5409</v>
      </c>
      <c r="EX5" s="62">
        <v>5631</v>
      </c>
      <c r="EY5" s="62">
        <v>6436</v>
      </c>
      <c r="EZ5" s="62">
        <v>6673</v>
      </c>
      <c r="FA5" s="62">
        <v>8633</v>
      </c>
      <c r="FB5" s="159">
        <f t="shared" si="84"/>
        <v>59.604363098539473</v>
      </c>
      <c r="FC5" s="149"/>
      <c r="FD5" s="149"/>
      <c r="FE5" s="149"/>
      <c r="FF5" s="149"/>
      <c r="FG5" s="149"/>
      <c r="FH5" s="159" t="e">
        <f t="shared" si="85"/>
        <v>#DIV/0!</v>
      </c>
      <c r="FI5" s="71">
        <f t="shared" si="86"/>
        <v>4.1711111111111112</v>
      </c>
      <c r="FJ5" s="71">
        <f t="shared" si="87"/>
        <v>4.597142857142857</v>
      </c>
      <c r="FK5" s="71">
        <f t="shared" si="88"/>
        <v>4.7664285714285715</v>
      </c>
      <c r="FL5" s="71">
        <f t="shared" si="89"/>
        <v>5.9537931034482758</v>
      </c>
      <c r="FM5" s="159">
        <f t="shared" si="90"/>
        <v>42.738779784322013</v>
      </c>
      <c r="FN5" s="376" t="s">
        <v>58</v>
      </c>
      <c r="FO5" s="376" t="s">
        <v>58</v>
      </c>
      <c r="FP5" s="376" t="s">
        <v>58</v>
      </c>
      <c r="FQ5" s="376" t="s">
        <v>58</v>
      </c>
      <c r="FR5" s="376" t="s">
        <v>58</v>
      </c>
      <c r="FS5" s="159" t="e">
        <f t="shared" si="91"/>
        <v>#VALUE!</v>
      </c>
      <c r="FZ5" s="178"/>
      <c r="GA5" s="176"/>
      <c r="GH5" s="178"/>
      <c r="GI5" s="176"/>
      <c r="GJ5" s="177"/>
      <c r="GK5" s="177"/>
      <c r="GL5" s="177"/>
      <c r="GM5" s="177"/>
      <c r="GN5" s="177"/>
      <c r="GO5" s="177"/>
      <c r="GP5" s="176"/>
      <c r="GQ5" s="176"/>
      <c r="GW5" s="176"/>
    </row>
    <row r="6" spans="1:205">
      <c r="A6" s="3">
        <v>4</v>
      </c>
      <c r="B6" s="2" t="s">
        <v>212</v>
      </c>
      <c r="C6" s="3">
        <v>7</v>
      </c>
      <c r="D6" s="3">
        <v>6</v>
      </c>
      <c r="E6" s="3">
        <v>6</v>
      </c>
      <c r="F6" s="3">
        <v>6</v>
      </c>
      <c r="G6" s="3">
        <v>6</v>
      </c>
      <c r="H6" s="156">
        <f t="shared" si="60"/>
        <v>-14.28571428571429</v>
      </c>
      <c r="I6" s="9">
        <v>2</v>
      </c>
      <c r="J6" s="9">
        <v>2</v>
      </c>
      <c r="K6" s="9">
        <v>2</v>
      </c>
      <c r="L6" s="9">
        <v>2</v>
      </c>
      <c r="M6" s="9">
        <v>2</v>
      </c>
      <c r="N6" s="157">
        <f t="shared" si="92"/>
        <v>0</v>
      </c>
      <c r="O6" s="9">
        <f t="shared" si="0"/>
        <v>9</v>
      </c>
      <c r="P6" s="9">
        <f t="shared" si="1"/>
        <v>8</v>
      </c>
      <c r="Q6" s="9">
        <f t="shared" si="2"/>
        <v>8</v>
      </c>
      <c r="R6" s="9">
        <f t="shared" si="3"/>
        <v>8</v>
      </c>
      <c r="S6" s="9">
        <f t="shared" si="4"/>
        <v>8</v>
      </c>
      <c r="T6" s="156">
        <f t="shared" si="61"/>
        <v>-11.111111111111116</v>
      </c>
      <c r="U6" s="22">
        <f t="shared" si="5"/>
        <v>8</v>
      </c>
      <c r="V6" s="22">
        <f t="shared" si="6"/>
        <v>7</v>
      </c>
      <c r="W6" s="22">
        <f t="shared" si="7"/>
        <v>7</v>
      </c>
      <c r="X6" s="22">
        <f t="shared" si="8"/>
        <v>7</v>
      </c>
      <c r="Y6" s="22">
        <f t="shared" si="9"/>
        <v>7</v>
      </c>
      <c r="Z6" s="156">
        <f t="shared" si="62"/>
        <v>-12.5</v>
      </c>
      <c r="AA6" s="3">
        <v>21</v>
      </c>
      <c r="AB6" s="3">
        <v>21</v>
      </c>
      <c r="AC6" s="3">
        <v>20</v>
      </c>
      <c r="AD6" s="158">
        <v>19</v>
      </c>
      <c r="AE6" s="3">
        <v>21</v>
      </c>
      <c r="AF6" s="156">
        <f t="shared" si="63"/>
        <v>0</v>
      </c>
      <c r="AG6" s="9">
        <v>0</v>
      </c>
      <c r="AH6" s="9">
        <v>0</v>
      </c>
      <c r="AI6" s="9">
        <v>0</v>
      </c>
      <c r="AJ6" s="9">
        <v>0</v>
      </c>
      <c r="AK6" s="9">
        <v>0</v>
      </c>
      <c r="AL6" s="157" t="e">
        <f t="shared" si="64"/>
        <v>#DIV/0!</v>
      </c>
      <c r="AM6" s="9">
        <f t="shared" si="10"/>
        <v>21</v>
      </c>
      <c r="AN6" s="9">
        <f t="shared" si="11"/>
        <v>21</v>
      </c>
      <c r="AO6" s="9">
        <f t="shared" si="12"/>
        <v>20</v>
      </c>
      <c r="AP6" s="9">
        <f t="shared" si="13"/>
        <v>19</v>
      </c>
      <c r="AQ6" s="9">
        <f t="shared" si="14"/>
        <v>21</v>
      </c>
      <c r="AR6" s="156">
        <f t="shared" si="65"/>
        <v>0</v>
      </c>
      <c r="AS6" s="22">
        <f t="shared" si="15"/>
        <v>21</v>
      </c>
      <c r="AT6" s="22">
        <f t="shared" si="16"/>
        <v>21</v>
      </c>
      <c r="AU6" s="22">
        <f t="shared" si="17"/>
        <v>20</v>
      </c>
      <c r="AV6" s="22">
        <f t="shared" si="18"/>
        <v>19</v>
      </c>
      <c r="AW6" s="22">
        <f t="shared" si="19"/>
        <v>21</v>
      </c>
      <c r="AX6" s="156">
        <f t="shared" si="66"/>
        <v>0</v>
      </c>
      <c r="AY6" s="69">
        <f t="shared" si="20"/>
        <v>30</v>
      </c>
      <c r="AZ6" s="69">
        <f t="shared" si="21"/>
        <v>29</v>
      </c>
      <c r="BA6" s="69">
        <f t="shared" si="22"/>
        <v>28</v>
      </c>
      <c r="BB6" s="69">
        <f t="shared" si="23"/>
        <v>27</v>
      </c>
      <c r="BC6" s="69">
        <f t="shared" si="24"/>
        <v>29</v>
      </c>
      <c r="BD6" s="156">
        <f t="shared" si="67"/>
        <v>-3.3333333333333326</v>
      </c>
      <c r="BE6" s="137">
        <f t="shared" si="25"/>
        <v>29</v>
      </c>
      <c r="BF6" s="137">
        <f t="shared" si="26"/>
        <v>28</v>
      </c>
      <c r="BG6" s="137">
        <f t="shared" si="27"/>
        <v>27</v>
      </c>
      <c r="BH6" s="137">
        <f t="shared" si="28"/>
        <v>26</v>
      </c>
      <c r="BI6" s="137">
        <f t="shared" si="29"/>
        <v>28</v>
      </c>
      <c r="BJ6" s="156">
        <f t="shared" si="68"/>
        <v>-3.4482758620689613</v>
      </c>
      <c r="BK6" s="62">
        <v>63261</v>
      </c>
      <c r="BL6" s="62">
        <v>52704</v>
      </c>
      <c r="BM6" s="62">
        <v>41134</v>
      </c>
      <c r="BN6" s="62">
        <v>39108</v>
      </c>
      <c r="BO6" s="62">
        <v>28237</v>
      </c>
      <c r="BP6" s="159">
        <f t="shared" si="69"/>
        <v>-55.364284472265687</v>
      </c>
      <c r="BQ6" s="62">
        <v>87880</v>
      </c>
      <c r="BR6" s="62">
        <v>80426</v>
      </c>
      <c r="BS6" s="62">
        <v>70926</v>
      </c>
      <c r="BT6" s="62">
        <v>70647</v>
      </c>
      <c r="BU6" s="62">
        <v>80123</v>
      </c>
      <c r="BV6" s="156">
        <f t="shared" si="70"/>
        <v>-8.8268092853891709</v>
      </c>
      <c r="BW6" s="16">
        <f t="shared" si="30"/>
        <v>151141</v>
      </c>
      <c r="BX6" s="16">
        <f t="shared" si="31"/>
        <v>133130</v>
      </c>
      <c r="BY6" s="16">
        <f t="shared" si="32"/>
        <v>112060</v>
      </c>
      <c r="BZ6" s="16">
        <f t="shared" si="33"/>
        <v>109755</v>
      </c>
      <c r="CA6" s="16">
        <f t="shared" si="34"/>
        <v>108360</v>
      </c>
      <c r="CB6" s="156">
        <f t="shared" si="71"/>
        <v>-28.305357249191154</v>
      </c>
      <c r="CC6" s="149">
        <v>5000</v>
      </c>
      <c r="CD6" s="149">
        <v>5000</v>
      </c>
      <c r="CE6" s="149">
        <v>5000</v>
      </c>
      <c r="CF6" s="149">
        <v>5000</v>
      </c>
      <c r="CG6" s="149">
        <v>5000</v>
      </c>
      <c r="CH6" s="156">
        <f t="shared" si="72"/>
        <v>0</v>
      </c>
      <c r="CI6" s="149">
        <f t="shared" si="35"/>
        <v>146141</v>
      </c>
      <c r="CJ6" s="149">
        <f t="shared" si="36"/>
        <v>128130</v>
      </c>
      <c r="CK6" s="149">
        <f t="shared" si="37"/>
        <v>107060</v>
      </c>
      <c r="CL6" s="149">
        <f t="shared" si="38"/>
        <v>104755</v>
      </c>
      <c r="CM6" s="149">
        <f t="shared" si="39"/>
        <v>103360</v>
      </c>
      <c r="CN6" s="156">
        <f t="shared" si="73"/>
        <v>-29.273783537816222</v>
      </c>
      <c r="CO6" s="62">
        <v>954001</v>
      </c>
      <c r="CP6" s="62">
        <v>894241</v>
      </c>
      <c r="CQ6" s="62">
        <v>921292</v>
      </c>
      <c r="CR6" s="62">
        <v>895835</v>
      </c>
      <c r="CS6" s="62">
        <v>813805</v>
      </c>
      <c r="CT6" s="159">
        <f t="shared" si="74"/>
        <v>-14.695582080102643</v>
      </c>
      <c r="CU6" s="63">
        <f t="shared" si="40"/>
        <v>1.5842855510633636E-2</v>
      </c>
      <c r="CV6" s="63">
        <f t="shared" si="41"/>
        <v>1.4887485588336927E-2</v>
      </c>
      <c r="CW6" s="63">
        <f t="shared" si="42"/>
        <v>1.2163353203978759E-2</v>
      </c>
      <c r="CX6" s="63">
        <f t="shared" si="43"/>
        <v>1.2251698136375559E-2</v>
      </c>
      <c r="CY6" s="63">
        <f t="shared" si="44"/>
        <v>1.3315229078218985E-2</v>
      </c>
      <c r="CZ6" s="159">
        <f t="shared" si="75"/>
        <v>-15.95436145155854</v>
      </c>
      <c r="DA6" s="63">
        <f t="shared" si="45"/>
        <v>1.5318747045338529E-2</v>
      </c>
      <c r="DB6" s="63">
        <f t="shared" si="46"/>
        <v>1.432835220035762E-2</v>
      </c>
      <c r="DC6" s="63">
        <f t="shared" si="47"/>
        <v>1.1620637105282581E-2</v>
      </c>
      <c r="DD6" s="63">
        <f t="shared" si="48"/>
        <v>1.1693559639889042E-2</v>
      </c>
      <c r="DE6" s="63">
        <f t="shared" si="49"/>
        <v>1.2700831280220691E-2</v>
      </c>
      <c r="DF6" s="159">
        <f t="shared" si="76"/>
        <v>-17.089620693974872</v>
      </c>
      <c r="DG6" s="62">
        <v>21951</v>
      </c>
      <c r="DH6" s="62">
        <v>19084</v>
      </c>
      <c r="DI6" s="62">
        <v>11641</v>
      </c>
      <c r="DJ6" s="62">
        <v>11547</v>
      </c>
      <c r="DK6" s="62">
        <v>7751</v>
      </c>
      <c r="DL6" s="159">
        <f t="shared" si="77"/>
        <v>-64.689535784246729</v>
      </c>
      <c r="DM6" s="149">
        <v>0</v>
      </c>
      <c r="DN6" s="149">
        <v>0</v>
      </c>
      <c r="DO6" s="149">
        <v>0</v>
      </c>
      <c r="DP6" s="149">
        <v>0</v>
      </c>
      <c r="DQ6" s="149">
        <v>0</v>
      </c>
      <c r="DR6" s="159" t="e">
        <f t="shared" si="78"/>
        <v>#DIV/0!</v>
      </c>
      <c r="DS6" s="149">
        <f t="shared" si="50"/>
        <v>21951</v>
      </c>
      <c r="DT6" s="149">
        <f t="shared" si="51"/>
        <v>19084</v>
      </c>
      <c r="DU6" s="149">
        <f t="shared" si="52"/>
        <v>11641</v>
      </c>
      <c r="DV6" s="149">
        <f t="shared" si="53"/>
        <v>11547</v>
      </c>
      <c r="DW6" s="149">
        <f t="shared" si="54"/>
        <v>7751</v>
      </c>
      <c r="DX6" s="159">
        <f t="shared" si="79"/>
        <v>-64.689535784246729</v>
      </c>
      <c r="DY6" s="62">
        <v>1914</v>
      </c>
      <c r="DZ6" s="62">
        <v>1221</v>
      </c>
      <c r="EA6" s="62">
        <v>815</v>
      </c>
      <c r="EB6" s="62">
        <v>815</v>
      </c>
      <c r="EC6" s="62">
        <v>688</v>
      </c>
      <c r="ED6" s="159">
        <f t="shared" si="80"/>
        <v>-64.054336468129563</v>
      </c>
      <c r="EE6" s="149">
        <v>4920</v>
      </c>
      <c r="EF6" s="149">
        <v>4660</v>
      </c>
      <c r="EG6" s="149">
        <v>4212</v>
      </c>
      <c r="EH6" s="149">
        <v>3888</v>
      </c>
      <c r="EI6" s="149">
        <v>3996</v>
      </c>
      <c r="EJ6" s="159">
        <f t="shared" si="81"/>
        <v>-18.780487804878042</v>
      </c>
      <c r="EK6" s="62">
        <v>11519</v>
      </c>
      <c r="EL6" s="62">
        <v>7216</v>
      </c>
      <c r="EM6" s="62">
        <v>2043</v>
      </c>
      <c r="EN6" s="62">
        <v>2018</v>
      </c>
      <c r="EO6" s="62">
        <v>1337</v>
      </c>
      <c r="EP6" s="159">
        <f t="shared" si="82"/>
        <v>-88.393089677923427</v>
      </c>
      <c r="EQ6" s="3">
        <v>72</v>
      </c>
      <c r="ER6" s="3">
        <v>72</v>
      </c>
      <c r="ES6" s="3">
        <v>72</v>
      </c>
      <c r="ET6" s="3">
        <v>76</v>
      </c>
      <c r="EU6" s="3">
        <v>76</v>
      </c>
      <c r="EV6" s="159">
        <f t="shared" si="83"/>
        <v>5.555555555555558</v>
      </c>
      <c r="EW6" s="62">
        <v>3520</v>
      </c>
      <c r="EX6" s="62">
        <v>4260</v>
      </c>
      <c r="EY6" s="62">
        <v>5124</v>
      </c>
      <c r="EZ6" s="62">
        <v>6133</v>
      </c>
      <c r="FA6" s="62">
        <v>9137</v>
      </c>
      <c r="FB6" s="159">
        <f t="shared" si="84"/>
        <v>159.57386363636363</v>
      </c>
      <c r="FC6" s="149">
        <v>293</v>
      </c>
      <c r="FD6" s="149">
        <v>410</v>
      </c>
      <c r="FE6" s="149">
        <v>358</v>
      </c>
      <c r="FF6" s="149">
        <v>473</v>
      </c>
      <c r="FG6" s="149" t="s">
        <v>57</v>
      </c>
      <c r="FH6" s="159" t="e">
        <f t="shared" si="85"/>
        <v>#VALUE!</v>
      </c>
      <c r="FI6" s="71">
        <f t="shared" si="86"/>
        <v>1.1833333333333333</v>
      </c>
      <c r="FJ6" s="71">
        <f t="shared" si="87"/>
        <v>1.4233333333333333</v>
      </c>
      <c r="FK6" s="71">
        <f t="shared" si="88"/>
        <v>1.703611111111111</v>
      </c>
      <c r="FL6" s="71">
        <f t="shared" si="89"/>
        <v>2.4044736842105263</v>
      </c>
      <c r="FM6" s="159">
        <f t="shared" si="90"/>
        <v>103.19495922905855</v>
      </c>
      <c r="FN6" s="161">
        <f t="shared" si="55"/>
        <v>8.3238636363636367</v>
      </c>
      <c r="FO6" s="161">
        <f t="shared" si="56"/>
        <v>9.624413145539906</v>
      </c>
      <c r="FP6" s="161">
        <f t="shared" si="57"/>
        <v>6.9867291178766582</v>
      </c>
      <c r="FQ6" s="161">
        <f t="shared" si="58"/>
        <v>7.7123756725909018</v>
      </c>
      <c r="FR6" s="161" t="e">
        <f t="shared" si="59"/>
        <v>#VALUE!</v>
      </c>
      <c r="FS6" s="159" t="e">
        <f t="shared" si="91"/>
        <v>#VALUE!</v>
      </c>
      <c r="FZ6" s="178"/>
      <c r="GA6" s="176"/>
      <c r="GH6" s="178"/>
      <c r="GI6" s="176"/>
      <c r="GJ6" s="177"/>
      <c r="GK6" s="177"/>
      <c r="GL6" s="177"/>
      <c r="GM6" s="177"/>
      <c r="GN6" s="177"/>
      <c r="GO6" s="177"/>
      <c r="GP6" s="176"/>
      <c r="GQ6" s="176"/>
      <c r="GW6" s="176"/>
    </row>
    <row r="7" spans="1:205">
      <c r="A7" s="9">
        <v>5</v>
      </c>
      <c r="B7" s="155" t="s">
        <v>213</v>
      </c>
      <c r="C7" s="3">
        <v>7</v>
      </c>
      <c r="D7" s="3">
        <v>6</v>
      </c>
      <c r="E7" s="3">
        <v>5</v>
      </c>
      <c r="F7" s="3">
        <v>5</v>
      </c>
      <c r="G7" s="3">
        <v>5</v>
      </c>
      <c r="H7" s="156">
        <f t="shared" si="60"/>
        <v>-28.571428571428569</v>
      </c>
      <c r="I7" s="9">
        <v>0</v>
      </c>
      <c r="J7" s="9">
        <v>0</v>
      </c>
      <c r="K7" s="9">
        <v>0</v>
      </c>
      <c r="L7" s="9">
        <v>0</v>
      </c>
      <c r="M7" s="9">
        <v>0</v>
      </c>
      <c r="N7" s="157" t="e">
        <f t="shared" si="92"/>
        <v>#DIV/0!</v>
      </c>
      <c r="O7" s="9">
        <f t="shared" si="0"/>
        <v>7</v>
      </c>
      <c r="P7" s="9">
        <f t="shared" si="1"/>
        <v>6</v>
      </c>
      <c r="Q7" s="9">
        <f t="shared" si="2"/>
        <v>5</v>
      </c>
      <c r="R7" s="9">
        <f t="shared" si="3"/>
        <v>5</v>
      </c>
      <c r="S7" s="9">
        <f t="shared" si="4"/>
        <v>5</v>
      </c>
      <c r="T7" s="156">
        <f t="shared" si="61"/>
        <v>-28.571428571428569</v>
      </c>
      <c r="U7" s="22">
        <f t="shared" si="5"/>
        <v>7</v>
      </c>
      <c r="V7" s="22">
        <f t="shared" si="6"/>
        <v>6</v>
      </c>
      <c r="W7" s="22">
        <f t="shared" si="7"/>
        <v>5</v>
      </c>
      <c r="X7" s="22">
        <f t="shared" si="8"/>
        <v>5</v>
      </c>
      <c r="Y7" s="22">
        <f t="shared" si="9"/>
        <v>5</v>
      </c>
      <c r="Z7" s="156">
        <f t="shared" si="62"/>
        <v>-28.571428571428569</v>
      </c>
      <c r="AA7" s="3">
        <v>15</v>
      </c>
      <c r="AB7" s="3">
        <v>15</v>
      </c>
      <c r="AC7" s="3">
        <v>15</v>
      </c>
      <c r="AD7" s="3">
        <v>15</v>
      </c>
      <c r="AE7" s="3">
        <v>14</v>
      </c>
      <c r="AF7" s="156">
        <f t="shared" si="63"/>
        <v>-6.6666666666666652</v>
      </c>
      <c r="AG7" s="9">
        <v>5</v>
      </c>
      <c r="AH7" s="9">
        <v>5</v>
      </c>
      <c r="AI7" s="9">
        <v>5</v>
      </c>
      <c r="AJ7" s="9">
        <v>4</v>
      </c>
      <c r="AK7" s="9">
        <v>4</v>
      </c>
      <c r="AL7" s="156">
        <f t="shared" si="64"/>
        <v>-19.999999999999996</v>
      </c>
      <c r="AM7" s="9">
        <f t="shared" si="10"/>
        <v>20</v>
      </c>
      <c r="AN7" s="9">
        <f t="shared" si="11"/>
        <v>20</v>
      </c>
      <c r="AO7" s="9">
        <f t="shared" si="12"/>
        <v>20</v>
      </c>
      <c r="AP7" s="9">
        <f t="shared" si="13"/>
        <v>19</v>
      </c>
      <c r="AQ7" s="9">
        <f t="shared" si="14"/>
        <v>18</v>
      </c>
      <c r="AR7" s="156">
        <f t="shared" si="65"/>
        <v>-9.9999999999999982</v>
      </c>
      <c r="AS7" s="22">
        <f t="shared" si="15"/>
        <v>17.5</v>
      </c>
      <c r="AT7" s="22">
        <f t="shared" si="16"/>
        <v>17.5</v>
      </c>
      <c r="AU7" s="22">
        <f t="shared" si="17"/>
        <v>17.5</v>
      </c>
      <c r="AV7" s="22">
        <f t="shared" si="18"/>
        <v>17</v>
      </c>
      <c r="AW7" s="22">
        <f t="shared" si="19"/>
        <v>16</v>
      </c>
      <c r="AX7" s="156">
        <f t="shared" si="66"/>
        <v>-8.5714285714285747</v>
      </c>
      <c r="AY7" s="69">
        <f t="shared" si="20"/>
        <v>27</v>
      </c>
      <c r="AZ7" s="69">
        <f t="shared" si="21"/>
        <v>26</v>
      </c>
      <c r="BA7" s="69">
        <f t="shared" si="22"/>
        <v>25</v>
      </c>
      <c r="BB7" s="69">
        <f t="shared" si="23"/>
        <v>24</v>
      </c>
      <c r="BC7" s="69">
        <f t="shared" si="24"/>
        <v>23</v>
      </c>
      <c r="BD7" s="156">
        <f t="shared" si="67"/>
        <v>-14.814814814814813</v>
      </c>
      <c r="BE7" s="137">
        <f t="shared" si="25"/>
        <v>24.5</v>
      </c>
      <c r="BF7" s="137">
        <f t="shared" si="26"/>
        <v>23.5</v>
      </c>
      <c r="BG7" s="137">
        <f t="shared" si="27"/>
        <v>22.5</v>
      </c>
      <c r="BH7" s="137">
        <f t="shared" si="28"/>
        <v>22</v>
      </c>
      <c r="BI7" s="137">
        <f t="shared" si="29"/>
        <v>21</v>
      </c>
      <c r="BJ7" s="156">
        <f t="shared" si="68"/>
        <v>-14.28571428571429</v>
      </c>
      <c r="BK7" s="62">
        <v>125509</v>
      </c>
      <c r="BL7" s="162">
        <v>95039</v>
      </c>
      <c r="BM7" s="162">
        <v>76285</v>
      </c>
      <c r="BN7" s="162">
        <v>60160</v>
      </c>
      <c r="BO7" s="62">
        <v>55788</v>
      </c>
      <c r="BP7" s="159">
        <f t="shared" si="69"/>
        <v>-55.550597965086169</v>
      </c>
      <c r="BQ7" s="62">
        <v>35836</v>
      </c>
      <c r="BR7" s="162">
        <v>23543</v>
      </c>
      <c r="BS7" s="162">
        <v>23305</v>
      </c>
      <c r="BT7" s="162">
        <v>22851</v>
      </c>
      <c r="BU7" s="62">
        <v>23610</v>
      </c>
      <c r="BV7" s="156">
        <f t="shared" si="70"/>
        <v>-34.116530862819516</v>
      </c>
      <c r="BW7" s="16">
        <f t="shared" si="30"/>
        <v>161345</v>
      </c>
      <c r="BX7" s="16">
        <f t="shared" si="31"/>
        <v>118582</v>
      </c>
      <c r="BY7" s="16">
        <f t="shared" si="32"/>
        <v>99590</v>
      </c>
      <c r="BZ7" s="16">
        <f t="shared" si="33"/>
        <v>83011</v>
      </c>
      <c r="CA7" s="16">
        <f t="shared" si="34"/>
        <v>79398</v>
      </c>
      <c r="CB7" s="156">
        <f t="shared" si="71"/>
        <v>-50.789922216368645</v>
      </c>
      <c r="CC7" s="149">
        <v>30000</v>
      </c>
      <c r="CD7" s="149">
        <v>20000</v>
      </c>
      <c r="CE7" s="149">
        <v>10000</v>
      </c>
      <c r="CF7" s="149">
        <v>0</v>
      </c>
      <c r="CG7" s="149">
        <v>0</v>
      </c>
      <c r="CH7" s="156">
        <f t="shared" si="72"/>
        <v>-100</v>
      </c>
      <c r="CI7" s="149">
        <f t="shared" si="35"/>
        <v>131345</v>
      </c>
      <c r="CJ7" s="149">
        <f t="shared" si="36"/>
        <v>98582</v>
      </c>
      <c r="CK7" s="149">
        <f t="shared" si="37"/>
        <v>89590</v>
      </c>
      <c r="CL7" s="149">
        <f t="shared" si="38"/>
        <v>83011</v>
      </c>
      <c r="CM7" s="149">
        <f t="shared" si="39"/>
        <v>79398</v>
      </c>
      <c r="CN7" s="156">
        <f t="shared" si="73"/>
        <v>-39.550039971068564</v>
      </c>
      <c r="CO7" s="162">
        <v>880721</v>
      </c>
      <c r="CP7" s="162">
        <v>801894</v>
      </c>
      <c r="CQ7" s="162">
        <v>786134</v>
      </c>
      <c r="CR7" s="162">
        <v>834282</v>
      </c>
      <c r="CS7" s="62">
        <v>739672</v>
      </c>
      <c r="CT7" s="159">
        <f t="shared" si="74"/>
        <v>-16.015173931358518</v>
      </c>
      <c r="CU7" s="63">
        <f t="shared" si="40"/>
        <v>1.8319649469014591E-2</v>
      </c>
      <c r="CV7" s="63">
        <f t="shared" si="41"/>
        <v>1.4787740025489653E-2</v>
      </c>
      <c r="CW7" s="63">
        <f t="shared" si="42"/>
        <v>1.2668323720892367E-2</v>
      </c>
      <c r="CX7" s="63">
        <f t="shared" si="43"/>
        <v>9.949992928050707E-3</v>
      </c>
      <c r="CY7" s="63">
        <f t="shared" si="44"/>
        <v>1.0734217328761939E-2</v>
      </c>
      <c r="CZ7" s="159">
        <f t="shared" si="75"/>
        <v>-41.405989525522678</v>
      </c>
      <c r="DA7" s="63">
        <f t="shared" si="45"/>
        <v>1.4913349403500087E-2</v>
      </c>
      <c r="DB7" s="63">
        <f t="shared" si="46"/>
        <v>1.2293644795945599E-2</v>
      </c>
      <c r="DC7" s="63">
        <f t="shared" si="47"/>
        <v>1.1396275952954586E-2</v>
      </c>
      <c r="DD7" s="63">
        <f t="shared" si="48"/>
        <v>9.949992928050707E-3</v>
      </c>
      <c r="DE7" s="63">
        <f t="shared" si="49"/>
        <v>1.0734217328761939E-2</v>
      </c>
      <c r="DF7" s="159">
        <f t="shared" si="76"/>
        <v>-28.022759754809524</v>
      </c>
      <c r="DG7" s="162">
        <v>41523</v>
      </c>
      <c r="DH7" s="162">
        <v>26800</v>
      </c>
      <c r="DI7" s="162">
        <v>26909</v>
      </c>
      <c r="DJ7" s="162">
        <v>24123</v>
      </c>
      <c r="DK7" s="62">
        <v>18483</v>
      </c>
      <c r="DL7" s="159">
        <f t="shared" si="77"/>
        <v>-55.487320280326571</v>
      </c>
      <c r="DM7" s="149">
        <v>2159</v>
      </c>
      <c r="DN7" s="149">
        <v>2206</v>
      </c>
      <c r="DO7" s="149">
        <v>2222</v>
      </c>
      <c r="DP7" s="149">
        <v>4870</v>
      </c>
      <c r="DQ7" s="149">
        <v>4261</v>
      </c>
      <c r="DR7" s="159">
        <f t="shared" si="78"/>
        <v>97.35988883742472</v>
      </c>
      <c r="DS7" s="149">
        <f t="shared" si="50"/>
        <v>39364</v>
      </c>
      <c r="DT7" s="149">
        <f t="shared" si="51"/>
        <v>24594</v>
      </c>
      <c r="DU7" s="149">
        <f t="shared" si="52"/>
        <v>24687</v>
      </c>
      <c r="DV7" s="149">
        <f t="shared" si="53"/>
        <v>19253</v>
      </c>
      <c r="DW7" s="149">
        <f t="shared" si="54"/>
        <v>14222</v>
      </c>
      <c r="DX7" s="159">
        <f t="shared" si="79"/>
        <v>-63.870541611624844</v>
      </c>
      <c r="DY7" s="162">
        <v>3470</v>
      </c>
      <c r="DZ7" s="162">
        <v>2360</v>
      </c>
      <c r="EA7" s="162">
        <v>1670</v>
      </c>
      <c r="EB7" s="62">
        <v>2017</v>
      </c>
      <c r="EC7" s="62">
        <v>1440</v>
      </c>
      <c r="ED7" s="159">
        <f t="shared" si="80"/>
        <v>-58.501440922190206</v>
      </c>
      <c r="EE7" s="149">
        <v>0</v>
      </c>
      <c r="EF7" s="149">
        <v>0</v>
      </c>
      <c r="EG7" s="149">
        <v>0</v>
      </c>
      <c r="EH7" s="149">
        <v>0</v>
      </c>
      <c r="EI7" s="149">
        <v>0</v>
      </c>
      <c r="EJ7" s="159" t="e">
        <f t="shared" si="81"/>
        <v>#DIV/0!</v>
      </c>
      <c r="EK7" s="162">
        <v>4500</v>
      </c>
      <c r="EL7" s="162">
        <v>2574</v>
      </c>
      <c r="EM7" s="162">
        <v>2434</v>
      </c>
      <c r="EN7" s="162">
        <v>2235</v>
      </c>
      <c r="EO7" s="62">
        <v>2106</v>
      </c>
      <c r="EP7" s="159">
        <f t="shared" si="82"/>
        <v>-53.2</v>
      </c>
      <c r="EQ7" s="3">
        <v>16</v>
      </c>
      <c r="ER7" s="3">
        <v>16</v>
      </c>
      <c r="ES7" s="3">
        <v>16</v>
      </c>
      <c r="ET7" s="3">
        <v>16</v>
      </c>
      <c r="EU7" s="3">
        <v>16</v>
      </c>
      <c r="EV7" s="159">
        <f t="shared" si="83"/>
        <v>0</v>
      </c>
      <c r="EW7" s="62">
        <v>2038</v>
      </c>
      <c r="EX7" s="62">
        <v>2116</v>
      </c>
      <c r="EY7" s="62">
        <v>2262</v>
      </c>
      <c r="EZ7" s="62">
        <v>2522</v>
      </c>
      <c r="FA7" s="62">
        <v>3320</v>
      </c>
      <c r="FB7" s="159">
        <f t="shared" si="84"/>
        <v>62.904808635917561</v>
      </c>
      <c r="FC7" s="149">
        <v>62</v>
      </c>
      <c r="FD7" s="149">
        <v>68</v>
      </c>
      <c r="FE7" s="149">
        <v>55</v>
      </c>
      <c r="FF7" s="149">
        <v>69</v>
      </c>
      <c r="FG7" s="149">
        <v>116</v>
      </c>
      <c r="FH7" s="159">
        <f t="shared" si="85"/>
        <v>87.09677419354837</v>
      </c>
      <c r="FI7" s="71">
        <f t="shared" si="86"/>
        <v>2.645</v>
      </c>
      <c r="FJ7" s="71">
        <f t="shared" si="87"/>
        <v>2.8275000000000001</v>
      </c>
      <c r="FK7" s="71">
        <f t="shared" si="88"/>
        <v>3.1524999999999999</v>
      </c>
      <c r="FL7" s="71">
        <f t="shared" si="89"/>
        <v>4.1500000000000004</v>
      </c>
      <c r="FM7" s="159">
        <f t="shared" si="90"/>
        <v>56.899810964083187</v>
      </c>
      <c r="FN7" s="161">
        <f t="shared" si="55"/>
        <v>3.0421982335623161</v>
      </c>
      <c r="FO7" s="161">
        <f t="shared" si="56"/>
        <v>3.2136105860113422</v>
      </c>
      <c r="FP7" s="161">
        <f t="shared" si="57"/>
        <v>2.4314765694076037</v>
      </c>
      <c r="FQ7" s="161">
        <f t="shared" si="58"/>
        <v>2.7359238699444886</v>
      </c>
      <c r="FR7" s="161">
        <f t="shared" si="59"/>
        <v>3.4939759036144582</v>
      </c>
      <c r="FS7" s="159">
        <f t="shared" si="91"/>
        <v>14.850369218810734</v>
      </c>
      <c r="FZ7" s="178"/>
      <c r="GA7" s="176"/>
      <c r="GH7" s="178"/>
      <c r="GI7" s="176"/>
      <c r="GJ7" s="177"/>
      <c r="GK7" s="177"/>
      <c r="GL7" s="177"/>
      <c r="GM7" s="177"/>
      <c r="GN7" s="177"/>
      <c r="GO7" s="177"/>
      <c r="GP7" s="176"/>
      <c r="GQ7" s="176"/>
      <c r="GW7" s="176"/>
    </row>
    <row r="8" spans="1:205">
      <c r="A8" s="9">
        <v>6</v>
      </c>
      <c r="B8" s="155" t="s">
        <v>214</v>
      </c>
      <c r="C8" s="3">
        <v>2</v>
      </c>
      <c r="D8" s="3">
        <v>2</v>
      </c>
      <c r="E8" s="3">
        <v>2</v>
      </c>
      <c r="F8" s="3">
        <v>2</v>
      </c>
      <c r="G8" s="3">
        <v>3</v>
      </c>
      <c r="H8" s="156">
        <f t="shared" si="60"/>
        <v>50</v>
      </c>
      <c r="I8" s="9">
        <v>0</v>
      </c>
      <c r="J8" s="9">
        <v>1</v>
      </c>
      <c r="K8" s="9">
        <v>1</v>
      </c>
      <c r="L8" s="9">
        <v>2</v>
      </c>
      <c r="M8" s="9">
        <v>0</v>
      </c>
      <c r="N8" s="157" t="e">
        <f t="shared" si="92"/>
        <v>#DIV/0!</v>
      </c>
      <c r="O8" s="9">
        <f t="shared" si="0"/>
        <v>2</v>
      </c>
      <c r="P8" s="9">
        <f t="shared" si="1"/>
        <v>3</v>
      </c>
      <c r="Q8" s="9">
        <f t="shared" si="2"/>
        <v>3</v>
      </c>
      <c r="R8" s="9">
        <f t="shared" si="3"/>
        <v>4</v>
      </c>
      <c r="S8" s="9">
        <f t="shared" si="4"/>
        <v>3</v>
      </c>
      <c r="T8" s="156">
        <f t="shared" si="61"/>
        <v>50</v>
      </c>
      <c r="U8" s="22">
        <f t="shared" si="5"/>
        <v>2</v>
      </c>
      <c r="V8" s="22">
        <f t="shared" si="6"/>
        <v>2.5</v>
      </c>
      <c r="W8" s="22">
        <f t="shared" si="7"/>
        <v>2.5</v>
      </c>
      <c r="X8" s="22">
        <f t="shared" si="8"/>
        <v>3</v>
      </c>
      <c r="Y8" s="22">
        <f t="shared" si="9"/>
        <v>3</v>
      </c>
      <c r="Z8" s="156">
        <f t="shared" si="62"/>
        <v>50</v>
      </c>
      <c r="AA8" s="3">
        <v>16</v>
      </c>
      <c r="AB8" s="3">
        <v>16</v>
      </c>
      <c r="AC8" s="3">
        <v>16</v>
      </c>
      <c r="AD8" s="3">
        <v>16</v>
      </c>
      <c r="AE8" s="3">
        <v>15</v>
      </c>
      <c r="AF8" s="156">
        <f t="shared" si="63"/>
        <v>-6.25</v>
      </c>
      <c r="AG8" s="9">
        <v>1</v>
      </c>
      <c r="AH8" s="9">
        <v>1</v>
      </c>
      <c r="AI8" s="9">
        <v>1</v>
      </c>
      <c r="AJ8" s="9">
        <v>1</v>
      </c>
      <c r="AK8" s="9">
        <v>0</v>
      </c>
      <c r="AL8" s="157">
        <f t="shared" si="64"/>
        <v>-100</v>
      </c>
      <c r="AM8" s="9">
        <f t="shared" si="10"/>
        <v>17</v>
      </c>
      <c r="AN8" s="9">
        <f t="shared" si="11"/>
        <v>17</v>
      </c>
      <c r="AO8" s="9">
        <f t="shared" si="12"/>
        <v>17</v>
      </c>
      <c r="AP8" s="9">
        <f t="shared" si="13"/>
        <v>17</v>
      </c>
      <c r="AQ8" s="9">
        <f t="shared" si="14"/>
        <v>15</v>
      </c>
      <c r="AR8" s="156">
        <f t="shared" si="65"/>
        <v>-11.764705882352944</v>
      </c>
      <c r="AS8" s="22">
        <f t="shared" si="15"/>
        <v>16.5</v>
      </c>
      <c r="AT8" s="22">
        <f t="shared" si="16"/>
        <v>16.5</v>
      </c>
      <c r="AU8" s="22">
        <f t="shared" si="17"/>
        <v>16.5</v>
      </c>
      <c r="AV8" s="22">
        <f t="shared" si="18"/>
        <v>16.5</v>
      </c>
      <c r="AW8" s="22">
        <f t="shared" si="19"/>
        <v>15</v>
      </c>
      <c r="AX8" s="156">
        <f t="shared" si="66"/>
        <v>-9.0909090909090935</v>
      </c>
      <c r="AY8" s="69">
        <f t="shared" si="20"/>
        <v>19</v>
      </c>
      <c r="AZ8" s="69">
        <f t="shared" si="21"/>
        <v>20</v>
      </c>
      <c r="BA8" s="69">
        <f t="shared" si="22"/>
        <v>20</v>
      </c>
      <c r="BB8" s="69">
        <f t="shared" si="23"/>
        <v>21</v>
      </c>
      <c r="BC8" s="69">
        <f t="shared" si="24"/>
        <v>18</v>
      </c>
      <c r="BD8" s="156">
        <f t="shared" si="67"/>
        <v>-5.2631578947368478</v>
      </c>
      <c r="BE8" s="137">
        <f t="shared" si="25"/>
        <v>18.5</v>
      </c>
      <c r="BF8" s="137">
        <f t="shared" si="26"/>
        <v>19</v>
      </c>
      <c r="BG8" s="137">
        <f t="shared" si="27"/>
        <v>19</v>
      </c>
      <c r="BH8" s="137">
        <f t="shared" si="28"/>
        <v>19.5</v>
      </c>
      <c r="BI8" s="137">
        <f t="shared" si="29"/>
        <v>18</v>
      </c>
      <c r="BJ8" s="156">
        <f t="shared" si="68"/>
        <v>-2.7027027027026973</v>
      </c>
      <c r="BK8" s="62">
        <v>7952</v>
      </c>
      <c r="BL8" s="62">
        <v>6355</v>
      </c>
      <c r="BM8" s="62">
        <v>12871</v>
      </c>
      <c r="BN8" s="162">
        <v>6388</v>
      </c>
      <c r="BO8" s="62">
        <v>5593</v>
      </c>
      <c r="BP8" s="159">
        <f t="shared" si="69"/>
        <v>-29.665492957746476</v>
      </c>
      <c r="BQ8" s="62">
        <v>18633</v>
      </c>
      <c r="BR8" s="62">
        <v>18026</v>
      </c>
      <c r="BS8" s="62">
        <v>20506</v>
      </c>
      <c r="BT8" s="162">
        <v>23920</v>
      </c>
      <c r="BU8" s="62">
        <v>21165</v>
      </c>
      <c r="BV8" s="156">
        <f t="shared" si="70"/>
        <v>13.588794075028176</v>
      </c>
      <c r="BW8" s="16">
        <f t="shared" si="30"/>
        <v>26585</v>
      </c>
      <c r="BX8" s="16">
        <f t="shared" si="31"/>
        <v>24381</v>
      </c>
      <c r="BY8" s="16">
        <f t="shared" si="32"/>
        <v>33377</v>
      </c>
      <c r="BZ8" s="16">
        <f t="shared" si="33"/>
        <v>30308</v>
      </c>
      <c r="CA8" s="16">
        <f t="shared" si="34"/>
        <v>26758</v>
      </c>
      <c r="CB8" s="156">
        <f t="shared" si="71"/>
        <v>0.65074290013165115</v>
      </c>
      <c r="CC8" s="149">
        <v>0</v>
      </c>
      <c r="CD8" s="149">
        <v>0</v>
      </c>
      <c r="CE8" s="149">
        <v>0</v>
      </c>
      <c r="CF8" s="149">
        <v>0</v>
      </c>
      <c r="CG8" s="149">
        <v>0</v>
      </c>
      <c r="CH8" s="156" t="e">
        <f t="shared" si="72"/>
        <v>#DIV/0!</v>
      </c>
      <c r="CI8" s="149">
        <f t="shared" si="35"/>
        <v>26585</v>
      </c>
      <c r="CJ8" s="149">
        <f t="shared" si="36"/>
        <v>24381</v>
      </c>
      <c r="CK8" s="149">
        <f t="shared" si="37"/>
        <v>33377</v>
      </c>
      <c r="CL8" s="149">
        <f t="shared" si="38"/>
        <v>30308</v>
      </c>
      <c r="CM8" s="149">
        <f t="shared" si="39"/>
        <v>26758</v>
      </c>
      <c r="CN8" s="156">
        <f t="shared" si="73"/>
        <v>0.65074290013165115</v>
      </c>
      <c r="CO8" s="62">
        <v>790519</v>
      </c>
      <c r="CP8" s="62">
        <v>714948</v>
      </c>
      <c r="CQ8" s="162">
        <v>712160</v>
      </c>
      <c r="CR8" s="162">
        <v>722008</v>
      </c>
      <c r="CS8" s="62">
        <v>643456</v>
      </c>
      <c r="CT8" s="159">
        <f t="shared" si="74"/>
        <v>-18.603347927121295</v>
      </c>
      <c r="CU8" s="63">
        <f t="shared" si="40"/>
        <v>3.3629805229222825E-3</v>
      </c>
      <c r="CV8" s="63">
        <f t="shared" si="41"/>
        <v>3.4101780828815521E-3</v>
      </c>
      <c r="CW8" s="63">
        <f t="shared" si="42"/>
        <v>4.686727701640081E-3</v>
      </c>
      <c r="CX8" s="63">
        <f t="shared" si="43"/>
        <v>4.1977374211920092E-3</v>
      </c>
      <c r="CY8" s="63">
        <f t="shared" si="44"/>
        <v>4.1584816988263374E-3</v>
      </c>
      <c r="CZ8" s="159">
        <f t="shared" si="75"/>
        <v>23.654647134643515</v>
      </c>
      <c r="DA8" s="63">
        <f t="shared" si="45"/>
        <v>3.3629805229222825E-3</v>
      </c>
      <c r="DB8" s="63">
        <f t="shared" si="46"/>
        <v>3.4101780828815521E-3</v>
      </c>
      <c r="DC8" s="63">
        <f t="shared" si="47"/>
        <v>4.686727701640081E-3</v>
      </c>
      <c r="DD8" s="63">
        <f t="shared" si="48"/>
        <v>4.1977374211920092E-3</v>
      </c>
      <c r="DE8" s="63">
        <f t="shared" si="49"/>
        <v>4.1584816988263374E-3</v>
      </c>
      <c r="DF8" s="159">
        <f t="shared" si="76"/>
        <v>23.654647134643515</v>
      </c>
      <c r="DG8" s="62">
        <v>9666</v>
      </c>
      <c r="DH8" s="62">
        <v>10837</v>
      </c>
      <c r="DI8" s="62">
        <v>22033</v>
      </c>
      <c r="DJ8" s="162">
        <v>19985</v>
      </c>
      <c r="DK8" s="62">
        <v>10489</v>
      </c>
      <c r="DL8" s="159">
        <f t="shared" si="77"/>
        <v>8.5143803020897977</v>
      </c>
      <c r="DM8" s="149">
        <v>5755</v>
      </c>
      <c r="DN8" s="149">
        <v>7180</v>
      </c>
      <c r="DO8" s="149">
        <v>7531</v>
      </c>
      <c r="DP8" s="149">
        <v>12740</v>
      </c>
      <c r="DQ8" s="149">
        <v>7185</v>
      </c>
      <c r="DR8" s="159">
        <f t="shared" si="78"/>
        <v>24.847958297132934</v>
      </c>
      <c r="DS8" s="149">
        <f t="shared" si="50"/>
        <v>3911</v>
      </c>
      <c r="DT8" s="149">
        <f t="shared" si="51"/>
        <v>3657</v>
      </c>
      <c r="DU8" s="149">
        <f t="shared" si="52"/>
        <v>14502</v>
      </c>
      <c r="DV8" s="149">
        <f t="shared" si="53"/>
        <v>7245</v>
      </c>
      <c r="DW8" s="149">
        <f t="shared" si="54"/>
        <v>3304</v>
      </c>
      <c r="DX8" s="159">
        <f t="shared" si="79"/>
        <v>-15.520327282025059</v>
      </c>
      <c r="DY8" s="62">
        <v>1880</v>
      </c>
      <c r="DZ8" s="62">
        <v>1430</v>
      </c>
      <c r="EA8" s="62">
        <v>1316</v>
      </c>
      <c r="EB8" s="162">
        <v>1601</v>
      </c>
      <c r="EC8" s="62">
        <v>1535</v>
      </c>
      <c r="ED8" s="159">
        <f t="shared" si="80"/>
        <v>-18.351063829787229</v>
      </c>
      <c r="EE8" s="149">
        <v>776</v>
      </c>
      <c r="EF8" s="149">
        <v>582</v>
      </c>
      <c r="EG8" s="149">
        <v>8989</v>
      </c>
      <c r="EH8" s="149">
        <v>7384</v>
      </c>
      <c r="EI8" s="149">
        <v>3562</v>
      </c>
      <c r="EJ8" s="159">
        <f t="shared" si="81"/>
        <v>359.02061855670098</v>
      </c>
      <c r="EK8" s="62">
        <v>2376</v>
      </c>
      <c r="EL8" s="62">
        <v>1954</v>
      </c>
      <c r="EM8" s="62">
        <v>1399</v>
      </c>
      <c r="EN8" s="162">
        <v>1485</v>
      </c>
      <c r="EO8" s="62">
        <v>2246</v>
      </c>
      <c r="EP8" s="159">
        <f t="shared" si="82"/>
        <v>-5.4713804713804715</v>
      </c>
      <c r="EQ8" s="158">
        <v>25</v>
      </c>
      <c r="ER8" s="158">
        <v>25</v>
      </c>
      <c r="ES8" s="158">
        <v>25</v>
      </c>
      <c r="ET8" s="158">
        <v>30</v>
      </c>
      <c r="EU8" s="3">
        <v>30</v>
      </c>
      <c r="EV8" s="159">
        <f t="shared" si="83"/>
        <v>19.999999999999996</v>
      </c>
      <c r="EW8" s="62">
        <v>2841</v>
      </c>
      <c r="EX8" s="65">
        <v>2933</v>
      </c>
      <c r="EY8" s="62">
        <v>2964</v>
      </c>
      <c r="EZ8" s="62">
        <v>2803</v>
      </c>
      <c r="FA8" s="62">
        <v>4228</v>
      </c>
      <c r="FB8" s="159">
        <f t="shared" si="84"/>
        <v>48.820837733192548</v>
      </c>
      <c r="FC8" s="149">
        <v>118</v>
      </c>
      <c r="FD8" s="149">
        <v>108</v>
      </c>
      <c r="FE8" s="149">
        <v>102</v>
      </c>
      <c r="FF8" s="149">
        <v>139</v>
      </c>
      <c r="FG8" s="149">
        <v>175</v>
      </c>
      <c r="FH8" s="159">
        <f t="shared" si="85"/>
        <v>48.305084745762713</v>
      </c>
      <c r="FI8" s="71">
        <f t="shared" si="86"/>
        <v>2.3464</v>
      </c>
      <c r="FJ8" s="71">
        <f t="shared" si="87"/>
        <v>2.3712</v>
      </c>
      <c r="FK8" s="71">
        <f t="shared" si="88"/>
        <v>2.2423999999999999</v>
      </c>
      <c r="FL8" s="71">
        <f t="shared" si="89"/>
        <v>2.8186666666666667</v>
      </c>
      <c r="FM8" s="159">
        <f t="shared" si="90"/>
        <v>20.127287191726339</v>
      </c>
      <c r="FN8" s="161">
        <f t="shared" si="55"/>
        <v>4.1534670890531507</v>
      </c>
      <c r="FO8" s="161">
        <f t="shared" si="56"/>
        <v>3.6822366177974768</v>
      </c>
      <c r="FP8" s="161">
        <f t="shared" si="57"/>
        <v>3.4412955465587043</v>
      </c>
      <c r="FQ8" s="161">
        <f t="shared" si="58"/>
        <v>4.9589725294327511</v>
      </c>
      <c r="FR8" s="161">
        <f t="shared" si="59"/>
        <v>4.1390728476821197</v>
      </c>
      <c r="FS8" s="159">
        <f t="shared" si="91"/>
        <v>-0.34655965877202766</v>
      </c>
      <c r="FZ8" s="178"/>
      <c r="GA8" s="176"/>
      <c r="GH8" s="178"/>
      <c r="GI8" s="176"/>
      <c r="GJ8" s="177"/>
      <c r="GK8" s="177"/>
      <c r="GL8" s="177"/>
      <c r="GM8" s="177"/>
      <c r="GN8" s="177"/>
      <c r="GO8" s="177"/>
      <c r="GP8" s="176"/>
      <c r="GQ8" s="176"/>
      <c r="GW8" s="176"/>
    </row>
    <row r="9" spans="1:205">
      <c r="A9" s="9">
        <v>7</v>
      </c>
      <c r="B9" s="155" t="s">
        <v>215</v>
      </c>
      <c r="C9" s="3">
        <v>5</v>
      </c>
      <c r="D9" s="3">
        <v>5</v>
      </c>
      <c r="E9" s="3">
        <v>5</v>
      </c>
      <c r="F9" s="3">
        <v>4</v>
      </c>
      <c r="G9" s="3">
        <v>4</v>
      </c>
      <c r="H9" s="156">
        <f t="shared" si="60"/>
        <v>-19.999999999999996</v>
      </c>
      <c r="I9" s="9">
        <v>0</v>
      </c>
      <c r="J9" s="9">
        <v>0</v>
      </c>
      <c r="K9" s="9">
        <v>0</v>
      </c>
      <c r="L9" s="9">
        <v>0</v>
      </c>
      <c r="M9" s="9">
        <v>0</v>
      </c>
      <c r="N9" s="157" t="e">
        <f t="shared" si="92"/>
        <v>#DIV/0!</v>
      </c>
      <c r="O9" s="9">
        <f t="shared" si="0"/>
        <v>5</v>
      </c>
      <c r="P9" s="9">
        <f t="shared" si="1"/>
        <v>5</v>
      </c>
      <c r="Q9" s="9">
        <f t="shared" si="2"/>
        <v>5</v>
      </c>
      <c r="R9" s="9">
        <f t="shared" si="3"/>
        <v>4</v>
      </c>
      <c r="S9" s="9">
        <f t="shared" si="4"/>
        <v>4</v>
      </c>
      <c r="T9" s="156">
        <f t="shared" si="61"/>
        <v>-19.999999999999996</v>
      </c>
      <c r="U9" s="22">
        <f t="shared" si="5"/>
        <v>5</v>
      </c>
      <c r="V9" s="22">
        <f t="shared" si="6"/>
        <v>5</v>
      </c>
      <c r="W9" s="22">
        <f t="shared" si="7"/>
        <v>5</v>
      </c>
      <c r="X9" s="22">
        <f t="shared" si="8"/>
        <v>4</v>
      </c>
      <c r="Y9" s="22">
        <f t="shared" si="9"/>
        <v>4</v>
      </c>
      <c r="Z9" s="156">
        <f t="shared" si="62"/>
        <v>-19.999999999999996</v>
      </c>
      <c r="AA9" s="3">
        <v>16</v>
      </c>
      <c r="AB9" s="3">
        <v>17</v>
      </c>
      <c r="AC9" s="3">
        <v>18</v>
      </c>
      <c r="AD9" s="3">
        <v>18</v>
      </c>
      <c r="AE9" s="3">
        <v>18</v>
      </c>
      <c r="AF9" s="156">
        <f t="shared" si="63"/>
        <v>12.5</v>
      </c>
      <c r="AG9" s="9">
        <v>7</v>
      </c>
      <c r="AH9" s="9">
        <v>7</v>
      </c>
      <c r="AI9" s="9">
        <v>7</v>
      </c>
      <c r="AJ9" s="9">
        <v>7</v>
      </c>
      <c r="AK9" s="9">
        <v>7</v>
      </c>
      <c r="AL9" s="157">
        <f t="shared" si="64"/>
        <v>0</v>
      </c>
      <c r="AM9" s="9">
        <f t="shared" si="10"/>
        <v>23</v>
      </c>
      <c r="AN9" s="9">
        <f t="shared" si="11"/>
        <v>24</v>
      </c>
      <c r="AO9" s="9">
        <f t="shared" si="12"/>
        <v>25</v>
      </c>
      <c r="AP9" s="9">
        <f t="shared" si="13"/>
        <v>25</v>
      </c>
      <c r="AQ9" s="9">
        <f t="shared" si="14"/>
        <v>25</v>
      </c>
      <c r="AR9" s="156">
        <f t="shared" si="65"/>
        <v>8.6956521739130377</v>
      </c>
      <c r="AS9" s="22">
        <f t="shared" si="15"/>
        <v>19.5</v>
      </c>
      <c r="AT9" s="22">
        <f t="shared" si="16"/>
        <v>20.5</v>
      </c>
      <c r="AU9" s="22">
        <f t="shared" si="17"/>
        <v>21.5</v>
      </c>
      <c r="AV9" s="22">
        <f t="shared" si="18"/>
        <v>21.5</v>
      </c>
      <c r="AW9" s="22">
        <f t="shared" si="19"/>
        <v>21.5</v>
      </c>
      <c r="AX9" s="156">
        <f t="shared" si="66"/>
        <v>10.256410256410264</v>
      </c>
      <c r="AY9" s="69">
        <f t="shared" si="20"/>
        <v>28</v>
      </c>
      <c r="AZ9" s="69">
        <f t="shared" si="21"/>
        <v>29</v>
      </c>
      <c r="BA9" s="69">
        <f t="shared" si="22"/>
        <v>30</v>
      </c>
      <c r="BB9" s="69">
        <f t="shared" si="23"/>
        <v>29</v>
      </c>
      <c r="BC9" s="69">
        <f t="shared" si="24"/>
        <v>29</v>
      </c>
      <c r="BD9" s="156">
        <f t="shared" si="67"/>
        <v>3.5714285714285809</v>
      </c>
      <c r="BE9" s="137">
        <f t="shared" si="25"/>
        <v>24.5</v>
      </c>
      <c r="BF9" s="137">
        <f t="shared" si="26"/>
        <v>25.5</v>
      </c>
      <c r="BG9" s="137">
        <f t="shared" si="27"/>
        <v>26.5</v>
      </c>
      <c r="BH9" s="137">
        <f t="shared" si="28"/>
        <v>25.5</v>
      </c>
      <c r="BI9" s="137">
        <f t="shared" si="29"/>
        <v>25.5</v>
      </c>
      <c r="BJ9" s="156">
        <f t="shared" si="68"/>
        <v>4.081632653061229</v>
      </c>
      <c r="BK9" s="62">
        <v>108074</v>
      </c>
      <c r="BL9" s="62">
        <v>107540</v>
      </c>
      <c r="BM9" s="62">
        <v>91769</v>
      </c>
      <c r="BN9" s="62">
        <v>103757</v>
      </c>
      <c r="BO9" s="62">
        <v>89204</v>
      </c>
      <c r="BP9" s="159">
        <f t="shared" si="69"/>
        <v>-17.460258711623521</v>
      </c>
      <c r="BQ9" s="62">
        <v>35917</v>
      </c>
      <c r="BR9" s="62">
        <v>36634</v>
      </c>
      <c r="BS9" s="62">
        <v>33746</v>
      </c>
      <c r="BT9" s="62">
        <v>28783</v>
      </c>
      <c r="BU9" s="62">
        <v>30628</v>
      </c>
      <c r="BV9" s="156">
        <f t="shared" si="70"/>
        <v>-14.725617395662216</v>
      </c>
      <c r="BW9" s="16">
        <f t="shared" si="30"/>
        <v>143991</v>
      </c>
      <c r="BX9" s="16">
        <f t="shared" si="31"/>
        <v>144174</v>
      </c>
      <c r="BY9" s="16">
        <f t="shared" si="32"/>
        <v>125515</v>
      </c>
      <c r="BZ9" s="16">
        <f t="shared" si="33"/>
        <v>132540</v>
      </c>
      <c r="CA9" s="16">
        <f t="shared" si="34"/>
        <v>119832</v>
      </c>
      <c r="CB9" s="156">
        <f t="shared" si="71"/>
        <v>-16.778131966581245</v>
      </c>
      <c r="CC9" s="149">
        <v>60000</v>
      </c>
      <c r="CD9" s="149">
        <v>60000</v>
      </c>
      <c r="CE9" s="149">
        <v>55000</v>
      </c>
      <c r="CF9" s="149">
        <v>53000</v>
      </c>
      <c r="CG9" s="149">
        <v>50000</v>
      </c>
      <c r="CH9" s="156">
        <f t="shared" si="72"/>
        <v>-16.666666666666664</v>
      </c>
      <c r="CI9" s="149">
        <f t="shared" si="35"/>
        <v>83991</v>
      </c>
      <c r="CJ9" s="149">
        <f t="shared" si="36"/>
        <v>84174</v>
      </c>
      <c r="CK9" s="149">
        <f t="shared" si="37"/>
        <v>70515</v>
      </c>
      <c r="CL9" s="149">
        <f t="shared" si="38"/>
        <v>79540</v>
      </c>
      <c r="CM9" s="149">
        <f t="shared" si="39"/>
        <v>69832</v>
      </c>
      <c r="CN9" s="156">
        <f t="shared" si="73"/>
        <v>-16.857758569370528</v>
      </c>
      <c r="CO9" s="62">
        <v>1001757</v>
      </c>
      <c r="CP9" s="62">
        <v>1009817</v>
      </c>
      <c r="CQ9" s="62">
        <v>1019420</v>
      </c>
      <c r="CR9" s="62">
        <v>1010168</v>
      </c>
      <c r="CS9" s="62">
        <v>959943</v>
      </c>
      <c r="CT9" s="159">
        <f t="shared" si="74"/>
        <v>-4.1740661657467815</v>
      </c>
      <c r="CU9" s="63">
        <f t="shared" si="40"/>
        <v>1.437384515406431E-2</v>
      </c>
      <c r="CV9" s="63">
        <f t="shared" si="41"/>
        <v>1.4277240331664056E-2</v>
      </c>
      <c r="CW9" s="63">
        <f t="shared" si="42"/>
        <v>1.2312393321692729E-2</v>
      </c>
      <c r="CX9" s="63">
        <f t="shared" si="43"/>
        <v>1.3120589842481647E-2</v>
      </c>
      <c r="CY9" s="63">
        <f t="shared" si="44"/>
        <v>1.2483241192445801E-2</v>
      </c>
      <c r="CZ9" s="159">
        <f t="shared" si="75"/>
        <v>-13.153084239841872</v>
      </c>
      <c r="DA9" s="63">
        <f t="shared" si="45"/>
        <v>8.3843686642569009E-3</v>
      </c>
      <c r="DB9" s="63">
        <f t="shared" si="46"/>
        <v>8.3355697121359606E-3</v>
      </c>
      <c r="DC9" s="63">
        <f t="shared" si="47"/>
        <v>6.9171685860587393E-3</v>
      </c>
      <c r="DD9" s="63">
        <f t="shared" si="48"/>
        <v>7.8739378004450741E-3</v>
      </c>
      <c r="DE9" s="63">
        <f t="shared" si="49"/>
        <v>7.274598595958302E-3</v>
      </c>
      <c r="DF9" s="159">
        <f t="shared" si="76"/>
        <v>-13.236179284787653</v>
      </c>
      <c r="DG9" s="62">
        <v>6251</v>
      </c>
      <c r="DH9" s="62">
        <v>5874</v>
      </c>
      <c r="DI9" s="62">
        <v>5313</v>
      </c>
      <c r="DJ9" s="62">
        <v>4187</v>
      </c>
      <c r="DK9" s="62">
        <v>4833</v>
      </c>
      <c r="DL9" s="159">
        <f t="shared" si="77"/>
        <v>-22.684370500719886</v>
      </c>
      <c r="DM9" s="149">
        <v>0</v>
      </c>
      <c r="DN9" s="149">
        <v>0</v>
      </c>
      <c r="DO9" s="149">
        <v>0</v>
      </c>
      <c r="DP9" s="149">
        <v>0</v>
      </c>
      <c r="DQ9" s="149">
        <v>0</v>
      </c>
      <c r="DR9" s="159" t="e">
        <f t="shared" si="78"/>
        <v>#DIV/0!</v>
      </c>
      <c r="DS9" s="149">
        <f t="shared" si="50"/>
        <v>6251</v>
      </c>
      <c r="DT9" s="149">
        <f t="shared" si="51"/>
        <v>5874</v>
      </c>
      <c r="DU9" s="149">
        <f t="shared" si="52"/>
        <v>5313</v>
      </c>
      <c r="DV9" s="149">
        <f t="shared" si="53"/>
        <v>4187</v>
      </c>
      <c r="DW9" s="149">
        <f t="shared" si="54"/>
        <v>4833</v>
      </c>
      <c r="DX9" s="159">
        <f t="shared" si="79"/>
        <v>-22.684370500719886</v>
      </c>
      <c r="DY9" s="62">
        <v>750</v>
      </c>
      <c r="DZ9" s="62">
        <v>750</v>
      </c>
      <c r="EA9" s="62">
        <v>750</v>
      </c>
      <c r="EB9" s="62">
        <v>417</v>
      </c>
      <c r="EC9" s="62">
        <v>417</v>
      </c>
      <c r="ED9" s="159">
        <f t="shared" si="80"/>
        <v>-44.399999999999991</v>
      </c>
      <c r="EE9" s="253" t="s">
        <v>58</v>
      </c>
      <c r="EF9" s="253" t="s">
        <v>58</v>
      </c>
      <c r="EG9" s="253" t="s">
        <v>58</v>
      </c>
      <c r="EH9" s="253" t="s">
        <v>58</v>
      </c>
      <c r="EI9" s="149">
        <v>618</v>
      </c>
      <c r="EJ9" s="159" t="e">
        <f t="shared" si="81"/>
        <v>#VALUE!</v>
      </c>
      <c r="EK9" s="62">
        <v>10651</v>
      </c>
      <c r="EL9" s="62">
        <v>9500</v>
      </c>
      <c r="EM9" s="62">
        <v>7690</v>
      </c>
      <c r="EN9" s="62">
        <v>4122</v>
      </c>
      <c r="EO9" s="62">
        <v>3323</v>
      </c>
      <c r="EP9" s="159">
        <f t="shared" si="82"/>
        <v>-68.80105154445593</v>
      </c>
      <c r="EQ9" s="3">
        <v>16</v>
      </c>
      <c r="ER9" s="3">
        <v>16</v>
      </c>
      <c r="ES9" s="3">
        <v>20</v>
      </c>
      <c r="ET9" s="3">
        <v>20</v>
      </c>
      <c r="EU9" s="3">
        <v>24</v>
      </c>
      <c r="EV9" s="159">
        <f t="shared" si="83"/>
        <v>50</v>
      </c>
      <c r="EW9" s="62">
        <v>3501</v>
      </c>
      <c r="EX9" s="62">
        <v>3511</v>
      </c>
      <c r="EY9" s="62">
        <v>4111</v>
      </c>
      <c r="EZ9" s="62">
        <v>4385</v>
      </c>
      <c r="FA9" s="62">
        <v>5765</v>
      </c>
      <c r="FB9" s="159">
        <f t="shared" si="84"/>
        <v>64.667237932019432</v>
      </c>
      <c r="FC9" s="149">
        <v>48</v>
      </c>
      <c r="FD9" s="149">
        <v>113</v>
      </c>
      <c r="FE9" s="149">
        <v>102</v>
      </c>
      <c r="FF9" s="149">
        <v>116</v>
      </c>
      <c r="FG9" s="149">
        <v>114</v>
      </c>
      <c r="FH9" s="159">
        <f t="shared" si="85"/>
        <v>137.5</v>
      </c>
      <c r="FI9" s="71">
        <f t="shared" si="86"/>
        <v>4.3887499999999999</v>
      </c>
      <c r="FJ9" s="71">
        <f t="shared" si="87"/>
        <v>5.1387499999999999</v>
      </c>
      <c r="FK9" s="71">
        <f t="shared" si="88"/>
        <v>4.3849999999999998</v>
      </c>
      <c r="FL9" s="71">
        <f t="shared" si="89"/>
        <v>5.7649999999999997</v>
      </c>
      <c r="FM9" s="159">
        <f t="shared" si="90"/>
        <v>31.358587297066354</v>
      </c>
      <c r="FN9" s="161">
        <f t="shared" si="55"/>
        <v>1.3710368466152529</v>
      </c>
      <c r="FO9" s="161">
        <f t="shared" si="56"/>
        <v>3.2184562802620338</v>
      </c>
      <c r="FP9" s="161">
        <f t="shared" si="57"/>
        <v>2.4811481391388956</v>
      </c>
      <c r="FQ9" s="161">
        <f t="shared" si="58"/>
        <v>2.6453819840364883</v>
      </c>
      <c r="FR9" s="161">
        <f t="shared" si="59"/>
        <v>1.9774501300954033</v>
      </c>
      <c r="FS9" s="159">
        <f t="shared" si="91"/>
        <v>44.230268863833459</v>
      </c>
      <c r="FZ9" s="178"/>
      <c r="GA9" s="176"/>
      <c r="GH9" s="178"/>
      <c r="GI9" s="176"/>
      <c r="GJ9" s="177"/>
      <c r="GK9" s="177"/>
      <c r="GL9" s="177"/>
      <c r="GM9" s="177"/>
      <c r="GN9" s="177"/>
      <c r="GO9" s="177"/>
      <c r="GP9" s="176"/>
      <c r="GQ9" s="176"/>
      <c r="GW9" s="176"/>
    </row>
    <row r="10" spans="1:205">
      <c r="A10" s="9">
        <v>8</v>
      </c>
      <c r="B10" s="155" t="s">
        <v>216</v>
      </c>
      <c r="C10" s="3">
        <v>5</v>
      </c>
      <c r="D10" s="3">
        <v>5</v>
      </c>
      <c r="E10" s="3">
        <v>5</v>
      </c>
      <c r="F10" s="3">
        <v>5</v>
      </c>
      <c r="G10" s="3">
        <v>4</v>
      </c>
      <c r="H10" s="156">
        <f t="shared" si="60"/>
        <v>-19.999999999999996</v>
      </c>
      <c r="I10" s="9">
        <v>0</v>
      </c>
      <c r="J10" s="9">
        <v>0</v>
      </c>
      <c r="K10" s="9">
        <v>0</v>
      </c>
      <c r="L10" s="9">
        <v>0</v>
      </c>
      <c r="M10" s="9">
        <v>0</v>
      </c>
      <c r="N10" s="157" t="e">
        <f t="shared" si="92"/>
        <v>#DIV/0!</v>
      </c>
      <c r="O10" s="9">
        <f t="shared" si="0"/>
        <v>5</v>
      </c>
      <c r="P10" s="9">
        <f t="shared" si="1"/>
        <v>5</v>
      </c>
      <c r="Q10" s="9">
        <f t="shared" si="2"/>
        <v>5</v>
      </c>
      <c r="R10" s="9">
        <f t="shared" si="3"/>
        <v>5</v>
      </c>
      <c r="S10" s="9">
        <f t="shared" si="4"/>
        <v>4</v>
      </c>
      <c r="T10" s="156">
        <f t="shared" si="61"/>
        <v>-19.999999999999996</v>
      </c>
      <c r="U10" s="22">
        <f t="shared" si="5"/>
        <v>5</v>
      </c>
      <c r="V10" s="22">
        <f t="shared" si="6"/>
        <v>5</v>
      </c>
      <c r="W10" s="22">
        <f t="shared" si="7"/>
        <v>5</v>
      </c>
      <c r="X10" s="22">
        <f t="shared" si="8"/>
        <v>5</v>
      </c>
      <c r="Y10" s="22">
        <f t="shared" si="9"/>
        <v>4</v>
      </c>
      <c r="Z10" s="156">
        <f t="shared" si="62"/>
        <v>-19.999999999999996</v>
      </c>
      <c r="AA10" s="3">
        <v>9</v>
      </c>
      <c r="AB10" s="3">
        <v>9</v>
      </c>
      <c r="AC10" s="158">
        <v>10</v>
      </c>
      <c r="AD10" s="158">
        <v>10</v>
      </c>
      <c r="AE10" s="3">
        <v>10</v>
      </c>
      <c r="AF10" s="156">
        <f t="shared" si="63"/>
        <v>11.111111111111116</v>
      </c>
      <c r="AG10" s="9">
        <v>11</v>
      </c>
      <c r="AH10" s="9">
        <v>11</v>
      </c>
      <c r="AI10" s="9">
        <v>11</v>
      </c>
      <c r="AJ10" s="9">
        <v>11</v>
      </c>
      <c r="AK10" s="9">
        <v>11</v>
      </c>
      <c r="AL10" s="157">
        <f t="shared" si="64"/>
        <v>0</v>
      </c>
      <c r="AM10" s="9">
        <f t="shared" si="10"/>
        <v>20</v>
      </c>
      <c r="AN10" s="9">
        <f t="shared" si="11"/>
        <v>20</v>
      </c>
      <c r="AO10" s="9">
        <f t="shared" si="12"/>
        <v>21</v>
      </c>
      <c r="AP10" s="9">
        <f t="shared" si="13"/>
        <v>21</v>
      </c>
      <c r="AQ10" s="9">
        <f t="shared" si="14"/>
        <v>21</v>
      </c>
      <c r="AR10" s="156">
        <f t="shared" si="65"/>
        <v>5.0000000000000044</v>
      </c>
      <c r="AS10" s="22">
        <f t="shared" si="15"/>
        <v>14.5</v>
      </c>
      <c r="AT10" s="22">
        <f t="shared" si="16"/>
        <v>14.5</v>
      </c>
      <c r="AU10" s="22">
        <f t="shared" si="17"/>
        <v>15.5</v>
      </c>
      <c r="AV10" s="22">
        <f t="shared" si="18"/>
        <v>15.5</v>
      </c>
      <c r="AW10" s="22">
        <f t="shared" si="19"/>
        <v>15.5</v>
      </c>
      <c r="AX10" s="156">
        <f t="shared" si="66"/>
        <v>6.8965517241379226</v>
      </c>
      <c r="AY10" s="69">
        <f t="shared" si="20"/>
        <v>25</v>
      </c>
      <c r="AZ10" s="69">
        <f t="shared" si="21"/>
        <v>25</v>
      </c>
      <c r="BA10" s="69">
        <f t="shared" si="22"/>
        <v>26</v>
      </c>
      <c r="BB10" s="69">
        <f t="shared" si="23"/>
        <v>26</v>
      </c>
      <c r="BC10" s="69">
        <f t="shared" si="24"/>
        <v>25</v>
      </c>
      <c r="BD10" s="156">
        <f t="shared" si="67"/>
        <v>0</v>
      </c>
      <c r="BE10" s="137">
        <f t="shared" si="25"/>
        <v>19.5</v>
      </c>
      <c r="BF10" s="137">
        <f t="shared" si="26"/>
        <v>19.5</v>
      </c>
      <c r="BG10" s="137">
        <f t="shared" si="27"/>
        <v>20.5</v>
      </c>
      <c r="BH10" s="137">
        <f t="shared" si="28"/>
        <v>20.5</v>
      </c>
      <c r="BI10" s="137">
        <f t="shared" si="29"/>
        <v>19.5</v>
      </c>
      <c r="BJ10" s="156">
        <f t="shared" si="68"/>
        <v>0</v>
      </c>
      <c r="BK10" s="62">
        <v>103892</v>
      </c>
      <c r="BL10" s="62">
        <v>82785</v>
      </c>
      <c r="BM10" s="62">
        <v>75861</v>
      </c>
      <c r="BN10" s="62">
        <v>104040</v>
      </c>
      <c r="BO10" s="62">
        <v>87648</v>
      </c>
      <c r="BP10" s="159">
        <f t="shared" si="69"/>
        <v>-15.635467600970243</v>
      </c>
      <c r="BQ10" s="62">
        <v>115024</v>
      </c>
      <c r="BR10" s="62">
        <v>115694</v>
      </c>
      <c r="BS10" s="62">
        <v>113923</v>
      </c>
      <c r="BT10" s="62">
        <v>118989</v>
      </c>
      <c r="BU10" s="62">
        <v>121427</v>
      </c>
      <c r="BV10" s="156">
        <f t="shared" si="70"/>
        <v>5.5666643483099243</v>
      </c>
      <c r="BW10" s="16">
        <f t="shared" si="30"/>
        <v>218916</v>
      </c>
      <c r="BX10" s="16">
        <f t="shared" si="31"/>
        <v>198479</v>
      </c>
      <c r="BY10" s="16">
        <f t="shared" si="32"/>
        <v>189784</v>
      </c>
      <c r="BZ10" s="16">
        <f t="shared" si="33"/>
        <v>223029</v>
      </c>
      <c r="CA10" s="16">
        <f t="shared" si="34"/>
        <v>209075</v>
      </c>
      <c r="CB10" s="156">
        <f t="shared" si="71"/>
        <v>-4.4953315426921714</v>
      </c>
      <c r="CC10" s="149">
        <v>40000</v>
      </c>
      <c r="CD10" s="149">
        <v>40000</v>
      </c>
      <c r="CE10" s="149">
        <v>40000</v>
      </c>
      <c r="CF10" s="149">
        <v>40000</v>
      </c>
      <c r="CG10" s="149">
        <v>40000</v>
      </c>
      <c r="CH10" s="156">
        <f t="shared" si="72"/>
        <v>0</v>
      </c>
      <c r="CI10" s="149">
        <f t="shared" si="35"/>
        <v>178916</v>
      </c>
      <c r="CJ10" s="149">
        <f t="shared" si="36"/>
        <v>158479</v>
      </c>
      <c r="CK10" s="149">
        <f t="shared" si="37"/>
        <v>149784</v>
      </c>
      <c r="CL10" s="149">
        <f t="shared" si="38"/>
        <v>183029</v>
      </c>
      <c r="CM10" s="149">
        <f t="shared" si="39"/>
        <v>169075</v>
      </c>
      <c r="CN10" s="156">
        <f t="shared" si="73"/>
        <v>-5.500346531333145</v>
      </c>
      <c r="CO10" s="62">
        <v>1122907</v>
      </c>
      <c r="CP10" s="62">
        <v>1076972</v>
      </c>
      <c r="CQ10" s="62">
        <v>1075573</v>
      </c>
      <c r="CR10" s="62">
        <v>1085572</v>
      </c>
      <c r="CS10" s="62">
        <v>1073197</v>
      </c>
      <c r="CT10" s="159">
        <f t="shared" si="74"/>
        <v>-4.426902673151023</v>
      </c>
      <c r="CU10" s="63">
        <f t="shared" si="40"/>
        <v>1.9495470239298537E-2</v>
      </c>
      <c r="CV10" s="63">
        <f t="shared" si="41"/>
        <v>1.842935563784388E-2</v>
      </c>
      <c r="CW10" s="63">
        <f t="shared" si="42"/>
        <v>1.7644920428459995E-2</v>
      </c>
      <c r="CX10" s="63">
        <f t="shared" si="43"/>
        <v>2.0544837191821454E-2</v>
      </c>
      <c r="CY10" s="63">
        <f t="shared" si="44"/>
        <v>1.9481511782086607E-2</v>
      </c>
      <c r="CZ10" s="159">
        <f t="shared" si="75"/>
        <v>-7.1598463851318961E-2</v>
      </c>
      <c r="DA10" s="297">
        <f t="shared" si="45"/>
        <v>1.5933287440544942E-2</v>
      </c>
      <c r="DB10" s="63">
        <f t="shared" si="46"/>
        <v>1.4715238650587017E-2</v>
      </c>
      <c r="DC10" s="63">
        <f t="shared" si="47"/>
        <v>1.3925972481644667E-2</v>
      </c>
      <c r="DD10" s="63">
        <f t="shared" si="48"/>
        <v>1.6860143776737058E-2</v>
      </c>
      <c r="DE10" s="297">
        <f t="shared" si="49"/>
        <v>1.5754330286051863E-2</v>
      </c>
      <c r="DF10" s="159">
        <f t="shared" si="76"/>
        <v>-1.1231652925415281</v>
      </c>
      <c r="DG10" s="62">
        <v>9163</v>
      </c>
      <c r="DH10" s="62">
        <v>8663</v>
      </c>
      <c r="DI10" s="62">
        <v>8340</v>
      </c>
      <c r="DJ10" s="62">
        <v>7850</v>
      </c>
      <c r="DK10" s="62">
        <v>7528</v>
      </c>
      <c r="DL10" s="159">
        <f t="shared" si="77"/>
        <v>-17.843501036778353</v>
      </c>
      <c r="DM10" s="149">
        <v>0</v>
      </c>
      <c r="DN10" s="149">
        <v>0</v>
      </c>
      <c r="DO10" s="149">
        <v>0</v>
      </c>
      <c r="DP10" s="149">
        <v>0</v>
      </c>
      <c r="DQ10" s="149">
        <v>0</v>
      </c>
      <c r="DR10" s="159" t="e">
        <f t="shared" si="78"/>
        <v>#DIV/0!</v>
      </c>
      <c r="DS10" s="149">
        <f t="shared" si="50"/>
        <v>9163</v>
      </c>
      <c r="DT10" s="149">
        <f t="shared" si="51"/>
        <v>8663</v>
      </c>
      <c r="DU10" s="149">
        <f t="shared" si="52"/>
        <v>8340</v>
      </c>
      <c r="DV10" s="149">
        <f t="shared" si="53"/>
        <v>7850</v>
      </c>
      <c r="DW10" s="149">
        <f t="shared" si="54"/>
        <v>7528</v>
      </c>
      <c r="DX10" s="159">
        <f t="shared" si="79"/>
        <v>-17.843501036778353</v>
      </c>
      <c r="DY10" s="162">
        <v>1400</v>
      </c>
      <c r="DZ10" s="162">
        <v>1400</v>
      </c>
      <c r="EA10" s="162">
        <v>1400</v>
      </c>
      <c r="EB10" s="162">
        <v>1200</v>
      </c>
      <c r="EC10" s="62">
        <v>1200</v>
      </c>
      <c r="ED10" s="159">
        <f t="shared" si="80"/>
        <v>-14.28571428571429</v>
      </c>
      <c r="EE10" s="149">
        <v>3330</v>
      </c>
      <c r="EF10" s="149">
        <v>3204</v>
      </c>
      <c r="EG10" s="149">
        <v>3204</v>
      </c>
      <c r="EH10" s="149">
        <v>21604</v>
      </c>
      <c r="EI10" s="149">
        <v>14723</v>
      </c>
      <c r="EJ10" s="159">
        <f t="shared" si="81"/>
        <v>342.13213213213214</v>
      </c>
      <c r="EK10" s="62">
        <v>4745</v>
      </c>
      <c r="EL10" s="62">
        <v>3295</v>
      </c>
      <c r="EM10" s="62">
        <v>2486</v>
      </c>
      <c r="EN10" s="62">
        <v>1581</v>
      </c>
      <c r="EO10" s="62">
        <v>1303</v>
      </c>
      <c r="EP10" s="159">
        <f t="shared" si="82"/>
        <v>-72.5395152792413</v>
      </c>
      <c r="EQ10" s="3">
        <v>48</v>
      </c>
      <c r="ER10" s="3">
        <v>48</v>
      </c>
      <c r="ES10" s="3">
        <v>48</v>
      </c>
      <c r="ET10" s="3">
        <v>48</v>
      </c>
      <c r="EU10" s="3">
        <v>48</v>
      </c>
      <c r="EV10" s="159">
        <f t="shared" si="83"/>
        <v>0</v>
      </c>
      <c r="EW10" s="62">
        <v>7789</v>
      </c>
      <c r="EX10" s="62">
        <v>8293</v>
      </c>
      <c r="EY10" s="62">
        <v>8943</v>
      </c>
      <c r="EZ10" s="62">
        <v>10253</v>
      </c>
      <c r="FA10" s="62">
        <v>12131</v>
      </c>
      <c r="FB10" s="159">
        <f t="shared" si="84"/>
        <v>55.745281807677507</v>
      </c>
      <c r="FC10" s="149">
        <v>423</v>
      </c>
      <c r="FD10" s="149">
        <v>599</v>
      </c>
      <c r="FE10" s="149">
        <v>635</v>
      </c>
      <c r="FF10" s="149">
        <v>540</v>
      </c>
      <c r="FG10" s="149">
        <v>600</v>
      </c>
      <c r="FH10" s="159">
        <f t="shared" si="85"/>
        <v>41.843971631205676</v>
      </c>
      <c r="FI10" s="71">
        <f t="shared" si="86"/>
        <v>3.4554166666666668</v>
      </c>
      <c r="FJ10" s="71">
        <f t="shared" si="87"/>
        <v>3.7262500000000003</v>
      </c>
      <c r="FK10" s="71">
        <f t="shared" si="88"/>
        <v>4.2720833333333337</v>
      </c>
      <c r="FL10" s="71">
        <f t="shared" si="89"/>
        <v>5.0545833333333334</v>
      </c>
      <c r="FM10" s="159">
        <f t="shared" si="90"/>
        <v>46.279995176655</v>
      </c>
      <c r="FN10" s="161">
        <f t="shared" si="55"/>
        <v>5.4307356528437536</v>
      </c>
      <c r="FO10" s="161">
        <f t="shared" si="56"/>
        <v>7.2229591221512122</v>
      </c>
      <c r="FP10" s="161">
        <f t="shared" si="57"/>
        <v>7.1005255507100529</v>
      </c>
      <c r="FQ10" s="161">
        <f t="shared" si="58"/>
        <v>5.2667511947722616</v>
      </c>
      <c r="FR10" s="161">
        <f t="shared" si="59"/>
        <v>4.9460061000741895</v>
      </c>
      <c r="FS10" s="159">
        <f t="shared" si="91"/>
        <v>-8.9256701809033885</v>
      </c>
      <c r="FZ10" s="178"/>
      <c r="GA10" s="176"/>
      <c r="GH10" s="178"/>
      <c r="GI10" s="176"/>
      <c r="GJ10" s="177"/>
      <c r="GK10" s="177"/>
      <c r="GL10" s="177"/>
      <c r="GM10" s="177"/>
      <c r="GN10" s="177"/>
      <c r="GO10" s="177"/>
      <c r="GP10" s="176"/>
      <c r="GQ10" s="176"/>
    </row>
    <row r="11" spans="1:205">
      <c r="A11" s="9">
        <v>9</v>
      </c>
      <c r="B11" s="155" t="s">
        <v>217</v>
      </c>
      <c r="C11" s="3">
        <v>6</v>
      </c>
      <c r="D11" s="3">
        <v>6</v>
      </c>
      <c r="E11" s="3">
        <v>9</v>
      </c>
      <c r="F11" s="3">
        <v>5</v>
      </c>
      <c r="G11" s="3">
        <v>5</v>
      </c>
      <c r="H11" s="156">
        <f t="shared" si="60"/>
        <v>-16.666666666666664</v>
      </c>
      <c r="I11" s="9">
        <v>0</v>
      </c>
      <c r="J11" s="9">
        <v>0</v>
      </c>
      <c r="K11" s="9">
        <v>0</v>
      </c>
      <c r="L11" s="9">
        <v>0</v>
      </c>
      <c r="M11" s="9">
        <v>0</v>
      </c>
      <c r="N11" s="157" t="e">
        <f t="shared" si="92"/>
        <v>#DIV/0!</v>
      </c>
      <c r="O11" s="9">
        <f t="shared" si="0"/>
        <v>6</v>
      </c>
      <c r="P11" s="9">
        <f t="shared" si="1"/>
        <v>6</v>
      </c>
      <c r="Q11" s="9">
        <f t="shared" si="2"/>
        <v>9</v>
      </c>
      <c r="R11" s="9">
        <f t="shared" si="3"/>
        <v>5</v>
      </c>
      <c r="S11" s="9">
        <f t="shared" si="4"/>
        <v>5</v>
      </c>
      <c r="T11" s="156">
        <f t="shared" si="61"/>
        <v>-16.666666666666664</v>
      </c>
      <c r="U11" s="22">
        <f t="shared" si="5"/>
        <v>6</v>
      </c>
      <c r="V11" s="22">
        <f t="shared" si="6"/>
        <v>6</v>
      </c>
      <c r="W11" s="22">
        <f t="shared" si="7"/>
        <v>9</v>
      </c>
      <c r="X11" s="22">
        <f t="shared" si="8"/>
        <v>5</v>
      </c>
      <c r="Y11" s="22">
        <f t="shared" si="9"/>
        <v>5</v>
      </c>
      <c r="Z11" s="156">
        <f t="shared" si="62"/>
        <v>-16.666666666666664</v>
      </c>
      <c r="AA11" s="3">
        <v>12</v>
      </c>
      <c r="AB11" s="3">
        <v>12</v>
      </c>
      <c r="AC11" s="3">
        <v>12</v>
      </c>
      <c r="AD11" s="3">
        <v>13</v>
      </c>
      <c r="AE11" s="3">
        <v>13</v>
      </c>
      <c r="AF11" s="156">
        <f t="shared" si="63"/>
        <v>8.333333333333325</v>
      </c>
      <c r="AG11" s="9">
        <v>0</v>
      </c>
      <c r="AH11" s="9">
        <v>0</v>
      </c>
      <c r="AI11" s="9">
        <v>0</v>
      </c>
      <c r="AJ11" s="9">
        <v>0</v>
      </c>
      <c r="AK11" s="9">
        <v>0</v>
      </c>
      <c r="AL11" s="157" t="e">
        <f t="shared" si="64"/>
        <v>#DIV/0!</v>
      </c>
      <c r="AM11" s="9">
        <f t="shared" si="10"/>
        <v>12</v>
      </c>
      <c r="AN11" s="9">
        <f t="shared" si="11"/>
        <v>12</v>
      </c>
      <c r="AO11" s="9">
        <f t="shared" si="12"/>
        <v>12</v>
      </c>
      <c r="AP11" s="9">
        <f t="shared" si="13"/>
        <v>13</v>
      </c>
      <c r="AQ11" s="9">
        <f t="shared" si="14"/>
        <v>13</v>
      </c>
      <c r="AR11" s="156">
        <f t="shared" si="65"/>
        <v>8.333333333333325</v>
      </c>
      <c r="AS11" s="22">
        <f t="shared" si="15"/>
        <v>12</v>
      </c>
      <c r="AT11" s="22">
        <f t="shared" si="16"/>
        <v>12</v>
      </c>
      <c r="AU11" s="22">
        <f t="shared" si="17"/>
        <v>12</v>
      </c>
      <c r="AV11" s="22">
        <f t="shared" si="18"/>
        <v>13</v>
      </c>
      <c r="AW11" s="22">
        <f t="shared" si="19"/>
        <v>13</v>
      </c>
      <c r="AX11" s="156">
        <f t="shared" si="66"/>
        <v>8.333333333333325</v>
      </c>
      <c r="AY11" s="69">
        <f t="shared" si="20"/>
        <v>18</v>
      </c>
      <c r="AZ11" s="69">
        <f t="shared" si="21"/>
        <v>18</v>
      </c>
      <c r="BA11" s="69">
        <f t="shared" si="22"/>
        <v>21</v>
      </c>
      <c r="BB11" s="69">
        <f t="shared" si="23"/>
        <v>18</v>
      </c>
      <c r="BC11" s="69">
        <f t="shared" si="24"/>
        <v>18</v>
      </c>
      <c r="BD11" s="156">
        <f t="shared" si="67"/>
        <v>0</v>
      </c>
      <c r="BE11" s="137">
        <f t="shared" si="25"/>
        <v>18</v>
      </c>
      <c r="BF11" s="137">
        <f t="shared" si="26"/>
        <v>18</v>
      </c>
      <c r="BG11" s="137">
        <f t="shared" si="27"/>
        <v>21</v>
      </c>
      <c r="BH11" s="137">
        <f t="shared" si="28"/>
        <v>18</v>
      </c>
      <c r="BI11" s="137">
        <f t="shared" si="29"/>
        <v>18</v>
      </c>
      <c r="BJ11" s="156">
        <f t="shared" si="68"/>
        <v>0</v>
      </c>
      <c r="BK11" s="62">
        <v>77318</v>
      </c>
      <c r="BL11" s="162">
        <v>82552</v>
      </c>
      <c r="BM11" s="162">
        <v>131823</v>
      </c>
      <c r="BN11" s="162">
        <v>59652</v>
      </c>
      <c r="BO11" s="62">
        <v>83253</v>
      </c>
      <c r="BP11" s="159">
        <f t="shared" si="69"/>
        <v>7.6760909490674933</v>
      </c>
      <c r="BQ11" s="162">
        <v>59771</v>
      </c>
      <c r="BR11" s="162">
        <v>50462</v>
      </c>
      <c r="BS11" s="62">
        <v>49031</v>
      </c>
      <c r="BT11" s="162">
        <v>54849</v>
      </c>
      <c r="BU11" s="62">
        <v>49287</v>
      </c>
      <c r="BV11" s="156">
        <f t="shared" si="70"/>
        <v>-17.540278730488033</v>
      </c>
      <c r="BW11" s="16">
        <f t="shared" si="30"/>
        <v>137089</v>
      </c>
      <c r="BX11" s="16">
        <f t="shared" si="31"/>
        <v>133014</v>
      </c>
      <c r="BY11" s="16">
        <f t="shared" si="32"/>
        <v>180854</v>
      </c>
      <c r="BZ11" s="16">
        <f t="shared" si="33"/>
        <v>114501</v>
      </c>
      <c r="CA11" s="16">
        <f t="shared" si="34"/>
        <v>132540</v>
      </c>
      <c r="CB11" s="156">
        <f t="shared" si="71"/>
        <v>-3.3182822837718562</v>
      </c>
      <c r="CC11" s="149">
        <v>55000</v>
      </c>
      <c r="CD11" s="149">
        <v>55000</v>
      </c>
      <c r="CE11" s="149">
        <v>55000</v>
      </c>
      <c r="CF11" s="149">
        <v>15000</v>
      </c>
      <c r="CG11" s="149">
        <v>70000</v>
      </c>
      <c r="CH11" s="156">
        <f t="shared" si="72"/>
        <v>27.27272727272727</v>
      </c>
      <c r="CI11" s="149">
        <f t="shared" si="35"/>
        <v>82089</v>
      </c>
      <c r="CJ11" s="149">
        <f t="shared" si="36"/>
        <v>78014</v>
      </c>
      <c r="CK11" s="149">
        <f t="shared" si="37"/>
        <v>125854</v>
      </c>
      <c r="CL11" s="149">
        <f t="shared" si="38"/>
        <v>99501</v>
      </c>
      <c r="CM11" s="149">
        <f t="shared" si="39"/>
        <v>62540</v>
      </c>
      <c r="CN11" s="156">
        <f t="shared" si="73"/>
        <v>-23.814396569576925</v>
      </c>
      <c r="CO11" s="162">
        <v>831520</v>
      </c>
      <c r="CP11" s="62">
        <v>841920</v>
      </c>
      <c r="CQ11" s="62">
        <v>854390</v>
      </c>
      <c r="CR11" s="62">
        <v>859810</v>
      </c>
      <c r="CS11" s="62">
        <v>833630</v>
      </c>
      <c r="CT11" s="159">
        <f t="shared" si="74"/>
        <v>0.25375216471041906</v>
      </c>
      <c r="CU11" s="63">
        <f t="shared" si="40"/>
        <v>1.648655474312103E-2</v>
      </c>
      <c r="CV11" s="63">
        <f t="shared" si="41"/>
        <v>1.5798888255416192E-2</v>
      </c>
      <c r="CW11" s="63">
        <f t="shared" si="42"/>
        <v>2.1167616662180033E-2</v>
      </c>
      <c r="CX11" s="63">
        <f t="shared" si="43"/>
        <v>1.331701189797746E-2</v>
      </c>
      <c r="CY11" s="63">
        <f t="shared" si="44"/>
        <v>1.5899139906193394E-2</v>
      </c>
      <c r="CZ11" s="159">
        <f t="shared" si="75"/>
        <v>-3.5629932759161376</v>
      </c>
      <c r="DA11" s="63">
        <f t="shared" si="45"/>
        <v>9.8721618241293056E-3</v>
      </c>
      <c r="DB11" s="63">
        <f t="shared" si="46"/>
        <v>9.2662010642341319E-3</v>
      </c>
      <c r="DC11" s="63">
        <f t="shared" si="47"/>
        <v>1.4730275401163404E-2</v>
      </c>
      <c r="DD11" s="63">
        <f t="shared" si="48"/>
        <v>1.1572440422884125E-2</v>
      </c>
      <c r="DE11" s="63">
        <f t="shared" si="49"/>
        <v>7.5021292419898515E-3</v>
      </c>
      <c r="DF11" s="159">
        <f t="shared" si="76"/>
        <v>-24.007229868808231</v>
      </c>
      <c r="DG11" s="252" t="s">
        <v>163</v>
      </c>
      <c r="DH11" s="252" t="s">
        <v>163</v>
      </c>
      <c r="DI11" s="252" t="s">
        <v>163</v>
      </c>
      <c r="DJ11" s="252" t="s">
        <v>163</v>
      </c>
      <c r="DK11" s="252" t="s">
        <v>163</v>
      </c>
      <c r="DL11" s="159" t="e">
        <f t="shared" si="77"/>
        <v>#VALUE!</v>
      </c>
      <c r="DM11" s="149">
        <v>8471</v>
      </c>
      <c r="DN11" s="149">
        <v>8946</v>
      </c>
      <c r="DO11" s="149">
        <v>7754</v>
      </c>
      <c r="DP11" s="149">
        <v>20995</v>
      </c>
      <c r="DQ11" s="149">
        <v>18642</v>
      </c>
      <c r="DR11" s="159">
        <f t="shared" si="78"/>
        <v>120.06846889387322</v>
      </c>
      <c r="DS11" s="149" t="e">
        <f t="shared" si="50"/>
        <v>#VALUE!</v>
      </c>
      <c r="DT11" s="149" t="e">
        <f t="shared" si="51"/>
        <v>#VALUE!</v>
      </c>
      <c r="DU11" s="149" t="e">
        <f t="shared" si="52"/>
        <v>#VALUE!</v>
      </c>
      <c r="DV11" s="149" t="e">
        <f t="shared" si="53"/>
        <v>#VALUE!</v>
      </c>
      <c r="DW11" s="149" t="e">
        <f t="shared" si="54"/>
        <v>#VALUE!</v>
      </c>
      <c r="DX11" s="159" t="e">
        <f t="shared" si="79"/>
        <v>#VALUE!</v>
      </c>
      <c r="DY11" s="162">
        <v>1600</v>
      </c>
      <c r="DZ11" s="162">
        <v>1600</v>
      </c>
      <c r="EA11" s="162">
        <v>1300</v>
      </c>
      <c r="EB11" s="162">
        <v>1300</v>
      </c>
      <c r="EC11" s="62">
        <v>1300</v>
      </c>
      <c r="ED11" s="159">
        <f t="shared" si="80"/>
        <v>-18.75</v>
      </c>
      <c r="EE11" s="253" t="s">
        <v>163</v>
      </c>
      <c r="EF11" s="253" t="s">
        <v>163</v>
      </c>
      <c r="EG11" s="253" t="s">
        <v>163</v>
      </c>
      <c r="EH11" s="253" t="s">
        <v>163</v>
      </c>
      <c r="EI11" s="253" t="s">
        <v>163</v>
      </c>
      <c r="EJ11" s="159" t="e">
        <f t="shared" si="81"/>
        <v>#VALUE!</v>
      </c>
      <c r="EK11" s="162">
        <v>22603</v>
      </c>
      <c r="EL11" s="162">
        <v>8600</v>
      </c>
      <c r="EM11" s="162">
        <v>10022</v>
      </c>
      <c r="EN11" s="162">
        <v>5585</v>
      </c>
      <c r="EO11" s="62">
        <v>2750</v>
      </c>
      <c r="EP11" s="159">
        <f t="shared" si="82"/>
        <v>-87.833473432730173</v>
      </c>
      <c r="EQ11" s="3">
        <v>30</v>
      </c>
      <c r="ER11" s="3">
        <v>30</v>
      </c>
      <c r="ES11" s="3">
        <v>25</v>
      </c>
      <c r="ET11" s="3">
        <v>25</v>
      </c>
      <c r="EU11" s="3">
        <v>25</v>
      </c>
      <c r="EV11" s="159">
        <f t="shared" si="83"/>
        <v>-16.666666666666664</v>
      </c>
      <c r="EW11" s="62">
        <v>4638</v>
      </c>
      <c r="EX11" s="62">
        <v>4710</v>
      </c>
      <c r="EY11" s="62">
        <v>4620</v>
      </c>
      <c r="EZ11" s="62">
        <v>5401</v>
      </c>
      <c r="FA11" s="62">
        <v>5224</v>
      </c>
      <c r="FB11" s="159">
        <f t="shared" si="84"/>
        <v>12.634756360500221</v>
      </c>
      <c r="FC11" s="149">
        <v>392</v>
      </c>
      <c r="FD11" s="149">
        <v>287</v>
      </c>
      <c r="FE11" s="149">
        <v>313</v>
      </c>
      <c r="FF11" s="149">
        <v>336</v>
      </c>
      <c r="FG11" s="149">
        <v>272</v>
      </c>
      <c r="FH11" s="159">
        <f t="shared" si="85"/>
        <v>-30.612244897959183</v>
      </c>
      <c r="FI11" s="71">
        <f t="shared" si="86"/>
        <v>3.14</v>
      </c>
      <c r="FJ11" s="71">
        <f t="shared" si="87"/>
        <v>3.08</v>
      </c>
      <c r="FK11" s="71">
        <f t="shared" si="88"/>
        <v>4.3208000000000002</v>
      </c>
      <c r="FL11" s="71">
        <f t="shared" si="89"/>
        <v>4.1791999999999998</v>
      </c>
      <c r="FM11" s="159">
        <f t="shared" si="90"/>
        <v>33.095541401273863</v>
      </c>
      <c r="FN11" s="161">
        <f t="shared" si="55"/>
        <v>8.4519189305735232</v>
      </c>
      <c r="FO11" s="161">
        <f t="shared" si="56"/>
        <v>6.0934182590233545</v>
      </c>
      <c r="FP11" s="161">
        <f t="shared" si="57"/>
        <v>6.774891774891775</v>
      </c>
      <c r="FQ11" s="161">
        <f t="shared" si="58"/>
        <v>6.221070172190335</v>
      </c>
      <c r="FR11" s="161">
        <f t="shared" si="59"/>
        <v>5.2067381316998471</v>
      </c>
      <c r="FS11" s="159">
        <f t="shared" si="91"/>
        <v>-38.395787105041087</v>
      </c>
      <c r="FZ11" s="178"/>
      <c r="GA11" s="176"/>
      <c r="GH11" s="178"/>
      <c r="GI11" s="176"/>
      <c r="GJ11" s="177"/>
      <c r="GK11" s="177"/>
      <c r="GL11" s="177"/>
      <c r="GM11" s="177"/>
      <c r="GN11" s="177"/>
      <c r="GO11" s="177"/>
      <c r="GP11" s="176"/>
      <c r="GQ11" s="176"/>
      <c r="GW11" s="176"/>
    </row>
    <row r="12" spans="1:205">
      <c r="A12" s="3">
        <v>10</v>
      </c>
      <c r="B12" s="2" t="s">
        <v>218</v>
      </c>
      <c r="C12" s="3">
        <v>3</v>
      </c>
      <c r="D12" s="3">
        <v>3</v>
      </c>
      <c r="E12" s="3">
        <v>5</v>
      </c>
      <c r="F12" s="3">
        <v>5</v>
      </c>
      <c r="G12" s="3">
        <v>5</v>
      </c>
      <c r="H12" s="156">
        <f t="shared" si="60"/>
        <v>66.666666666666671</v>
      </c>
      <c r="I12" s="9">
        <v>0</v>
      </c>
      <c r="J12" s="9">
        <v>0</v>
      </c>
      <c r="K12" s="9">
        <v>0</v>
      </c>
      <c r="L12" s="9">
        <v>0</v>
      </c>
      <c r="M12" s="9">
        <v>0</v>
      </c>
      <c r="N12" s="157" t="e">
        <f t="shared" si="92"/>
        <v>#DIV/0!</v>
      </c>
      <c r="O12" s="9">
        <f t="shared" si="0"/>
        <v>3</v>
      </c>
      <c r="P12" s="9">
        <f t="shared" si="1"/>
        <v>3</v>
      </c>
      <c r="Q12" s="9">
        <f t="shared" si="2"/>
        <v>5</v>
      </c>
      <c r="R12" s="9">
        <f t="shared" si="3"/>
        <v>5</v>
      </c>
      <c r="S12" s="9">
        <f t="shared" si="4"/>
        <v>5</v>
      </c>
      <c r="T12" s="156">
        <f t="shared" si="61"/>
        <v>66.666666666666671</v>
      </c>
      <c r="U12" s="22">
        <f t="shared" si="5"/>
        <v>3</v>
      </c>
      <c r="V12" s="22">
        <f t="shared" si="6"/>
        <v>3</v>
      </c>
      <c r="W12" s="22">
        <f t="shared" si="7"/>
        <v>5</v>
      </c>
      <c r="X12" s="22">
        <f t="shared" si="8"/>
        <v>5</v>
      </c>
      <c r="Y12" s="22">
        <f t="shared" si="9"/>
        <v>5</v>
      </c>
      <c r="Z12" s="156">
        <f t="shared" si="62"/>
        <v>66.666666666666671</v>
      </c>
      <c r="AA12" s="3">
        <v>18</v>
      </c>
      <c r="AB12" s="3">
        <v>18</v>
      </c>
      <c r="AC12" s="3">
        <v>18</v>
      </c>
      <c r="AD12" s="3">
        <v>18</v>
      </c>
      <c r="AE12" s="3">
        <v>19</v>
      </c>
      <c r="AF12" s="156">
        <f t="shared" si="63"/>
        <v>5.555555555555558</v>
      </c>
      <c r="AG12" s="9">
        <v>0</v>
      </c>
      <c r="AH12" s="9">
        <v>0</v>
      </c>
      <c r="AI12" s="9">
        <v>0</v>
      </c>
      <c r="AJ12" s="9">
        <v>0</v>
      </c>
      <c r="AK12" s="9">
        <v>0</v>
      </c>
      <c r="AL12" s="157" t="e">
        <f t="shared" si="64"/>
        <v>#DIV/0!</v>
      </c>
      <c r="AM12" s="9">
        <f t="shared" si="10"/>
        <v>18</v>
      </c>
      <c r="AN12" s="9">
        <f t="shared" si="11"/>
        <v>18</v>
      </c>
      <c r="AO12" s="9">
        <f t="shared" si="12"/>
        <v>18</v>
      </c>
      <c r="AP12" s="9">
        <f t="shared" si="13"/>
        <v>18</v>
      </c>
      <c r="AQ12" s="9">
        <f t="shared" si="14"/>
        <v>19</v>
      </c>
      <c r="AR12" s="156">
        <f t="shared" si="65"/>
        <v>5.555555555555558</v>
      </c>
      <c r="AS12" s="22">
        <f t="shared" si="15"/>
        <v>18</v>
      </c>
      <c r="AT12" s="22">
        <f t="shared" si="16"/>
        <v>18</v>
      </c>
      <c r="AU12" s="22">
        <f t="shared" si="17"/>
        <v>18</v>
      </c>
      <c r="AV12" s="22">
        <f t="shared" si="18"/>
        <v>18</v>
      </c>
      <c r="AW12" s="22">
        <f t="shared" si="19"/>
        <v>19</v>
      </c>
      <c r="AX12" s="156">
        <f t="shared" si="66"/>
        <v>5.555555555555558</v>
      </c>
      <c r="AY12" s="69">
        <f t="shared" si="20"/>
        <v>21</v>
      </c>
      <c r="AZ12" s="69">
        <f t="shared" si="21"/>
        <v>21</v>
      </c>
      <c r="BA12" s="69">
        <f t="shared" si="22"/>
        <v>23</v>
      </c>
      <c r="BB12" s="69">
        <f t="shared" si="23"/>
        <v>23</v>
      </c>
      <c r="BC12" s="69">
        <f t="shared" si="24"/>
        <v>24</v>
      </c>
      <c r="BD12" s="156">
        <f t="shared" si="67"/>
        <v>14.285714285714279</v>
      </c>
      <c r="BE12" s="137">
        <f t="shared" si="25"/>
        <v>21</v>
      </c>
      <c r="BF12" s="137">
        <f t="shared" si="26"/>
        <v>21</v>
      </c>
      <c r="BG12" s="137">
        <f t="shared" si="27"/>
        <v>23</v>
      </c>
      <c r="BH12" s="137">
        <f t="shared" si="28"/>
        <v>23</v>
      </c>
      <c r="BI12" s="137">
        <f t="shared" si="29"/>
        <v>24</v>
      </c>
      <c r="BJ12" s="156">
        <f t="shared" si="68"/>
        <v>14.285714285714279</v>
      </c>
      <c r="BK12" s="62">
        <v>50893</v>
      </c>
      <c r="BL12" s="62">
        <v>38285</v>
      </c>
      <c r="BM12" s="62">
        <v>44603</v>
      </c>
      <c r="BN12" s="162">
        <v>41713</v>
      </c>
      <c r="BO12" s="62">
        <v>32079</v>
      </c>
      <c r="BP12" s="159">
        <f t="shared" si="69"/>
        <v>-36.9677558799835</v>
      </c>
      <c r="BQ12" s="62">
        <v>56786</v>
      </c>
      <c r="BR12" s="62">
        <v>57843</v>
      </c>
      <c r="BS12" s="62">
        <v>52438</v>
      </c>
      <c r="BT12" s="162">
        <v>51978</v>
      </c>
      <c r="BU12" s="62">
        <v>49207</v>
      </c>
      <c r="BV12" s="156">
        <f t="shared" si="70"/>
        <v>-13.346599513964708</v>
      </c>
      <c r="BW12" s="16">
        <f t="shared" si="30"/>
        <v>107679</v>
      </c>
      <c r="BX12" s="16">
        <f t="shared" si="31"/>
        <v>96128</v>
      </c>
      <c r="BY12" s="16">
        <f t="shared" si="32"/>
        <v>97041</v>
      </c>
      <c r="BZ12" s="16">
        <f t="shared" si="33"/>
        <v>93691</v>
      </c>
      <c r="CA12" s="16">
        <f t="shared" si="34"/>
        <v>81286</v>
      </c>
      <c r="CB12" s="156">
        <f t="shared" si="71"/>
        <v>-24.510814550655191</v>
      </c>
      <c r="CC12" s="149">
        <v>10000</v>
      </c>
      <c r="CD12" s="149">
        <v>0</v>
      </c>
      <c r="CE12" s="149">
        <v>0</v>
      </c>
      <c r="CF12" s="149">
        <v>0</v>
      </c>
      <c r="CG12" s="149">
        <v>0</v>
      </c>
      <c r="CH12" s="156">
        <f t="shared" si="72"/>
        <v>-100</v>
      </c>
      <c r="CI12" s="149">
        <f t="shared" si="35"/>
        <v>97679</v>
      </c>
      <c r="CJ12" s="149">
        <f t="shared" si="36"/>
        <v>96128</v>
      </c>
      <c r="CK12" s="149">
        <f t="shared" si="37"/>
        <v>97041</v>
      </c>
      <c r="CL12" s="149">
        <f t="shared" si="38"/>
        <v>93691</v>
      </c>
      <c r="CM12" s="149">
        <f t="shared" si="39"/>
        <v>81286</v>
      </c>
      <c r="CN12" s="156">
        <f t="shared" si="73"/>
        <v>-16.782522343594842</v>
      </c>
      <c r="CO12" s="62">
        <v>846287</v>
      </c>
      <c r="CP12" s="62">
        <v>851547</v>
      </c>
      <c r="CQ12" s="62">
        <v>821700</v>
      </c>
      <c r="CR12" s="62">
        <v>837997</v>
      </c>
      <c r="CS12" s="62">
        <v>816043</v>
      </c>
      <c r="CT12" s="159">
        <f t="shared" si="74"/>
        <v>-3.5737285341733926</v>
      </c>
      <c r="CU12" s="63">
        <f t="shared" si="40"/>
        <v>1.272369775265365E-2</v>
      </c>
      <c r="CV12" s="63">
        <f t="shared" si="41"/>
        <v>1.1288631161873626E-2</v>
      </c>
      <c r="CW12" s="63">
        <f t="shared" si="42"/>
        <v>1.1809784592917122E-2</v>
      </c>
      <c r="CX12" s="63">
        <f t="shared" si="43"/>
        <v>1.1180350287650194E-2</v>
      </c>
      <c r="CY12" s="63">
        <f t="shared" si="44"/>
        <v>9.9609947024850397E-3</v>
      </c>
      <c r="CZ12" s="159">
        <f t="shared" si="75"/>
        <v>-21.713051534821492</v>
      </c>
      <c r="DA12" s="63">
        <f t="shared" si="45"/>
        <v>1.154206551678095E-2</v>
      </c>
      <c r="DB12" s="63">
        <f t="shared" si="46"/>
        <v>1.1288631161873626E-2</v>
      </c>
      <c r="DC12" s="63">
        <f t="shared" si="47"/>
        <v>1.1809784592917122E-2</v>
      </c>
      <c r="DD12" s="63">
        <f t="shared" si="48"/>
        <v>1.1180350287650194E-2</v>
      </c>
      <c r="DE12" s="63">
        <f t="shared" si="49"/>
        <v>9.9609947024850397E-3</v>
      </c>
      <c r="DF12" s="159">
        <f t="shared" si="76"/>
        <v>-13.698335120323135</v>
      </c>
      <c r="DG12" s="62">
        <v>16593</v>
      </c>
      <c r="DH12" s="62">
        <v>15541</v>
      </c>
      <c r="DI12" s="62">
        <v>15051</v>
      </c>
      <c r="DJ12" s="162">
        <v>12820</v>
      </c>
      <c r="DK12" s="62">
        <v>13425</v>
      </c>
      <c r="DL12" s="159">
        <f t="shared" si="77"/>
        <v>-19.092388356535885</v>
      </c>
      <c r="DM12" s="149">
        <v>0</v>
      </c>
      <c r="DN12" s="149">
        <v>0</v>
      </c>
      <c r="DO12" s="149">
        <v>0</v>
      </c>
      <c r="DP12" s="149">
        <v>0</v>
      </c>
      <c r="DQ12" s="149">
        <v>0</v>
      </c>
      <c r="DR12" s="159" t="e">
        <f t="shared" si="78"/>
        <v>#DIV/0!</v>
      </c>
      <c r="DS12" s="149">
        <f t="shared" si="50"/>
        <v>16593</v>
      </c>
      <c r="DT12" s="149">
        <f t="shared" si="51"/>
        <v>15541</v>
      </c>
      <c r="DU12" s="149">
        <f t="shared" si="52"/>
        <v>15051</v>
      </c>
      <c r="DV12" s="149">
        <f t="shared" si="53"/>
        <v>12820</v>
      </c>
      <c r="DW12" s="149">
        <f t="shared" si="54"/>
        <v>13425</v>
      </c>
      <c r="DX12" s="159">
        <f t="shared" si="79"/>
        <v>-19.092388356535885</v>
      </c>
      <c r="DY12" s="62">
        <v>100</v>
      </c>
      <c r="DZ12" s="62">
        <v>100</v>
      </c>
      <c r="EA12" s="62">
        <v>100</v>
      </c>
      <c r="EB12" s="62">
        <v>100</v>
      </c>
      <c r="EC12" s="62">
        <v>100</v>
      </c>
      <c r="ED12" s="159">
        <f t="shared" si="80"/>
        <v>0</v>
      </c>
      <c r="EE12" s="149">
        <v>893</v>
      </c>
      <c r="EF12" s="149">
        <v>3600</v>
      </c>
      <c r="EG12" s="149">
        <v>5215</v>
      </c>
      <c r="EH12" s="149">
        <v>12503</v>
      </c>
      <c r="EI12" s="149">
        <v>9252</v>
      </c>
      <c r="EJ12" s="159">
        <f t="shared" si="81"/>
        <v>936.05823068309064</v>
      </c>
      <c r="EK12" s="62">
        <v>10431</v>
      </c>
      <c r="EL12" s="62">
        <v>29058</v>
      </c>
      <c r="EM12" s="62">
        <v>19124</v>
      </c>
      <c r="EN12" s="162">
        <v>16575</v>
      </c>
      <c r="EO12" s="62">
        <v>13650</v>
      </c>
      <c r="EP12" s="159">
        <f t="shared" si="82"/>
        <v>30.859936727063552</v>
      </c>
      <c r="EQ12" s="3">
        <v>24</v>
      </c>
      <c r="ER12" s="3">
        <v>24</v>
      </c>
      <c r="ES12" s="3">
        <v>24</v>
      </c>
      <c r="ET12" s="3">
        <v>24</v>
      </c>
      <c r="EU12" s="3">
        <v>28</v>
      </c>
      <c r="EV12" s="159">
        <f t="shared" si="83"/>
        <v>16.666666666666675</v>
      </c>
      <c r="EW12" s="62">
        <v>4908</v>
      </c>
      <c r="EX12" s="62">
        <v>4044</v>
      </c>
      <c r="EY12" s="62">
        <v>4176</v>
      </c>
      <c r="EZ12" s="62">
        <v>5428</v>
      </c>
      <c r="FA12" s="62">
        <v>6358</v>
      </c>
      <c r="FB12" s="159">
        <f t="shared" si="84"/>
        <v>29.54360228198858</v>
      </c>
      <c r="FC12" s="253" t="s">
        <v>58</v>
      </c>
      <c r="FD12" s="253" t="s">
        <v>58</v>
      </c>
      <c r="FE12" s="253" t="s">
        <v>58</v>
      </c>
      <c r="FF12" s="253" t="s">
        <v>58</v>
      </c>
      <c r="FG12" s="253" t="s">
        <v>58</v>
      </c>
      <c r="FH12" s="159" t="e">
        <f t="shared" si="85"/>
        <v>#VALUE!</v>
      </c>
      <c r="FI12" s="71">
        <f t="shared" si="86"/>
        <v>3.3699999999999997</v>
      </c>
      <c r="FJ12" s="71">
        <f t="shared" si="87"/>
        <v>3.48</v>
      </c>
      <c r="FK12" s="71">
        <f t="shared" si="88"/>
        <v>4.5233333333333334</v>
      </c>
      <c r="FL12" s="71">
        <f t="shared" si="89"/>
        <v>5.2983333333333329</v>
      </c>
      <c r="FM12" s="159">
        <f t="shared" si="90"/>
        <v>57.220573689416419</v>
      </c>
      <c r="FN12" s="161" t="e">
        <f t="shared" si="55"/>
        <v>#VALUE!</v>
      </c>
      <c r="FO12" s="161" t="e">
        <f t="shared" si="56"/>
        <v>#VALUE!</v>
      </c>
      <c r="FP12" s="161" t="e">
        <f t="shared" si="57"/>
        <v>#VALUE!</v>
      </c>
      <c r="FQ12" s="161" t="e">
        <f t="shared" si="58"/>
        <v>#VALUE!</v>
      </c>
      <c r="FR12" s="161" t="e">
        <f t="shared" si="59"/>
        <v>#VALUE!</v>
      </c>
      <c r="FS12" s="159" t="e">
        <f t="shared" si="91"/>
        <v>#VALUE!</v>
      </c>
      <c r="FZ12" s="178"/>
      <c r="GA12" s="176"/>
      <c r="GH12" s="178"/>
      <c r="GI12" s="176"/>
      <c r="GJ12" s="177"/>
      <c r="GK12" s="177"/>
      <c r="GL12" s="177"/>
      <c r="GM12" s="177"/>
      <c r="GN12" s="177"/>
      <c r="GO12" s="177"/>
      <c r="GP12" s="176"/>
      <c r="GQ12" s="176"/>
      <c r="GW12" s="176"/>
    </row>
    <row r="13" spans="1:205">
      <c r="A13" s="3">
        <v>11</v>
      </c>
      <c r="B13" s="2" t="s">
        <v>219</v>
      </c>
      <c r="C13" s="3">
        <v>23</v>
      </c>
      <c r="D13" s="3">
        <v>22</v>
      </c>
      <c r="E13" s="3">
        <v>20</v>
      </c>
      <c r="F13" s="3">
        <v>21</v>
      </c>
      <c r="G13" s="3">
        <v>23</v>
      </c>
      <c r="H13" s="156">
        <f t="shared" si="60"/>
        <v>0</v>
      </c>
      <c r="I13" s="9">
        <v>0</v>
      </c>
      <c r="J13" s="9">
        <v>0</v>
      </c>
      <c r="K13" s="9">
        <v>0</v>
      </c>
      <c r="L13" s="9">
        <v>0</v>
      </c>
      <c r="M13" s="9">
        <v>0</v>
      </c>
      <c r="N13" s="157" t="e">
        <f t="shared" si="92"/>
        <v>#DIV/0!</v>
      </c>
      <c r="O13" s="9">
        <f t="shared" si="0"/>
        <v>23</v>
      </c>
      <c r="P13" s="9">
        <f t="shared" si="1"/>
        <v>22</v>
      </c>
      <c r="Q13" s="9">
        <f t="shared" si="2"/>
        <v>20</v>
      </c>
      <c r="R13" s="9">
        <f t="shared" si="3"/>
        <v>21</v>
      </c>
      <c r="S13" s="9">
        <f t="shared" si="4"/>
        <v>23</v>
      </c>
      <c r="T13" s="156">
        <f t="shared" si="61"/>
        <v>0</v>
      </c>
      <c r="U13" s="22">
        <f t="shared" si="5"/>
        <v>23</v>
      </c>
      <c r="V13" s="22">
        <f t="shared" si="6"/>
        <v>22</v>
      </c>
      <c r="W13" s="22">
        <f t="shared" si="7"/>
        <v>20</v>
      </c>
      <c r="X13" s="22">
        <f t="shared" si="8"/>
        <v>21</v>
      </c>
      <c r="Y13" s="22">
        <f t="shared" si="9"/>
        <v>23</v>
      </c>
      <c r="Z13" s="156">
        <f t="shared" si="62"/>
        <v>0</v>
      </c>
      <c r="AA13" s="3">
        <v>32</v>
      </c>
      <c r="AB13" s="3">
        <v>31</v>
      </c>
      <c r="AC13" s="3">
        <v>34</v>
      </c>
      <c r="AD13" s="3">
        <v>64</v>
      </c>
      <c r="AE13" s="3">
        <v>64</v>
      </c>
      <c r="AF13" s="156">
        <f t="shared" si="63"/>
        <v>100</v>
      </c>
      <c r="AG13" s="9">
        <v>1</v>
      </c>
      <c r="AH13" s="9">
        <v>1</v>
      </c>
      <c r="AI13" s="9">
        <v>0</v>
      </c>
      <c r="AJ13" s="9">
        <v>0</v>
      </c>
      <c r="AK13" s="9">
        <v>0</v>
      </c>
      <c r="AL13" s="157">
        <f t="shared" si="64"/>
        <v>-100</v>
      </c>
      <c r="AM13" s="9">
        <f t="shared" si="10"/>
        <v>33</v>
      </c>
      <c r="AN13" s="9">
        <f t="shared" si="11"/>
        <v>32</v>
      </c>
      <c r="AO13" s="9">
        <f t="shared" si="12"/>
        <v>34</v>
      </c>
      <c r="AP13" s="9">
        <f t="shared" si="13"/>
        <v>64</v>
      </c>
      <c r="AQ13" s="9">
        <f t="shared" si="14"/>
        <v>64</v>
      </c>
      <c r="AR13" s="156">
        <f t="shared" si="65"/>
        <v>93.939393939393938</v>
      </c>
      <c r="AS13" s="22">
        <f t="shared" si="15"/>
        <v>32.5</v>
      </c>
      <c r="AT13" s="22">
        <f t="shared" si="16"/>
        <v>31.5</v>
      </c>
      <c r="AU13" s="22">
        <f t="shared" si="17"/>
        <v>34</v>
      </c>
      <c r="AV13" s="22">
        <f t="shared" si="18"/>
        <v>64</v>
      </c>
      <c r="AW13" s="22">
        <f t="shared" si="19"/>
        <v>64</v>
      </c>
      <c r="AX13" s="156">
        <f t="shared" si="66"/>
        <v>96.923076923076934</v>
      </c>
      <c r="AY13" s="69">
        <f t="shared" si="20"/>
        <v>56</v>
      </c>
      <c r="AZ13" s="69">
        <f t="shared" si="21"/>
        <v>54</v>
      </c>
      <c r="BA13" s="69">
        <f t="shared" si="22"/>
        <v>54</v>
      </c>
      <c r="BB13" s="69">
        <f t="shared" si="23"/>
        <v>85</v>
      </c>
      <c r="BC13" s="69">
        <f t="shared" si="24"/>
        <v>87</v>
      </c>
      <c r="BD13" s="156">
        <f t="shared" si="67"/>
        <v>55.357142857142861</v>
      </c>
      <c r="BE13" s="137">
        <f t="shared" si="25"/>
        <v>55.5</v>
      </c>
      <c r="BF13" s="137">
        <f t="shared" si="26"/>
        <v>53.5</v>
      </c>
      <c r="BG13" s="137">
        <f t="shared" si="27"/>
        <v>54</v>
      </c>
      <c r="BH13" s="137">
        <f t="shared" si="28"/>
        <v>85</v>
      </c>
      <c r="BI13" s="137">
        <f t="shared" si="29"/>
        <v>87</v>
      </c>
      <c r="BJ13" s="156">
        <f t="shared" si="68"/>
        <v>56.756756756756758</v>
      </c>
      <c r="BK13" s="62">
        <v>870319</v>
      </c>
      <c r="BL13" s="62">
        <v>676684</v>
      </c>
      <c r="BM13" s="62">
        <v>697389</v>
      </c>
      <c r="BN13" s="62">
        <v>620122</v>
      </c>
      <c r="BO13" s="62">
        <v>1157112</v>
      </c>
      <c r="BP13" s="159">
        <f t="shared" si="69"/>
        <v>32.952630012673524</v>
      </c>
      <c r="BQ13" s="62"/>
      <c r="BR13" s="62"/>
      <c r="BS13" s="62"/>
      <c r="BT13" s="62"/>
      <c r="BU13" s="62"/>
      <c r="BV13" s="156" t="e">
        <f t="shared" si="70"/>
        <v>#DIV/0!</v>
      </c>
      <c r="BW13" s="16">
        <f t="shared" si="30"/>
        <v>870319</v>
      </c>
      <c r="BX13" s="16">
        <f t="shared" si="31"/>
        <v>676684</v>
      </c>
      <c r="BY13" s="16">
        <f t="shared" si="32"/>
        <v>697389</v>
      </c>
      <c r="BZ13" s="16">
        <f t="shared" si="33"/>
        <v>620122</v>
      </c>
      <c r="CA13" s="16">
        <f t="shared" si="34"/>
        <v>1157112</v>
      </c>
      <c r="CB13" s="156">
        <f t="shared" si="71"/>
        <v>32.952630012673524</v>
      </c>
      <c r="CC13" s="149"/>
      <c r="CD13" s="149"/>
      <c r="CE13" s="149"/>
      <c r="CF13" s="149"/>
      <c r="CG13" s="149"/>
      <c r="CH13" s="156" t="e">
        <f t="shared" si="72"/>
        <v>#DIV/0!</v>
      </c>
      <c r="CI13" s="149">
        <f t="shared" si="35"/>
        <v>870319</v>
      </c>
      <c r="CJ13" s="149">
        <f t="shared" si="36"/>
        <v>676684</v>
      </c>
      <c r="CK13" s="149">
        <f t="shared" si="37"/>
        <v>697389</v>
      </c>
      <c r="CL13" s="149">
        <f t="shared" si="38"/>
        <v>620122</v>
      </c>
      <c r="CM13" s="149">
        <f t="shared" si="39"/>
        <v>1157112</v>
      </c>
      <c r="CN13" s="156">
        <f t="shared" si="73"/>
        <v>32.952630012673524</v>
      </c>
      <c r="CO13" s="62">
        <v>2062900</v>
      </c>
      <c r="CP13" s="62">
        <v>1863424</v>
      </c>
      <c r="CQ13" s="62">
        <v>1842008</v>
      </c>
      <c r="CR13" s="162">
        <v>1828685</v>
      </c>
      <c r="CS13" s="62">
        <v>1717445</v>
      </c>
      <c r="CT13" s="159">
        <f t="shared" si="74"/>
        <v>-16.746085607639728</v>
      </c>
      <c r="CU13" s="63">
        <f t="shared" si="40"/>
        <v>4.2189102719472592E-2</v>
      </c>
      <c r="CV13" s="63">
        <f t="shared" si="41"/>
        <v>3.6314011196592937E-2</v>
      </c>
      <c r="CW13" s="63">
        <f t="shared" si="42"/>
        <v>3.7860259021676342E-2</v>
      </c>
      <c r="CX13" s="63">
        <f t="shared" si="43"/>
        <v>3.3910815695431418E-2</v>
      </c>
      <c r="CY13" s="63">
        <f t="shared" si="44"/>
        <v>6.737403526750492E-2</v>
      </c>
      <c r="CZ13" s="159">
        <f t="shared" si="75"/>
        <v>59.695350042152228</v>
      </c>
      <c r="DA13" s="63">
        <f t="shared" si="45"/>
        <v>4.2189102719472592E-2</v>
      </c>
      <c r="DB13" s="63">
        <f t="shared" si="46"/>
        <v>3.6314011196592937E-2</v>
      </c>
      <c r="DC13" s="63">
        <f t="shared" si="47"/>
        <v>3.7860259021676342E-2</v>
      </c>
      <c r="DD13" s="63">
        <f t="shared" si="48"/>
        <v>3.3910815695431418E-2</v>
      </c>
      <c r="DE13" s="63">
        <f t="shared" si="49"/>
        <v>6.737403526750492E-2</v>
      </c>
      <c r="DF13" s="159">
        <f t="shared" si="76"/>
        <v>59.695350042152228</v>
      </c>
      <c r="DG13" s="162">
        <v>51237</v>
      </c>
      <c r="DH13" s="62">
        <v>53926</v>
      </c>
      <c r="DI13" s="62">
        <v>49509</v>
      </c>
      <c r="DJ13" s="162">
        <v>74440</v>
      </c>
      <c r="DK13" s="62">
        <v>58595</v>
      </c>
      <c r="DL13" s="159">
        <f t="shared" si="77"/>
        <v>14.360715888908416</v>
      </c>
      <c r="DM13" s="149">
        <v>26730</v>
      </c>
      <c r="DN13" s="149">
        <v>33921</v>
      </c>
      <c r="DO13" s="149">
        <v>32344</v>
      </c>
      <c r="DP13" s="149">
        <v>59436</v>
      </c>
      <c r="DQ13" s="149">
        <v>50242</v>
      </c>
      <c r="DR13" s="159">
        <f t="shared" si="78"/>
        <v>87.961092405536846</v>
      </c>
      <c r="DS13" s="149">
        <f t="shared" si="50"/>
        <v>24507</v>
      </c>
      <c r="DT13" s="149">
        <f t="shared" si="51"/>
        <v>20005</v>
      </c>
      <c r="DU13" s="149">
        <f t="shared" si="52"/>
        <v>17165</v>
      </c>
      <c r="DV13" s="149">
        <f t="shared" si="53"/>
        <v>15004</v>
      </c>
      <c r="DW13" s="149">
        <f t="shared" si="54"/>
        <v>8353</v>
      </c>
      <c r="DX13" s="159">
        <f t="shared" si="79"/>
        <v>-65.915860774472605</v>
      </c>
      <c r="DY13" s="62">
        <v>5800</v>
      </c>
      <c r="DZ13" s="62">
        <v>5640</v>
      </c>
      <c r="EA13" s="62">
        <v>5496</v>
      </c>
      <c r="EB13" s="62">
        <v>5102</v>
      </c>
      <c r="EC13" s="62">
        <v>1700</v>
      </c>
      <c r="ED13" s="159">
        <f t="shared" si="80"/>
        <v>-70.689655172413794</v>
      </c>
      <c r="EE13" s="149">
        <v>0</v>
      </c>
      <c r="EF13" s="149">
        <v>0</v>
      </c>
      <c r="EG13" s="149">
        <v>49435</v>
      </c>
      <c r="EH13" s="149">
        <v>22338</v>
      </c>
      <c r="EI13" s="149">
        <v>20496</v>
      </c>
      <c r="EJ13" s="159" t="e">
        <f t="shared" si="81"/>
        <v>#DIV/0!</v>
      </c>
      <c r="EK13" s="62">
        <v>38048</v>
      </c>
      <c r="EL13" s="62">
        <v>3934</v>
      </c>
      <c r="EM13" s="62">
        <v>7163</v>
      </c>
      <c r="EN13" s="62">
        <v>4335</v>
      </c>
      <c r="EO13" s="62">
        <v>3684</v>
      </c>
      <c r="EP13" s="159">
        <f t="shared" si="82"/>
        <v>-90.317493692178303</v>
      </c>
      <c r="EQ13" s="3">
        <v>86</v>
      </c>
      <c r="ER13" s="3">
        <v>86</v>
      </c>
      <c r="ES13" s="3">
        <v>86</v>
      </c>
      <c r="ET13" s="3">
        <v>89</v>
      </c>
      <c r="EU13" s="3">
        <v>89</v>
      </c>
      <c r="EV13" s="159">
        <f t="shared" si="83"/>
        <v>3.488372093023262</v>
      </c>
      <c r="EW13" s="62">
        <v>17459</v>
      </c>
      <c r="EX13" s="62">
        <v>17797</v>
      </c>
      <c r="EY13" s="62">
        <v>18495</v>
      </c>
      <c r="EZ13" s="62">
        <v>19857</v>
      </c>
      <c r="FA13" s="62">
        <v>19593</v>
      </c>
      <c r="FB13" s="159">
        <f t="shared" si="84"/>
        <v>12.222922275044379</v>
      </c>
      <c r="FC13" s="149">
        <v>2332</v>
      </c>
      <c r="FD13" s="149">
        <v>1650</v>
      </c>
      <c r="FE13" s="149">
        <v>1538</v>
      </c>
      <c r="FF13" s="149">
        <v>1869</v>
      </c>
      <c r="FG13" s="149">
        <v>1795</v>
      </c>
      <c r="FH13" s="159">
        <f t="shared" si="85"/>
        <v>-23.027444253859354</v>
      </c>
      <c r="FI13" s="71">
        <f t="shared" si="86"/>
        <v>4.1388372093023253</v>
      </c>
      <c r="FJ13" s="71">
        <f t="shared" si="87"/>
        <v>4.3011627906976742</v>
      </c>
      <c r="FK13" s="71">
        <f t="shared" si="88"/>
        <v>4.6179069767441856</v>
      </c>
      <c r="FL13" s="71">
        <f t="shared" si="89"/>
        <v>4.4029213483146066</v>
      </c>
      <c r="FM13" s="159">
        <f t="shared" si="90"/>
        <v>6.3806360496308834</v>
      </c>
      <c r="FN13" s="161">
        <f t="shared" si="55"/>
        <v>13.357007846955723</v>
      </c>
      <c r="FO13" s="161">
        <f t="shared" si="56"/>
        <v>9.2712254874417042</v>
      </c>
      <c r="FP13" s="161">
        <f t="shared" si="57"/>
        <v>8.3157610164909439</v>
      </c>
      <c r="FQ13" s="161">
        <f t="shared" si="58"/>
        <v>9.4122979302009373</v>
      </c>
      <c r="FR13" s="161">
        <f t="shared" si="59"/>
        <v>9.1614352064512836</v>
      </c>
      <c r="FS13" s="159">
        <f t="shared" si="91"/>
        <v>-31.411021754102496</v>
      </c>
      <c r="FZ13" s="178"/>
      <c r="GA13" s="176"/>
      <c r="GH13" s="178"/>
      <c r="GI13" s="176"/>
      <c r="GJ13" s="177"/>
      <c r="GK13" s="177"/>
      <c r="GL13" s="177"/>
      <c r="GM13" s="177"/>
      <c r="GN13" s="177"/>
      <c r="GO13" s="177"/>
      <c r="GP13" s="176"/>
      <c r="GQ13" s="176"/>
      <c r="GW13" s="176"/>
    </row>
    <row r="14" spans="1:205">
      <c r="A14" s="3">
        <v>12</v>
      </c>
      <c r="B14" s="2" t="s">
        <v>220</v>
      </c>
      <c r="C14" s="3">
        <v>8</v>
      </c>
      <c r="D14" s="3">
        <v>8</v>
      </c>
      <c r="E14" s="3">
        <v>13</v>
      </c>
      <c r="F14" s="3">
        <v>13</v>
      </c>
      <c r="G14" s="3">
        <v>13</v>
      </c>
      <c r="H14" s="156">
        <f t="shared" si="60"/>
        <v>62.5</v>
      </c>
      <c r="I14" s="9">
        <v>2</v>
      </c>
      <c r="J14" s="9">
        <v>2</v>
      </c>
      <c r="K14" s="9">
        <v>0</v>
      </c>
      <c r="L14" s="9">
        <v>0</v>
      </c>
      <c r="M14" s="9">
        <v>0</v>
      </c>
      <c r="N14" s="156">
        <f t="shared" si="92"/>
        <v>-100</v>
      </c>
      <c r="O14" s="9">
        <f t="shared" si="0"/>
        <v>10</v>
      </c>
      <c r="P14" s="9">
        <f t="shared" si="1"/>
        <v>10</v>
      </c>
      <c r="Q14" s="9">
        <f t="shared" si="2"/>
        <v>13</v>
      </c>
      <c r="R14" s="9">
        <f t="shared" si="3"/>
        <v>13</v>
      </c>
      <c r="S14" s="9">
        <f t="shared" si="4"/>
        <v>13</v>
      </c>
      <c r="T14" s="156">
        <f t="shared" si="61"/>
        <v>30.000000000000004</v>
      </c>
      <c r="U14" s="22">
        <f t="shared" si="5"/>
        <v>9</v>
      </c>
      <c r="V14" s="22">
        <f t="shared" si="6"/>
        <v>9</v>
      </c>
      <c r="W14" s="22">
        <f t="shared" si="7"/>
        <v>13</v>
      </c>
      <c r="X14" s="22">
        <f t="shared" si="8"/>
        <v>13</v>
      </c>
      <c r="Y14" s="22">
        <f t="shared" si="9"/>
        <v>13</v>
      </c>
      <c r="Z14" s="156">
        <f t="shared" si="62"/>
        <v>44.444444444444443</v>
      </c>
      <c r="AA14" s="3">
        <v>35</v>
      </c>
      <c r="AB14" s="3">
        <v>35</v>
      </c>
      <c r="AC14" s="3">
        <v>35</v>
      </c>
      <c r="AD14" s="3">
        <v>34</v>
      </c>
      <c r="AE14" s="3">
        <v>36</v>
      </c>
      <c r="AF14" s="156">
        <f t="shared" si="63"/>
        <v>2.857142857142847</v>
      </c>
      <c r="AG14" s="9">
        <v>0</v>
      </c>
      <c r="AH14" s="9">
        <v>0</v>
      </c>
      <c r="AI14" s="9">
        <v>0</v>
      </c>
      <c r="AJ14" s="9">
        <v>0</v>
      </c>
      <c r="AK14" s="9">
        <v>0</v>
      </c>
      <c r="AL14" s="157" t="e">
        <f t="shared" si="64"/>
        <v>#DIV/0!</v>
      </c>
      <c r="AM14" s="9">
        <f t="shared" si="10"/>
        <v>35</v>
      </c>
      <c r="AN14" s="9">
        <f t="shared" si="11"/>
        <v>35</v>
      </c>
      <c r="AO14" s="9">
        <f t="shared" si="12"/>
        <v>35</v>
      </c>
      <c r="AP14" s="9">
        <f t="shared" si="13"/>
        <v>34</v>
      </c>
      <c r="AQ14" s="9">
        <f t="shared" si="14"/>
        <v>36</v>
      </c>
      <c r="AR14" s="156">
        <f t="shared" si="65"/>
        <v>2.857142857142847</v>
      </c>
      <c r="AS14" s="22">
        <f t="shared" si="15"/>
        <v>35</v>
      </c>
      <c r="AT14" s="22">
        <f t="shared" si="16"/>
        <v>35</v>
      </c>
      <c r="AU14" s="22">
        <f t="shared" si="17"/>
        <v>35</v>
      </c>
      <c r="AV14" s="22">
        <f t="shared" si="18"/>
        <v>34</v>
      </c>
      <c r="AW14" s="22">
        <f t="shared" si="19"/>
        <v>36</v>
      </c>
      <c r="AX14" s="156">
        <f t="shared" si="66"/>
        <v>2.857142857142847</v>
      </c>
      <c r="AY14" s="69">
        <f t="shared" si="20"/>
        <v>45</v>
      </c>
      <c r="AZ14" s="69">
        <f t="shared" si="21"/>
        <v>45</v>
      </c>
      <c r="BA14" s="69">
        <f t="shared" si="22"/>
        <v>48</v>
      </c>
      <c r="BB14" s="69">
        <f t="shared" si="23"/>
        <v>47</v>
      </c>
      <c r="BC14" s="69">
        <f t="shared" si="24"/>
        <v>49</v>
      </c>
      <c r="BD14" s="156">
        <f t="shared" si="67"/>
        <v>8.8888888888888786</v>
      </c>
      <c r="BE14" s="137">
        <f t="shared" si="25"/>
        <v>44</v>
      </c>
      <c r="BF14" s="137">
        <f t="shared" si="26"/>
        <v>44</v>
      </c>
      <c r="BG14" s="137">
        <f t="shared" si="27"/>
        <v>48</v>
      </c>
      <c r="BH14" s="137">
        <f t="shared" si="28"/>
        <v>47</v>
      </c>
      <c r="BI14" s="137">
        <f t="shared" si="29"/>
        <v>49</v>
      </c>
      <c r="BJ14" s="156">
        <f t="shared" si="68"/>
        <v>11.363636363636353</v>
      </c>
      <c r="BK14" s="62">
        <v>53112</v>
      </c>
      <c r="BL14" s="62">
        <v>33593</v>
      </c>
      <c r="BM14" s="62">
        <v>35122</v>
      </c>
      <c r="BN14" s="62">
        <v>35864</v>
      </c>
      <c r="BO14" s="62">
        <v>41645</v>
      </c>
      <c r="BP14" s="159">
        <f t="shared" si="69"/>
        <v>-21.590224431390268</v>
      </c>
      <c r="BQ14" s="62">
        <v>122716</v>
      </c>
      <c r="BR14" s="62">
        <v>116496</v>
      </c>
      <c r="BS14" s="62">
        <v>118454</v>
      </c>
      <c r="BT14" s="62">
        <v>115868</v>
      </c>
      <c r="BU14" s="62">
        <v>119424</v>
      </c>
      <c r="BV14" s="156">
        <f t="shared" si="70"/>
        <v>-2.6826167736888396</v>
      </c>
      <c r="BW14" s="16">
        <f t="shared" si="30"/>
        <v>175828</v>
      </c>
      <c r="BX14" s="16">
        <f t="shared" si="31"/>
        <v>150089</v>
      </c>
      <c r="BY14" s="16">
        <f t="shared" si="32"/>
        <v>153576</v>
      </c>
      <c r="BZ14" s="16">
        <f t="shared" si="33"/>
        <v>151732</v>
      </c>
      <c r="CA14" s="16">
        <f t="shared" si="34"/>
        <v>161069</v>
      </c>
      <c r="CB14" s="156">
        <f t="shared" si="71"/>
        <v>-8.3939986805287035</v>
      </c>
      <c r="CC14" s="149">
        <v>0</v>
      </c>
      <c r="CD14" s="149">
        <v>0</v>
      </c>
      <c r="CE14" s="149">
        <v>0</v>
      </c>
      <c r="CF14" s="149">
        <v>0</v>
      </c>
      <c r="CG14" s="149">
        <v>0</v>
      </c>
      <c r="CH14" s="156" t="e">
        <f t="shared" si="72"/>
        <v>#DIV/0!</v>
      </c>
      <c r="CI14" s="149">
        <f t="shared" si="35"/>
        <v>175828</v>
      </c>
      <c r="CJ14" s="149">
        <f t="shared" si="36"/>
        <v>150089</v>
      </c>
      <c r="CK14" s="149">
        <f t="shared" si="37"/>
        <v>153576</v>
      </c>
      <c r="CL14" s="149">
        <f t="shared" si="38"/>
        <v>151732</v>
      </c>
      <c r="CM14" s="149">
        <f t="shared" si="39"/>
        <v>161069</v>
      </c>
      <c r="CN14" s="156">
        <f t="shared" si="73"/>
        <v>-8.3939986805287035</v>
      </c>
      <c r="CO14" s="62">
        <v>1717587</v>
      </c>
      <c r="CP14" s="62">
        <v>1698062</v>
      </c>
      <c r="CQ14" s="62">
        <v>1644862</v>
      </c>
      <c r="CR14" s="62">
        <v>1562173</v>
      </c>
      <c r="CS14" s="62">
        <v>1657014</v>
      </c>
      <c r="CT14" s="159">
        <f t="shared" si="74"/>
        <v>-3.5266335853729736</v>
      </c>
      <c r="CU14" s="63">
        <f t="shared" si="40"/>
        <v>1.023691958544167E-2</v>
      </c>
      <c r="CV14" s="63">
        <f t="shared" si="41"/>
        <v>8.8388409846048011E-3</v>
      </c>
      <c r="CW14" s="63">
        <f t="shared" si="42"/>
        <v>9.336710313691968E-3</v>
      </c>
      <c r="CX14" s="63">
        <f t="shared" si="43"/>
        <v>9.7128807116753386E-3</v>
      </c>
      <c r="CY14" s="63">
        <f t="shared" si="44"/>
        <v>9.7204368822472222E-3</v>
      </c>
      <c r="CZ14" s="159">
        <f t="shared" si="75"/>
        <v>-5.045294132513833</v>
      </c>
      <c r="DA14" s="297">
        <f t="shared" si="45"/>
        <v>1.023691958544167E-2</v>
      </c>
      <c r="DB14" s="63">
        <f t="shared" si="46"/>
        <v>8.8388409846048011E-3</v>
      </c>
      <c r="DC14" s="63">
        <f t="shared" si="47"/>
        <v>9.336710313691968E-3</v>
      </c>
      <c r="DD14" s="63">
        <f t="shared" si="48"/>
        <v>9.7128807116753386E-3</v>
      </c>
      <c r="DE14" s="297">
        <f t="shared" si="49"/>
        <v>9.7204368822472222E-3</v>
      </c>
      <c r="DF14" s="159">
        <f t="shared" si="76"/>
        <v>-5.045294132513833</v>
      </c>
      <c r="DG14" s="62">
        <v>15752</v>
      </c>
      <c r="DH14" s="62">
        <v>13939</v>
      </c>
      <c r="DI14" s="62">
        <v>13576</v>
      </c>
      <c r="DJ14" s="62">
        <v>13996</v>
      </c>
      <c r="DK14" s="62">
        <v>13610</v>
      </c>
      <c r="DL14" s="159">
        <f t="shared" si="77"/>
        <v>-13.598273235144742</v>
      </c>
      <c r="DM14" s="149">
        <v>0</v>
      </c>
      <c r="DN14" s="149">
        <v>0</v>
      </c>
      <c r="DO14" s="149">
        <v>0</v>
      </c>
      <c r="DP14" s="149">
        <v>0</v>
      </c>
      <c r="DQ14" s="149">
        <v>0</v>
      </c>
      <c r="DR14" s="159" t="e">
        <f t="shared" si="78"/>
        <v>#DIV/0!</v>
      </c>
      <c r="DS14" s="149">
        <f t="shared" si="50"/>
        <v>15752</v>
      </c>
      <c r="DT14" s="149">
        <f t="shared" si="51"/>
        <v>13939</v>
      </c>
      <c r="DU14" s="149">
        <f t="shared" si="52"/>
        <v>13576</v>
      </c>
      <c r="DV14" s="149">
        <f t="shared" si="53"/>
        <v>13996</v>
      </c>
      <c r="DW14" s="149">
        <f t="shared" si="54"/>
        <v>13610</v>
      </c>
      <c r="DX14" s="159">
        <f t="shared" si="79"/>
        <v>-13.598273235144742</v>
      </c>
      <c r="DY14" s="62">
        <v>230</v>
      </c>
      <c r="DZ14" s="62">
        <v>230</v>
      </c>
      <c r="EA14" s="62">
        <v>200</v>
      </c>
      <c r="EB14" s="62">
        <v>180</v>
      </c>
      <c r="EC14" s="62">
        <v>144</v>
      </c>
      <c r="ED14" s="159">
        <f t="shared" si="80"/>
        <v>-37.391304347826079</v>
      </c>
      <c r="EE14" s="149">
        <v>337</v>
      </c>
      <c r="EF14" s="149">
        <v>312</v>
      </c>
      <c r="EG14" s="149">
        <v>2404</v>
      </c>
      <c r="EH14" s="149">
        <v>412</v>
      </c>
      <c r="EI14" s="149">
        <v>0</v>
      </c>
      <c r="EJ14" s="159">
        <f t="shared" si="81"/>
        <v>-100</v>
      </c>
      <c r="EK14" s="62">
        <v>5939</v>
      </c>
      <c r="EL14" s="62">
        <v>6410</v>
      </c>
      <c r="EM14" s="62">
        <v>5819</v>
      </c>
      <c r="EN14" s="62">
        <v>4875</v>
      </c>
      <c r="EO14" s="62">
        <v>10739</v>
      </c>
      <c r="EP14" s="159">
        <f t="shared" si="82"/>
        <v>80.821687152719306</v>
      </c>
      <c r="EQ14" s="3">
        <v>35</v>
      </c>
      <c r="ER14" s="3">
        <v>35</v>
      </c>
      <c r="ES14" s="3">
        <v>35</v>
      </c>
      <c r="ET14" s="3">
        <v>35</v>
      </c>
      <c r="EU14" s="3">
        <v>35</v>
      </c>
      <c r="EV14" s="159">
        <f t="shared" si="83"/>
        <v>0</v>
      </c>
      <c r="EW14" s="62">
        <v>6888</v>
      </c>
      <c r="EX14" s="62">
        <v>6629</v>
      </c>
      <c r="EY14" s="62">
        <v>7221</v>
      </c>
      <c r="EZ14" s="62">
        <v>7685</v>
      </c>
      <c r="FA14" s="62">
        <v>8179</v>
      </c>
      <c r="FB14" s="159">
        <f t="shared" si="84"/>
        <v>18.74274099883857</v>
      </c>
      <c r="FC14" s="149">
        <v>450</v>
      </c>
      <c r="FD14" s="149">
        <v>390</v>
      </c>
      <c r="FE14" s="149">
        <v>448</v>
      </c>
      <c r="FF14" s="149">
        <v>396</v>
      </c>
      <c r="FG14" s="149">
        <v>430</v>
      </c>
      <c r="FH14" s="159">
        <f t="shared" si="85"/>
        <v>-4.4444444444444393</v>
      </c>
      <c r="FI14" s="71">
        <f t="shared" si="86"/>
        <v>3.7880000000000003</v>
      </c>
      <c r="FJ14" s="71">
        <f t="shared" si="87"/>
        <v>4.1262857142857143</v>
      </c>
      <c r="FK14" s="71">
        <f t="shared" si="88"/>
        <v>4.3914285714285715</v>
      </c>
      <c r="FL14" s="71">
        <f t="shared" si="89"/>
        <v>4.6737142857142864</v>
      </c>
      <c r="FM14" s="159">
        <f t="shared" si="90"/>
        <v>23.38210891537187</v>
      </c>
      <c r="FN14" s="161">
        <f t="shared" si="55"/>
        <v>6.533101045296168</v>
      </c>
      <c r="FO14" s="161">
        <f t="shared" si="56"/>
        <v>5.8832403077387241</v>
      </c>
      <c r="FP14" s="161">
        <f t="shared" si="57"/>
        <v>6.2041268522365325</v>
      </c>
      <c r="FQ14" s="161">
        <f t="shared" si="58"/>
        <v>5.1528952504879637</v>
      </c>
      <c r="FR14" s="161">
        <f t="shared" si="59"/>
        <v>5.2573664262134736</v>
      </c>
      <c r="FS14" s="159">
        <f t="shared" si="91"/>
        <v>-19.527244569425772</v>
      </c>
      <c r="FZ14" s="178"/>
      <c r="GA14" s="176"/>
      <c r="GH14" s="178"/>
      <c r="GI14" s="176"/>
      <c r="GJ14" s="177"/>
      <c r="GK14" s="177"/>
      <c r="GL14" s="177"/>
      <c r="GM14" s="177"/>
      <c r="GN14" s="177"/>
      <c r="GO14" s="177"/>
      <c r="GP14" s="176"/>
      <c r="GQ14" s="176"/>
      <c r="GW14" s="176"/>
    </row>
    <row r="15" spans="1:205">
      <c r="A15" s="3">
        <v>13</v>
      </c>
      <c r="B15" s="2" t="s">
        <v>221</v>
      </c>
      <c r="C15" s="3">
        <v>79</v>
      </c>
      <c r="D15" s="3">
        <v>77</v>
      </c>
      <c r="E15" s="3">
        <v>73</v>
      </c>
      <c r="F15" s="3">
        <v>71</v>
      </c>
      <c r="G15" s="3">
        <v>62</v>
      </c>
      <c r="H15" s="156">
        <f t="shared" si="60"/>
        <v>-21.518987341772156</v>
      </c>
      <c r="I15" s="9">
        <v>0</v>
      </c>
      <c r="J15" s="9">
        <v>0</v>
      </c>
      <c r="K15" s="9">
        <v>0</v>
      </c>
      <c r="L15" s="9">
        <v>0</v>
      </c>
      <c r="M15" s="9">
        <v>0</v>
      </c>
      <c r="N15" s="157" t="e">
        <f t="shared" si="92"/>
        <v>#DIV/0!</v>
      </c>
      <c r="O15" s="9">
        <f t="shared" si="0"/>
        <v>79</v>
      </c>
      <c r="P15" s="9">
        <f t="shared" si="1"/>
        <v>77</v>
      </c>
      <c r="Q15" s="9">
        <f t="shared" si="2"/>
        <v>73</v>
      </c>
      <c r="R15" s="9">
        <f t="shared" si="3"/>
        <v>71</v>
      </c>
      <c r="S15" s="9">
        <f t="shared" si="4"/>
        <v>62</v>
      </c>
      <c r="T15" s="156">
        <f t="shared" si="61"/>
        <v>-21.518987341772156</v>
      </c>
      <c r="U15" s="22">
        <f t="shared" si="5"/>
        <v>79</v>
      </c>
      <c r="V15" s="22">
        <f t="shared" si="6"/>
        <v>77</v>
      </c>
      <c r="W15" s="22">
        <f t="shared" si="7"/>
        <v>73</v>
      </c>
      <c r="X15" s="22">
        <f t="shared" si="8"/>
        <v>71</v>
      </c>
      <c r="Y15" s="22">
        <f t="shared" si="9"/>
        <v>62</v>
      </c>
      <c r="Z15" s="156">
        <f t="shared" si="62"/>
        <v>-21.518987341772156</v>
      </c>
      <c r="AA15" s="3">
        <v>76</v>
      </c>
      <c r="AB15" s="3">
        <v>74</v>
      </c>
      <c r="AC15" s="3">
        <v>73</v>
      </c>
      <c r="AD15" s="3">
        <v>71</v>
      </c>
      <c r="AE15" s="3">
        <v>61</v>
      </c>
      <c r="AF15" s="156">
        <f t="shared" si="63"/>
        <v>-19.736842105263154</v>
      </c>
      <c r="AG15" s="9">
        <v>0</v>
      </c>
      <c r="AH15" s="9">
        <v>0</v>
      </c>
      <c r="AI15" s="9">
        <v>0</v>
      </c>
      <c r="AJ15" s="9">
        <v>0</v>
      </c>
      <c r="AK15" s="9">
        <v>0</v>
      </c>
      <c r="AL15" s="157" t="e">
        <f t="shared" si="64"/>
        <v>#DIV/0!</v>
      </c>
      <c r="AM15" s="9">
        <f t="shared" si="10"/>
        <v>76</v>
      </c>
      <c r="AN15" s="9">
        <f t="shared" si="11"/>
        <v>74</v>
      </c>
      <c r="AO15" s="9">
        <f t="shared" si="12"/>
        <v>73</v>
      </c>
      <c r="AP15" s="9">
        <f t="shared" si="13"/>
        <v>71</v>
      </c>
      <c r="AQ15" s="9">
        <f t="shared" si="14"/>
        <v>61</v>
      </c>
      <c r="AR15" s="156">
        <f t="shared" si="65"/>
        <v>-19.736842105263154</v>
      </c>
      <c r="AS15" s="22">
        <f t="shared" si="15"/>
        <v>76</v>
      </c>
      <c r="AT15" s="22">
        <f t="shared" si="16"/>
        <v>74</v>
      </c>
      <c r="AU15" s="22">
        <f t="shared" si="17"/>
        <v>73</v>
      </c>
      <c r="AV15" s="22">
        <f t="shared" si="18"/>
        <v>71</v>
      </c>
      <c r="AW15" s="22">
        <f t="shared" si="19"/>
        <v>61</v>
      </c>
      <c r="AX15" s="156">
        <f t="shared" si="66"/>
        <v>-19.736842105263154</v>
      </c>
      <c r="AY15" s="69">
        <f t="shared" si="20"/>
        <v>155</v>
      </c>
      <c r="AZ15" s="69">
        <f t="shared" si="21"/>
        <v>151</v>
      </c>
      <c r="BA15" s="69">
        <f t="shared" si="22"/>
        <v>146</v>
      </c>
      <c r="BB15" s="69">
        <f t="shared" si="23"/>
        <v>142</v>
      </c>
      <c r="BC15" s="69">
        <f t="shared" si="24"/>
        <v>123</v>
      </c>
      <c r="BD15" s="156">
        <f t="shared" si="67"/>
        <v>-20.645161290322577</v>
      </c>
      <c r="BE15" s="137">
        <f t="shared" si="25"/>
        <v>155</v>
      </c>
      <c r="BF15" s="137">
        <f t="shared" si="26"/>
        <v>151</v>
      </c>
      <c r="BG15" s="137">
        <f t="shared" si="27"/>
        <v>146</v>
      </c>
      <c r="BH15" s="137">
        <f t="shared" si="28"/>
        <v>142</v>
      </c>
      <c r="BI15" s="137">
        <f t="shared" si="29"/>
        <v>123</v>
      </c>
      <c r="BJ15" s="156">
        <f t="shared" si="68"/>
        <v>-20.645161290322577</v>
      </c>
      <c r="BK15" s="62">
        <v>2344157</v>
      </c>
      <c r="BL15" s="62">
        <v>2032519</v>
      </c>
      <c r="BM15" s="62">
        <v>1647658</v>
      </c>
      <c r="BN15" s="62">
        <v>1505434</v>
      </c>
      <c r="BO15" s="62">
        <v>1390196</v>
      </c>
      <c r="BP15" s="159">
        <f t="shared" si="69"/>
        <v>-40.695269130864531</v>
      </c>
      <c r="BQ15" s="62">
        <v>749030</v>
      </c>
      <c r="BR15" s="62">
        <v>648276</v>
      </c>
      <c r="BS15" s="62">
        <v>551155</v>
      </c>
      <c r="BT15" s="62">
        <v>479443</v>
      </c>
      <c r="BU15" s="62">
        <v>429854</v>
      </c>
      <c r="BV15" s="156">
        <f t="shared" si="70"/>
        <v>-42.611911405417672</v>
      </c>
      <c r="BW15" s="16">
        <f t="shared" si="30"/>
        <v>3093187</v>
      </c>
      <c r="BX15" s="16">
        <f t="shared" si="31"/>
        <v>2680795</v>
      </c>
      <c r="BY15" s="16">
        <f t="shared" si="32"/>
        <v>2198813</v>
      </c>
      <c r="BZ15" s="16">
        <f t="shared" si="33"/>
        <v>1984877</v>
      </c>
      <c r="CA15" s="16">
        <f t="shared" si="34"/>
        <v>1820050</v>
      </c>
      <c r="CB15" s="156">
        <f t="shared" si="71"/>
        <v>-41.159393208364058</v>
      </c>
      <c r="CC15" s="149">
        <v>302825</v>
      </c>
      <c r="CD15" s="149">
        <v>296490</v>
      </c>
      <c r="CE15" s="149">
        <v>237042</v>
      </c>
      <c r="CF15" s="149">
        <v>212687</v>
      </c>
      <c r="CG15" s="149">
        <v>166407</v>
      </c>
      <c r="CH15" s="156">
        <f t="shared" si="72"/>
        <v>-45.048460331874843</v>
      </c>
      <c r="CI15" s="149">
        <f t="shared" si="35"/>
        <v>2790362</v>
      </c>
      <c r="CJ15" s="149">
        <f t="shared" si="36"/>
        <v>2384305</v>
      </c>
      <c r="CK15" s="149">
        <f t="shared" si="37"/>
        <v>1961771</v>
      </c>
      <c r="CL15" s="149">
        <f t="shared" si="38"/>
        <v>1772190</v>
      </c>
      <c r="CM15" s="149">
        <f t="shared" si="39"/>
        <v>1653643</v>
      </c>
      <c r="CN15" s="156">
        <f t="shared" si="73"/>
        <v>-40.737330855279708</v>
      </c>
      <c r="CO15" s="62">
        <v>6675000</v>
      </c>
      <c r="CP15" s="62">
        <v>6298000</v>
      </c>
      <c r="CQ15" s="62">
        <v>5988000</v>
      </c>
      <c r="CR15" s="62">
        <v>6205000</v>
      </c>
      <c r="CS15" s="62">
        <v>5907800</v>
      </c>
      <c r="CT15" s="159">
        <f t="shared" si="74"/>
        <v>-11.493632958801502</v>
      </c>
      <c r="CU15" s="63">
        <f t="shared" si="40"/>
        <v>4.6339880149812732E-2</v>
      </c>
      <c r="CV15" s="63">
        <f t="shared" si="41"/>
        <v>4.2565814544299779E-2</v>
      </c>
      <c r="CW15" s="63">
        <f t="shared" si="42"/>
        <v>3.6720323981295926E-2</v>
      </c>
      <c r="CX15" s="63">
        <f t="shared" si="43"/>
        <v>3.1988348106365833E-2</v>
      </c>
      <c r="CY15" s="63">
        <f t="shared" si="44"/>
        <v>3.0807576424388097E-2</v>
      </c>
      <c r="CZ15" s="159">
        <f t="shared" si="75"/>
        <v>-33.518221616478229</v>
      </c>
      <c r="DA15" s="63">
        <f t="shared" si="45"/>
        <v>4.1803176029962544E-2</v>
      </c>
      <c r="DB15" s="63">
        <f t="shared" si="46"/>
        <v>3.7858129564941251E-2</v>
      </c>
      <c r="DC15" s="63">
        <f t="shared" si="47"/>
        <v>3.2761706746826991E-2</v>
      </c>
      <c r="DD15" s="63">
        <f t="shared" si="48"/>
        <v>2.8560676873489121E-2</v>
      </c>
      <c r="DE15" s="63">
        <f t="shared" si="49"/>
        <v>2.7990842614848167E-2</v>
      </c>
      <c r="DF15" s="159">
        <f t="shared" si="76"/>
        <v>-33.041349310909652</v>
      </c>
      <c r="DG15" s="62">
        <v>232792</v>
      </c>
      <c r="DH15" s="62">
        <v>192734</v>
      </c>
      <c r="DI15" s="62">
        <v>140215</v>
      </c>
      <c r="DJ15" s="162">
        <v>121352</v>
      </c>
      <c r="DK15" s="62">
        <v>131287</v>
      </c>
      <c r="DL15" s="159">
        <f t="shared" si="77"/>
        <v>-43.603302518986908</v>
      </c>
      <c r="DM15" s="149">
        <v>0</v>
      </c>
      <c r="DN15" s="149">
        <v>0</v>
      </c>
      <c r="DO15" s="149">
        <v>0</v>
      </c>
      <c r="DP15" s="149">
        <v>0</v>
      </c>
      <c r="DQ15" s="149">
        <v>0</v>
      </c>
      <c r="DR15" s="159" t="e">
        <f t="shared" si="78"/>
        <v>#DIV/0!</v>
      </c>
      <c r="DS15" s="149">
        <f t="shared" si="50"/>
        <v>232792</v>
      </c>
      <c r="DT15" s="149">
        <f t="shared" si="51"/>
        <v>192734</v>
      </c>
      <c r="DU15" s="149">
        <f t="shared" si="52"/>
        <v>140215</v>
      </c>
      <c r="DV15" s="149">
        <f t="shared" si="53"/>
        <v>121352</v>
      </c>
      <c r="DW15" s="149">
        <f t="shared" si="54"/>
        <v>131287</v>
      </c>
      <c r="DX15" s="159">
        <f t="shared" si="79"/>
        <v>-43.603302518986908</v>
      </c>
      <c r="DY15" s="62">
        <v>49412</v>
      </c>
      <c r="DZ15" s="62">
        <v>27966</v>
      </c>
      <c r="EA15" s="62">
        <v>25283</v>
      </c>
      <c r="EB15" s="162">
        <v>17837</v>
      </c>
      <c r="EC15" s="62">
        <v>9894</v>
      </c>
      <c r="ED15" s="159">
        <f t="shared" si="80"/>
        <v>-79.976523921314651</v>
      </c>
      <c r="EE15" s="149">
        <v>0</v>
      </c>
      <c r="EF15" s="149">
        <v>0</v>
      </c>
      <c r="EG15" s="149">
        <v>0</v>
      </c>
      <c r="EH15" s="149">
        <v>0</v>
      </c>
      <c r="EI15" s="149">
        <v>0</v>
      </c>
      <c r="EJ15" s="159" t="e">
        <f t="shared" si="81"/>
        <v>#DIV/0!</v>
      </c>
      <c r="EK15" s="62">
        <v>94557</v>
      </c>
      <c r="EL15" s="62">
        <v>85110</v>
      </c>
      <c r="EM15" s="62">
        <v>62260</v>
      </c>
      <c r="EN15" s="62">
        <v>47209</v>
      </c>
      <c r="EO15" s="62">
        <v>41102</v>
      </c>
      <c r="EP15" s="159">
        <f t="shared" si="82"/>
        <v>-56.532038876021872</v>
      </c>
      <c r="EQ15" s="3">
        <v>90</v>
      </c>
      <c r="ER15" s="3">
        <v>90</v>
      </c>
      <c r="ES15" s="3">
        <v>89</v>
      </c>
      <c r="ET15" s="3">
        <v>89</v>
      </c>
      <c r="EU15" s="3">
        <v>96</v>
      </c>
      <c r="EV15" s="159">
        <f t="shared" si="83"/>
        <v>6.6666666666666652</v>
      </c>
      <c r="EW15" s="62">
        <v>30548</v>
      </c>
      <c r="EX15" s="62">
        <v>30144</v>
      </c>
      <c r="EY15" s="62">
        <v>30173</v>
      </c>
      <c r="EZ15" s="62">
        <v>31285</v>
      </c>
      <c r="FA15" s="62">
        <v>31165</v>
      </c>
      <c r="FB15" s="159">
        <f t="shared" si="84"/>
        <v>2.0197721618436582</v>
      </c>
      <c r="FC15" s="149">
        <v>1623</v>
      </c>
      <c r="FD15" s="149">
        <v>1533</v>
      </c>
      <c r="FE15" s="149">
        <v>1620</v>
      </c>
      <c r="FF15" s="149">
        <v>1558</v>
      </c>
      <c r="FG15" s="149">
        <v>1831</v>
      </c>
      <c r="FH15" s="159">
        <f t="shared" si="85"/>
        <v>12.815773259396179</v>
      </c>
      <c r="FI15" s="71">
        <f t="shared" si="86"/>
        <v>6.698666666666667</v>
      </c>
      <c r="FJ15" s="71">
        <f t="shared" si="87"/>
        <v>6.7051111111111119</v>
      </c>
      <c r="FK15" s="71">
        <f t="shared" si="88"/>
        <v>7.0303370786516863</v>
      </c>
      <c r="FL15" s="71">
        <f t="shared" si="89"/>
        <v>7.0033707865168537</v>
      </c>
      <c r="FM15" s="159">
        <f t="shared" si="90"/>
        <v>4.5487279038144868</v>
      </c>
      <c r="FN15" s="161">
        <f t="shared" si="55"/>
        <v>5.3129501113002489</v>
      </c>
      <c r="FO15" s="161">
        <f t="shared" si="56"/>
        <v>5.0855891719745223</v>
      </c>
      <c r="FP15" s="161">
        <f t="shared" si="57"/>
        <v>5.3690385443939945</v>
      </c>
      <c r="FQ15" s="161">
        <f t="shared" si="58"/>
        <v>4.9800223749400674</v>
      </c>
      <c r="FR15" s="161">
        <f t="shared" si="59"/>
        <v>5.8751804909353442</v>
      </c>
      <c r="FS15" s="159">
        <f t="shared" si="91"/>
        <v>10.582263485577869</v>
      </c>
      <c r="FZ15" s="178"/>
      <c r="GA15" s="176"/>
      <c r="GH15" s="178"/>
      <c r="GI15" s="176"/>
      <c r="GJ15" s="177"/>
      <c r="GK15" s="177"/>
      <c r="GL15" s="177"/>
      <c r="GM15" s="177"/>
      <c r="GN15" s="177"/>
      <c r="GO15" s="177"/>
      <c r="GP15" s="176"/>
      <c r="GQ15" s="176"/>
      <c r="GW15" s="176"/>
    </row>
    <row r="16" spans="1:205">
      <c r="A16" s="9">
        <v>14</v>
      </c>
      <c r="B16" s="155" t="s">
        <v>222</v>
      </c>
      <c r="C16" s="3">
        <v>30</v>
      </c>
      <c r="D16" s="3">
        <v>24</v>
      </c>
      <c r="E16" s="3">
        <v>22</v>
      </c>
      <c r="F16" s="3">
        <v>22</v>
      </c>
      <c r="G16" s="3">
        <v>22</v>
      </c>
      <c r="H16" s="156">
        <f t="shared" si="60"/>
        <v>-26.666666666666671</v>
      </c>
      <c r="I16" s="9">
        <v>0</v>
      </c>
      <c r="J16" s="9">
        <v>0</v>
      </c>
      <c r="K16" s="9">
        <v>0</v>
      </c>
      <c r="L16" s="9">
        <v>0</v>
      </c>
      <c r="M16" s="9">
        <v>0</v>
      </c>
      <c r="N16" s="157" t="e">
        <f t="shared" si="92"/>
        <v>#DIV/0!</v>
      </c>
      <c r="O16" s="9">
        <f t="shared" si="0"/>
        <v>30</v>
      </c>
      <c r="P16" s="9">
        <f t="shared" si="1"/>
        <v>24</v>
      </c>
      <c r="Q16" s="9">
        <f t="shared" si="2"/>
        <v>22</v>
      </c>
      <c r="R16" s="9">
        <f t="shared" si="3"/>
        <v>22</v>
      </c>
      <c r="S16" s="9">
        <f t="shared" si="4"/>
        <v>22</v>
      </c>
      <c r="T16" s="156">
        <f t="shared" si="61"/>
        <v>-26.666666666666671</v>
      </c>
      <c r="U16" s="22">
        <f t="shared" si="5"/>
        <v>30</v>
      </c>
      <c r="V16" s="22">
        <f t="shared" si="6"/>
        <v>24</v>
      </c>
      <c r="W16" s="22">
        <f t="shared" si="7"/>
        <v>22</v>
      </c>
      <c r="X16" s="22">
        <f t="shared" si="8"/>
        <v>22</v>
      </c>
      <c r="Y16" s="22">
        <f t="shared" si="9"/>
        <v>22</v>
      </c>
      <c r="Z16" s="156">
        <f t="shared" si="62"/>
        <v>-26.666666666666671</v>
      </c>
      <c r="AA16" s="3">
        <v>50</v>
      </c>
      <c r="AB16" s="3">
        <v>42</v>
      </c>
      <c r="AC16" s="3">
        <v>36</v>
      </c>
      <c r="AD16" s="3">
        <v>31</v>
      </c>
      <c r="AE16" s="3">
        <v>30</v>
      </c>
      <c r="AF16" s="156">
        <f t="shared" si="63"/>
        <v>-40</v>
      </c>
      <c r="AG16" s="9">
        <v>0</v>
      </c>
      <c r="AH16" s="9">
        <v>0</v>
      </c>
      <c r="AI16" s="9">
        <v>0</v>
      </c>
      <c r="AJ16" s="9">
        <v>0</v>
      </c>
      <c r="AK16" s="9">
        <v>0</v>
      </c>
      <c r="AL16" s="157" t="e">
        <f t="shared" si="64"/>
        <v>#DIV/0!</v>
      </c>
      <c r="AM16" s="9">
        <f t="shared" si="10"/>
        <v>50</v>
      </c>
      <c r="AN16" s="9">
        <f t="shared" si="11"/>
        <v>42</v>
      </c>
      <c r="AO16" s="9">
        <f t="shared" si="12"/>
        <v>36</v>
      </c>
      <c r="AP16" s="9">
        <f t="shared" si="13"/>
        <v>31</v>
      </c>
      <c r="AQ16" s="9">
        <f t="shared" si="14"/>
        <v>30</v>
      </c>
      <c r="AR16" s="156">
        <f t="shared" si="65"/>
        <v>-40</v>
      </c>
      <c r="AS16" s="22">
        <f t="shared" si="15"/>
        <v>50</v>
      </c>
      <c r="AT16" s="22">
        <f t="shared" si="16"/>
        <v>42</v>
      </c>
      <c r="AU16" s="22">
        <f t="shared" si="17"/>
        <v>36</v>
      </c>
      <c r="AV16" s="22">
        <f t="shared" si="18"/>
        <v>31</v>
      </c>
      <c r="AW16" s="22">
        <f t="shared" si="19"/>
        <v>30</v>
      </c>
      <c r="AX16" s="156">
        <f t="shared" si="66"/>
        <v>-40</v>
      </c>
      <c r="AY16" s="69">
        <f t="shared" si="20"/>
        <v>80</v>
      </c>
      <c r="AZ16" s="69">
        <f t="shared" si="21"/>
        <v>66</v>
      </c>
      <c r="BA16" s="69">
        <f t="shared" si="22"/>
        <v>58</v>
      </c>
      <c r="BB16" s="69">
        <f t="shared" si="23"/>
        <v>53</v>
      </c>
      <c r="BC16" s="69">
        <f t="shared" si="24"/>
        <v>52</v>
      </c>
      <c r="BD16" s="156">
        <f t="shared" si="67"/>
        <v>-35</v>
      </c>
      <c r="BE16" s="137">
        <f t="shared" si="25"/>
        <v>80</v>
      </c>
      <c r="BF16" s="137">
        <f t="shared" si="26"/>
        <v>66</v>
      </c>
      <c r="BG16" s="137">
        <f t="shared" si="27"/>
        <v>58</v>
      </c>
      <c r="BH16" s="137">
        <f t="shared" si="28"/>
        <v>53</v>
      </c>
      <c r="BI16" s="137">
        <f t="shared" si="29"/>
        <v>52</v>
      </c>
      <c r="BJ16" s="156">
        <f t="shared" si="68"/>
        <v>-35</v>
      </c>
      <c r="BK16" s="62">
        <v>246094</v>
      </c>
      <c r="BL16" s="62">
        <v>139048</v>
      </c>
      <c r="BM16" s="62">
        <v>120692</v>
      </c>
      <c r="BN16" s="62">
        <v>127789</v>
      </c>
      <c r="BO16" s="62">
        <v>110774</v>
      </c>
      <c r="BP16" s="159">
        <f t="shared" si="69"/>
        <v>-54.987118743244444</v>
      </c>
      <c r="BQ16" s="62">
        <v>0</v>
      </c>
      <c r="BR16" s="62">
        <v>0</v>
      </c>
      <c r="BS16" s="62">
        <v>0</v>
      </c>
      <c r="BT16" s="62">
        <v>0</v>
      </c>
      <c r="BU16" s="62">
        <v>0</v>
      </c>
      <c r="BV16" s="156" t="e">
        <f t="shared" si="70"/>
        <v>#DIV/0!</v>
      </c>
      <c r="BW16" s="16">
        <f t="shared" si="30"/>
        <v>246094</v>
      </c>
      <c r="BX16" s="16">
        <f t="shared" si="31"/>
        <v>139048</v>
      </c>
      <c r="BY16" s="16">
        <f t="shared" si="32"/>
        <v>120692</v>
      </c>
      <c r="BZ16" s="16">
        <f t="shared" si="33"/>
        <v>127789</v>
      </c>
      <c r="CA16" s="16">
        <f t="shared" si="34"/>
        <v>110774</v>
      </c>
      <c r="CB16" s="156">
        <f t="shared" si="71"/>
        <v>-54.987118743244444</v>
      </c>
      <c r="CC16" s="149">
        <v>2570</v>
      </c>
      <c r="CD16" s="149">
        <v>1840</v>
      </c>
      <c r="CE16" s="149">
        <v>1245</v>
      </c>
      <c r="CF16" s="149">
        <v>715</v>
      </c>
      <c r="CG16" s="149">
        <v>200</v>
      </c>
      <c r="CH16" s="156">
        <f t="shared" si="72"/>
        <v>-92.217898832684824</v>
      </c>
      <c r="CI16" s="149">
        <f t="shared" si="35"/>
        <v>243524</v>
      </c>
      <c r="CJ16" s="149">
        <f t="shared" si="36"/>
        <v>137208</v>
      </c>
      <c r="CK16" s="149">
        <f t="shared" si="37"/>
        <v>119447</v>
      </c>
      <c r="CL16" s="149">
        <f t="shared" si="38"/>
        <v>127074</v>
      </c>
      <c r="CM16" s="149">
        <f t="shared" si="39"/>
        <v>110574</v>
      </c>
      <c r="CN16" s="156">
        <f t="shared" si="73"/>
        <v>-54.594208373712647</v>
      </c>
      <c r="CO16" s="62">
        <v>1758845</v>
      </c>
      <c r="CP16" s="62">
        <v>1753267</v>
      </c>
      <c r="CQ16" s="62">
        <v>1765883</v>
      </c>
      <c r="CR16" s="62">
        <v>1701707</v>
      </c>
      <c r="CS16" s="62">
        <v>1580640</v>
      </c>
      <c r="CT16" s="159">
        <f t="shared" si="74"/>
        <v>-10.131933172053254</v>
      </c>
      <c r="CU16" s="63">
        <f t="shared" si="40"/>
        <v>1.3991795752326099E-2</v>
      </c>
      <c r="CV16" s="63">
        <f t="shared" si="41"/>
        <v>7.9307943399379559E-3</v>
      </c>
      <c r="CW16" s="63">
        <f t="shared" si="42"/>
        <v>6.8346543910327018E-3</v>
      </c>
      <c r="CX16" s="63">
        <f t="shared" si="43"/>
        <v>7.509459619076609E-3</v>
      </c>
      <c r="CY16" s="63">
        <f t="shared" si="44"/>
        <v>7.0081739042413202E-3</v>
      </c>
      <c r="CZ16" s="159">
        <f t="shared" si="75"/>
        <v>-49.912262669527387</v>
      </c>
      <c r="DA16" s="63">
        <f t="shared" si="45"/>
        <v>1.3845677134710561E-2</v>
      </c>
      <c r="DB16" s="63">
        <f t="shared" si="46"/>
        <v>7.8258474037325738E-3</v>
      </c>
      <c r="DC16" s="63">
        <f t="shared" si="47"/>
        <v>6.7641514188652363E-3</v>
      </c>
      <c r="DD16" s="63">
        <f t="shared" si="48"/>
        <v>7.4674429851907522E-3</v>
      </c>
      <c r="DE16" s="63">
        <f t="shared" si="49"/>
        <v>6.9955208017005764E-3</v>
      </c>
      <c r="DF16" s="159">
        <f t="shared" si="76"/>
        <v>-49.475054678524288</v>
      </c>
      <c r="DG16" s="62">
        <v>61787</v>
      </c>
      <c r="DH16" s="62">
        <v>45917</v>
      </c>
      <c r="DI16" s="62">
        <v>44357</v>
      </c>
      <c r="DJ16" s="62">
        <v>54426</v>
      </c>
      <c r="DK16" s="62">
        <v>46047</v>
      </c>
      <c r="DL16" s="159">
        <f t="shared" si="77"/>
        <v>-25.474614401087603</v>
      </c>
      <c r="DM16" s="149">
        <v>14728</v>
      </c>
      <c r="DN16" s="149">
        <v>11769</v>
      </c>
      <c r="DO16" s="149">
        <v>11546</v>
      </c>
      <c r="DP16" s="149">
        <v>11805</v>
      </c>
      <c r="DQ16" s="149">
        <v>9878</v>
      </c>
      <c r="DR16" s="159">
        <f t="shared" si="78"/>
        <v>-32.930472569255841</v>
      </c>
      <c r="DS16" s="149">
        <f t="shared" si="50"/>
        <v>47059</v>
      </c>
      <c r="DT16" s="149">
        <f t="shared" si="51"/>
        <v>34148</v>
      </c>
      <c r="DU16" s="149">
        <f t="shared" si="52"/>
        <v>32811</v>
      </c>
      <c r="DV16" s="149">
        <f t="shared" si="53"/>
        <v>42621</v>
      </c>
      <c r="DW16" s="149">
        <f t="shared" si="54"/>
        <v>36169</v>
      </c>
      <c r="DX16" s="159">
        <f t="shared" si="79"/>
        <v>-23.141163220637928</v>
      </c>
      <c r="DY16" s="62">
        <v>3449</v>
      </c>
      <c r="DZ16" s="62">
        <v>500</v>
      </c>
      <c r="EA16" s="62">
        <v>808</v>
      </c>
      <c r="EB16" s="62">
        <v>724</v>
      </c>
      <c r="EC16" s="62">
        <v>420</v>
      </c>
      <c r="ED16" s="159">
        <f t="shared" si="80"/>
        <v>-87.822557262974783</v>
      </c>
      <c r="EE16" s="149">
        <v>3000</v>
      </c>
      <c r="EF16" s="149">
        <v>5172</v>
      </c>
      <c r="EG16" s="149">
        <v>14321</v>
      </c>
      <c r="EH16" s="149">
        <v>18618</v>
      </c>
      <c r="EI16" s="149">
        <v>15998</v>
      </c>
      <c r="EJ16" s="159">
        <f t="shared" si="81"/>
        <v>433.26666666666665</v>
      </c>
      <c r="EK16" s="62">
        <v>11954</v>
      </c>
      <c r="EL16" s="62">
        <v>9615</v>
      </c>
      <c r="EM16" s="62">
        <v>8225</v>
      </c>
      <c r="EN16" s="62">
        <v>8375</v>
      </c>
      <c r="EO16" s="62">
        <v>7937</v>
      </c>
      <c r="EP16" s="159">
        <f t="shared" si="82"/>
        <v>-33.603814622720428</v>
      </c>
      <c r="EQ16" s="3">
        <v>95</v>
      </c>
      <c r="ER16" s="3">
        <v>85</v>
      </c>
      <c r="ES16" s="3">
        <v>63</v>
      </c>
      <c r="ET16" s="3">
        <v>55</v>
      </c>
      <c r="EU16" s="3">
        <v>50</v>
      </c>
      <c r="EV16" s="159">
        <f t="shared" si="83"/>
        <v>-47.368421052631582</v>
      </c>
      <c r="EW16" s="62">
        <v>26197</v>
      </c>
      <c r="EX16" s="62">
        <v>23711</v>
      </c>
      <c r="EY16" s="62">
        <v>20829</v>
      </c>
      <c r="EZ16" s="62">
        <v>14828</v>
      </c>
      <c r="FA16" s="62">
        <v>15347</v>
      </c>
      <c r="FB16" s="159">
        <f t="shared" si="84"/>
        <v>-41.41695614001604</v>
      </c>
      <c r="FC16" s="149">
        <v>2315</v>
      </c>
      <c r="FD16" s="149">
        <v>2457</v>
      </c>
      <c r="FE16" s="149">
        <v>2341</v>
      </c>
      <c r="FF16" s="149">
        <v>1621</v>
      </c>
      <c r="FG16" s="149">
        <v>1522</v>
      </c>
      <c r="FH16" s="159">
        <f t="shared" si="85"/>
        <v>-34.254859611231105</v>
      </c>
      <c r="FI16" s="71">
        <f t="shared" si="86"/>
        <v>4.9917894736842108</v>
      </c>
      <c r="FJ16" s="71">
        <f t="shared" si="87"/>
        <v>4.9009411764705879</v>
      </c>
      <c r="FK16" s="71">
        <f t="shared" si="88"/>
        <v>4.7073015873015871</v>
      </c>
      <c r="FL16" s="71">
        <f t="shared" si="89"/>
        <v>5.5807272727272723</v>
      </c>
      <c r="FM16" s="159">
        <f t="shared" si="90"/>
        <v>11.798129751822106</v>
      </c>
      <c r="FN16" s="161">
        <f t="shared" si="55"/>
        <v>8.8368897201969698</v>
      </c>
      <c r="FO16" s="161">
        <f t="shared" si="56"/>
        <v>10.362279110961158</v>
      </c>
      <c r="FP16" s="161">
        <f t="shared" si="57"/>
        <v>11.239137740650056</v>
      </c>
      <c r="FQ16" s="161">
        <f t="shared" si="58"/>
        <v>10.93202050175344</v>
      </c>
      <c r="FR16" s="161">
        <f t="shared" si="59"/>
        <v>9.9172476705545058</v>
      </c>
      <c r="FS16" s="159">
        <f t="shared" si="91"/>
        <v>12.225545237804036</v>
      </c>
      <c r="FZ16" s="178"/>
      <c r="GA16" s="176"/>
      <c r="GH16" s="178"/>
      <c r="GI16" s="176"/>
      <c r="GJ16" s="177"/>
      <c r="GK16" s="177"/>
      <c r="GL16" s="177"/>
      <c r="GM16" s="177"/>
      <c r="GN16" s="177"/>
      <c r="GO16" s="177"/>
      <c r="GP16" s="176"/>
      <c r="GQ16" s="176"/>
      <c r="GW16" s="176"/>
    </row>
    <row r="17" spans="1:205">
      <c r="A17" s="3">
        <v>15</v>
      </c>
      <c r="B17" s="2" t="s">
        <v>223</v>
      </c>
      <c r="C17" s="3">
        <v>5</v>
      </c>
      <c r="D17" s="3">
        <v>5</v>
      </c>
      <c r="E17" s="3">
        <v>5</v>
      </c>
      <c r="F17" s="3">
        <v>5</v>
      </c>
      <c r="G17" s="3">
        <v>5</v>
      </c>
      <c r="H17" s="156">
        <f t="shared" si="60"/>
        <v>0</v>
      </c>
      <c r="I17" s="9">
        <v>0</v>
      </c>
      <c r="J17" s="9">
        <v>0</v>
      </c>
      <c r="K17" s="9">
        <v>0</v>
      </c>
      <c r="L17" s="9">
        <v>0</v>
      </c>
      <c r="M17" s="9">
        <v>0</v>
      </c>
      <c r="N17" s="157" t="e">
        <f t="shared" si="92"/>
        <v>#DIV/0!</v>
      </c>
      <c r="O17" s="9">
        <f t="shared" si="0"/>
        <v>5</v>
      </c>
      <c r="P17" s="9">
        <f t="shared" si="1"/>
        <v>5</v>
      </c>
      <c r="Q17" s="9">
        <f t="shared" si="2"/>
        <v>5</v>
      </c>
      <c r="R17" s="9">
        <f t="shared" si="3"/>
        <v>5</v>
      </c>
      <c r="S17" s="9">
        <f t="shared" si="4"/>
        <v>5</v>
      </c>
      <c r="T17" s="156">
        <f t="shared" si="61"/>
        <v>0</v>
      </c>
      <c r="U17" s="22">
        <f t="shared" si="5"/>
        <v>5</v>
      </c>
      <c r="V17" s="22">
        <f t="shared" si="6"/>
        <v>5</v>
      </c>
      <c r="W17" s="22">
        <f t="shared" si="7"/>
        <v>5</v>
      </c>
      <c r="X17" s="22">
        <f t="shared" si="8"/>
        <v>5</v>
      </c>
      <c r="Y17" s="22">
        <f t="shared" si="9"/>
        <v>5</v>
      </c>
      <c r="Z17" s="156">
        <f t="shared" si="62"/>
        <v>0</v>
      </c>
      <c r="AA17" s="3">
        <v>9</v>
      </c>
      <c r="AB17" s="3">
        <v>9</v>
      </c>
      <c r="AC17" s="3">
        <v>9</v>
      </c>
      <c r="AD17" s="3">
        <v>10</v>
      </c>
      <c r="AE17" s="3">
        <v>10</v>
      </c>
      <c r="AF17" s="156">
        <f t="shared" si="63"/>
        <v>11.111111111111116</v>
      </c>
      <c r="AG17" s="9">
        <v>4</v>
      </c>
      <c r="AH17" s="9">
        <v>4</v>
      </c>
      <c r="AI17" s="9">
        <v>3</v>
      </c>
      <c r="AJ17" s="9">
        <v>3</v>
      </c>
      <c r="AK17" s="9">
        <v>3</v>
      </c>
      <c r="AL17" s="156">
        <f t="shared" si="64"/>
        <v>-25</v>
      </c>
      <c r="AM17" s="9">
        <f t="shared" si="10"/>
        <v>13</v>
      </c>
      <c r="AN17" s="9">
        <f t="shared" si="11"/>
        <v>13</v>
      </c>
      <c r="AO17" s="9">
        <f t="shared" si="12"/>
        <v>12</v>
      </c>
      <c r="AP17" s="9">
        <f t="shared" si="13"/>
        <v>13</v>
      </c>
      <c r="AQ17" s="9">
        <f t="shared" si="14"/>
        <v>13</v>
      </c>
      <c r="AR17" s="156">
        <f t="shared" si="65"/>
        <v>0</v>
      </c>
      <c r="AS17" s="22">
        <f t="shared" si="15"/>
        <v>11</v>
      </c>
      <c r="AT17" s="22">
        <f t="shared" si="16"/>
        <v>11</v>
      </c>
      <c r="AU17" s="22">
        <f t="shared" si="17"/>
        <v>10.5</v>
      </c>
      <c r="AV17" s="22">
        <f t="shared" si="18"/>
        <v>11.5</v>
      </c>
      <c r="AW17" s="22">
        <f t="shared" si="19"/>
        <v>11.5</v>
      </c>
      <c r="AX17" s="156">
        <f t="shared" si="66"/>
        <v>4.5454545454545414</v>
      </c>
      <c r="AY17" s="69">
        <f t="shared" si="20"/>
        <v>18</v>
      </c>
      <c r="AZ17" s="69">
        <f t="shared" si="21"/>
        <v>18</v>
      </c>
      <c r="BA17" s="69">
        <f t="shared" si="22"/>
        <v>17</v>
      </c>
      <c r="BB17" s="69">
        <f t="shared" si="23"/>
        <v>18</v>
      </c>
      <c r="BC17" s="69">
        <f t="shared" si="24"/>
        <v>18</v>
      </c>
      <c r="BD17" s="156">
        <f t="shared" si="67"/>
        <v>0</v>
      </c>
      <c r="BE17" s="137">
        <f t="shared" si="25"/>
        <v>16</v>
      </c>
      <c r="BF17" s="137">
        <f t="shared" si="26"/>
        <v>16</v>
      </c>
      <c r="BG17" s="137">
        <f t="shared" si="27"/>
        <v>15.5</v>
      </c>
      <c r="BH17" s="137">
        <f t="shared" si="28"/>
        <v>16.5</v>
      </c>
      <c r="BI17" s="137">
        <f t="shared" si="29"/>
        <v>16.5</v>
      </c>
      <c r="BJ17" s="156">
        <f t="shared" si="68"/>
        <v>3.125</v>
      </c>
      <c r="BK17" s="62">
        <v>18524</v>
      </c>
      <c r="BL17" s="62">
        <v>17554</v>
      </c>
      <c r="BM17" s="62">
        <v>25687</v>
      </c>
      <c r="BN17" s="162">
        <v>26049</v>
      </c>
      <c r="BO17" s="62">
        <v>25990</v>
      </c>
      <c r="BP17" s="159">
        <f t="shared" si="69"/>
        <v>40.304469876916428</v>
      </c>
      <c r="BQ17" s="62">
        <v>26963</v>
      </c>
      <c r="BR17" s="62">
        <v>27262</v>
      </c>
      <c r="BS17" s="62">
        <v>26493</v>
      </c>
      <c r="BT17" s="162">
        <v>30575</v>
      </c>
      <c r="BU17" s="62">
        <v>31013</v>
      </c>
      <c r="BV17" s="156">
        <f t="shared" si="70"/>
        <v>15.020583762934381</v>
      </c>
      <c r="BW17" s="16">
        <f t="shared" si="30"/>
        <v>45487</v>
      </c>
      <c r="BX17" s="16">
        <f t="shared" si="31"/>
        <v>44816</v>
      </c>
      <c r="BY17" s="16">
        <f t="shared" si="32"/>
        <v>52180</v>
      </c>
      <c r="BZ17" s="16">
        <f t="shared" si="33"/>
        <v>56624</v>
      </c>
      <c r="CA17" s="16">
        <f t="shared" si="34"/>
        <v>57003</v>
      </c>
      <c r="CB17" s="156">
        <f t="shared" si="71"/>
        <v>25.31712357376832</v>
      </c>
      <c r="CC17" s="149">
        <v>0</v>
      </c>
      <c r="CD17" s="149">
        <v>0</v>
      </c>
      <c r="CE17" s="149">
        <v>0</v>
      </c>
      <c r="CF17" s="149">
        <v>0</v>
      </c>
      <c r="CG17" s="149">
        <v>0</v>
      </c>
      <c r="CH17" s="156" t="e">
        <f t="shared" si="72"/>
        <v>#DIV/0!</v>
      </c>
      <c r="CI17" s="149">
        <f t="shared" si="35"/>
        <v>45487</v>
      </c>
      <c r="CJ17" s="149">
        <f t="shared" si="36"/>
        <v>44816</v>
      </c>
      <c r="CK17" s="149">
        <f t="shared" si="37"/>
        <v>52180</v>
      </c>
      <c r="CL17" s="149">
        <f t="shared" si="38"/>
        <v>56624</v>
      </c>
      <c r="CM17" s="149">
        <f t="shared" si="39"/>
        <v>57003</v>
      </c>
      <c r="CN17" s="156">
        <f t="shared" si="73"/>
        <v>25.31712357376832</v>
      </c>
      <c r="CO17" s="62">
        <v>1259950</v>
      </c>
      <c r="CP17" s="62">
        <v>1350650</v>
      </c>
      <c r="CQ17" s="62">
        <v>1340300</v>
      </c>
      <c r="CR17" s="62">
        <v>1342050</v>
      </c>
      <c r="CS17" s="62">
        <v>1296603</v>
      </c>
      <c r="CT17" s="159">
        <f t="shared" si="74"/>
        <v>2.9090836937973652</v>
      </c>
      <c r="CU17" s="63">
        <f t="shared" si="40"/>
        <v>3.6102226278820586E-3</v>
      </c>
      <c r="CV17" s="63">
        <f t="shared" si="41"/>
        <v>3.3181060970643764E-3</v>
      </c>
      <c r="CW17" s="63">
        <f t="shared" si="42"/>
        <v>3.8931582481533983E-3</v>
      </c>
      <c r="CX17" s="63">
        <f t="shared" si="43"/>
        <v>4.2192168697142429E-3</v>
      </c>
      <c r="CY17" s="63">
        <f t="shared" si="44"/>
        <v>4.3963341130631352E-3</v>
      </c>
      <c r="CZ17" s="159">
        <f t="shared" si="75"/>
        <v>21.774598583197346</v>
      </c>
      <c r="DA17" s="297">
        <f t="shared" si="45"/>
        <v>3.6102226278820586E-3</v>
      </c>
      <c r="DB17" s="63">
        <f t="shared" si="46"/>
        <v>3.3181060970643764E-3</v>
      </c>
      <c r="DC17" s="63">
        <f t="shared" si="47"/>
        <v>3.8931582481533983E-3</v>
      </c>
      <c r="DD17" s="63">
        <f t="shared" si="48"/>
        <v>4.2192168697142429E-3</v>
      </c>
      <c r="DE17" s="297">
        <f t="shared" si="49"/>
        <v>4.3963341130631352E-3</v>
      </c>
      <c r="DF17" s="159">
        <f t="shared" si="76"/>
        <v>21.774598583197346</v>
      </c>
      <c r="DG17" s="62">
        <v>7052</v>
      </c>
      <c r="DH17" s="62">
        <v>7146</v>
      </c>
      <c r="DI17" s="62">
        <v>5095</v>
      </c>
      <c r="DJ17" s="162">
        <v>4816</v>
      </c>
      <c r="DK17" s="62">
        <v>4883</v>
      </c>
      <c r="DL17" s="159">
        <f t="shared" si="77"/>
        <v>-30.757231990924559</v>
      </c>
      <c r="DM17" s="149">
        <v>0</v>
      </c>
      <c r="DN17" s="149">
        <v>0</v>
      </c>
      <c r="DO17" s="149">
        <v>0</v>
      </c>
      <c r="DP17" s="149">
        <v>0</v>
      </c>
      <c r="DQ17" s="149">
        <v>0</v>
      </c>
      <c r="DR17" s="159" t="e">
        <f t="shared" si="78"/>
        <v>#DIV/0!</v>
      </c>
      <c r="DS17" s="149">
        <f t="shared" si="50"/>
        <v>7052</v>
      </c>
      <c r="DT17" s="149">
        <f t="shared" si="51"/>
        <v>7146</v>
      </c>
      <c r="DU17" s="149">
        <f t="shared" si="52"/>
        <v>5095</v>
      </c>
      <c r="DV17" s="149">
        <f t="shared" si="53"/>
        <v>4816</v>
      </c>
      <c r="DW17" s="149">
        <f t="shared" si="54"/>
        <v>4883</v>
      </c>
      <c r="DX17" s="159">
        <f t="shared" si="79"/>
        <v>-30.757231990924559</v>
      </c>
      <c r="DY17" s="62">
        <v>7700</v>
      </c>
      <c r="DZ17" s="62">
        <v>7700</v>
      </c>
      <c r="EA17" s="62">
        <v>6950</v>
      </c>
      <c r="EB17" s="62">
        <v>6950</v>
      </c>
      <c r="EC17" s="62">
        <v>6950</v>
      </c>
      <c r="ED17" s="159">
        <f t="shared" si="80"/>
        <v>-9.740259740259738</v>
      </c>
      <c r="EE17" s="149">
        <v>186</v>
      </c>
      <c r="EF17" s="149">
        <v>58</v>
      </c>
      <c r="EG17" s="149">
        <v>9015</v>
      </c>
      <c r="EH17" s="149">
        <v>6568</v>
      </c>
      <c r="EI17" s="149">
        <v>8100</v>
      </c>
      <c r="EJ17" s="159">
        <f t="shared" si="81"/>
        <v>4254.8387096774195</v>
      </c>
      <c r="EK17" s="62">
        <v>678</v>
      </c>
      <c r="EL17" s="62">
        <v>656</v>
      </c>
      <c r="EM17" s="62">
        <v>656</v>
      </c>
      <c r="EN17" s="162">
        <v>620</v>
      </c>
      <c r="EO17" s="62">
        <v>634</v>
      </c>
      <c r="EP17" s="159">
        <f t="shared" si="82"/>
        <v>-6.4896755162241915</v>
      </c>
      <c r="EQ17" s="3">
        <v>24</v>
      </c>
      <c r="ER17" s="3">
        <v>24</v>
      </c>
      <c r="ES17" s="3">
        <v>24</v>
      </c>
      <c r="ET17" s="3">
        <v>28</v>
      </c>
      <c r="EU17" s="3">
        <v>28</v>
      </c>
      <c r="EV17" s="159">
        <f t="shared" si="83"/>
        <v>16.666666666666675</v>
      </c>
      <c r="EW17" s="62">
        <v>4539</v>
      </c>
      <c r="EX17" s="162">
        <v>4855</v>
      </c>
      <c r="EY17" s="62">
        <v>4926</v>
      </c>
      <c r="EZ17" s="62">
        <v>5710</v>
      </c>
      <c r="FA17" s="62">
        <v>6930</v>
      </c>
      <c r="FB17" s="159">
        <f t="shared" si="84"/>
        <v>52.676801057501656</v>
      </c>
      <c r="FC17" s="253" t="s">
        <v>58</v>
      </c>
      <c r="FD17" s="253" t="s">
        <v>58</v>
      </c>
      <c r="FE17" s="253" t="s">
        <v>58</v>
      </c>
      <c r="FF17" s="253" t="s">
        <v>58</v>
      </c>
      <c r="FG17" s="253" t="s">
        <v>58</v>
      </c>
      <c r="FH17" s="159" t="e">
        <f t="shared" si="85"/>
        <v>#VALUE!</v>
      </c>
      <c r="FI17" s="71">
        <f t="shared" si="86"/>
        <v>4.0458333333333334</v>
      </c>
      <c r="FJ17" s="71">
        <f t="shared" si="87"/>
        <v>4.1049999999999995</v>
      </c>
      <c r="FK17" s="71">
        <f t="shared" si="88"/>
        <v>4.7583333333333337</v>
      </c>
      <c r="FL17" s="71">
        <f t="shared" si="89"/>
        <v>4.95</v>
      </c>
      <c r="FM17" s="159">
        <f t="shared" si="90"/>
        <v>22.348094747682801</v>
      </c>
      <c r="FN17" s="161" t="e">
        <f t="shared" si="55"/>
        <v>#VALUE!</v>
      </c>
      <c r="FO17" s="161" t="e">
        <f t="shared" si="56"/>
        <v>#VALUE!</v>
      </c>
      <c r="FP17" s="161" t="e">
        <f t="shared" si="57"/>
        <v>#VALUE!</v>
      </c>
      <c r="FQ17" s="161" t="e">
        <f t="shared" si="58"/>
        <v>#VALUE!</v>
      </c>
      <c r="FR17" s="161" t="e">
        <f t="shared" si="59"/>
        <v>#VALUE!</v>
      </c>
      <c r="FS17" s="159" t="e">
        <f t="shared" si="91"/>
        <v>#VALUE!</v>
      </c>
      <c r="FZ17" s="178"/>
      <c r="GA17" s="176"/>
      <c r="GH17" s="178"/>
      <c r="GI17" s="176"/>
      <c r="GJ17" s="177"/>
      <c r="GK17" s="177"/>
      <c r="GL17" s="177"/>
      <c r="GM17" s="177"/>
      <c r="GN17" s="177"/>
      <c r="GO17" s="177"/>
      <c r="GP17" s="176"/>
      <c r="GQ17" s="176"/>
    </row>
    <row r="18" spans="1:205">
      <c r="A18" s="3">
        <v>16</v>
      </c>
      <c r="B18" s="2" t="s">
        <v>224</v>
      </c>
      <c r="C18" s="3">
        <v>4</v>
      </c>
      <c r="D18" s="3">
        <v>4</v>
      </c>
      <c r="E18" s="3">
        <v>4</v>
      </c>
      <c r="F18" s="3">
        <v>4</v>
      </c>
      <c r="G18" s="3">
        <v>4</v>
      </c>
      <c r="H18" s="156">
        <f t="shared" si="60"/>
        <v>0</v>
      </c>
      <c r="I18" s="9">
        <v>0</v>
      </c>
      <c r="J18" s="9">
        <v>0</v>
      </c>
      <c r="K18" s="9">
        <v>0</v>
      </c>
      <c r="L18" s="9">
        <v>0</v>
      </c>
      <c r="M18" s="9">
        <v>0</v>
      </c>
      <c r="N18" s="157" t="e">
        <f t="shared" si="92"/>
        <v>#DIV/0!</v>
      </c>
      <c r="O18" s="9">
        <f t="shared" si="0"/>
        <v>4</v>
      </c>
      <c r="P18" s="9">
        <f t="shared" si="1"/>
        <v>4</v>
      </c>
      <c r="Q18" s="9">
        <f t="shared" si="2"/>
        <v>4</v>
      </c>
      <c r="R18" s="9">
        <f t="shared" si="3"/>
        <v>4</v>
      </c>
      <c r="S18" s="9">
        <f t="shared" si="4"/>
        <v>4</v>
      </c>
      <c r="T18" s="156">
        <f t="shared" si="61"/>
        <v>0</v>
      </c>
      <c r="U18" s="22">
        <f t="shared" si="5"/>
        <v>4</v>
      </c>
      <c r="V18" s="22">
        <f t="shared" si="6"/>
        <v>4</v>
      </c>
      <c r="W18" s="22">
        <f t="shared" si="7"/>
        <v>4</v>
      </c>
      <c r="X18" s="22">
        <f t="shared" si="8"/>
        <v>4</v>
      </c>
      <c r="Y18" s="22">
        <f t="shared" si="9"/>
        <v>4</v>
      </c>
      <c r="Z18" s="156">
        <f t="shared" si="62"/>
        <v>0</v>
      </c>
      <c r="AA18" s="3">
        <v>17</v>
      </c>
      <c r="AB18" s="3">
        <v>17</v>
      </c>
      <c r="AC18" s="3">
        <v>17</v>
      </c>
      <c r="AD18" s="3">
        <v>17</v>
      </c>
      <c r="AE18" s="3">
        <v>17</v>
      </c>
      <c r="AF18" s="156">
        <f t="shared" si="63"/>
        <v>0</v>
      </c>
      <c r="AG18" s="9">
        <v>0</v>
      </c>
      <c r="AH18" s="9">
        <v>0</v>
      </c>
      <c r="AI18" s="9">
        <v>0</v>
      </c>
      <c r="AJ18" s="9">
        <v>0</v>
      </c>
      <c r="AK18" s="9">
        <v>0</v>
      </c>
      <c r="AL18" s="157" t="e">
        <f t="shared" si="64"/>
        <v>#DIV/0!</v>
      </c>
      <c r="AM18" s="9">
        <f t="shared" si="10"/>
        <v>17</v>
      </c>
      <c r="AN18" s="9">
        <f t="shared" si="11"/>
        <v>17</v>
      </c>
      <c r="AO18" s="9">
        <f t="shared" si="12"/>
        <v>17</v>
      </c>
      <c r="AP18" s="9">
        <f t="shared" si="13"/>
        <v>17</v>
      </c>
      <c r="AQ18" s="9">
        <f t="shared" si="14"/>
        <v>17</v>
      </c>
      <c r="AR18" s="156">
        <f t="shared" si="65"/>
        <v>0</v>
      </c>
      <c r="AS18" s="22">
        <f t="shared" si="15"/>
        <v>17</v>
      </c>
      <c r="AT18" s="22">
        <f t="shared" si="16"/>
        <v>17</v>
      </c>
      <c r="AU18" s="22">
        <f t="shared" si="17"/>
        <v>17</v>
      </c>
      <c r="AV18" s="22">
        <f t="shared" si="18"/>
        <v>17</v>
      </c>
      <c r="AW18" s="22">
        <f t="shared" si="19"/>
        <v>17</v>
      </c>
      <c r="AX18" s="156">
        <f t="shared" si="66"/>
        <v>0</v>
      </c>
      <c r="AY18" s="69">
        <f t="shared" si="20"/>
        <v>21</v>
      </c>
      <c r="AZ18" s="69">
        <f t="shared" si="21"/>
        <v>21</v>
      </c>
      <c r="BA18" s="69">
        <f t="shared" si="22"/>
        <v>21</v>
      </c>
      <c r="BB18" s="69">
        <f t="shared" si="23"/>
        <v>21</v>
      </c>
      <c r="BC18" s="69">
        <f t="shared" si="24"/>
        <v>21</v>
      </c>
      <c r="BD18" s="156">
        <f t="shared" si="67"/>
        <v>0</v>
      </c>
      <c r="BE18" s="137">
        <f t="shared" si="25"/>
        <v>21</v>
      </c>
      <c r="BF18" s="137">
        <f t="shared" si="26"/>
        <v>21</v>
      </c>
      <c r="BG18" s="137">
        <f t="shared" si="27"/>
        <v>21</v>
      </c>
      <c r="BH18" s="137">
        <f t="shared" si="28"/>
        <v>21</v>
      </c>
      <c r="BI18" s="137">
        <f t="shared" si="29"/>
        <v>21</v>
      </c>
      <c r="BJ18" s="156">
        <f t="shared" si="68"/>
        <v>0</v>
      </c>
      <c r="BK18" s="62">
        <v>37323</v>
      </c>
      <c r="BL18" s="62">
        <v>37351</v>
      </c>
      <c r="BM18" s="62">
        <v>50123</v>
      </c>
      <c r="BN18" s="62">
        <v>42591</v>
      </c>
      <c r="BO18" s="62">
        <v>27560</v>
      </c>
      <c r="BP18" s="159">
        <f t="shared" si="69"/>
        <v>-26.158133054684775</v>
      </c>
      <c r="BQ18" s="62">
        <v>46562</v>
      </c>
      <c r="BR18" s="62">
        <v>43753</v>
      </c>
      <c r="BS18" s="62">
        <v>40818</v>
      </c>
      <c r="BT18" s="62">
        <v>42356</v>
      </c>
      <c r="BU18" s="62">
        <v>42286</v>
      </c>
      <c r="BV18" s="156">
        <f t="shared" si="70"/>
        <v>-9.1834543189725508</v>
      </c>
      <c r="BW18" s="16">
        <f t="shared" si="30"/>
        <v>83885</v>
      </c>
      <c r="BX18" s="16">
        <f t="shared" si="31"/>
        <v>81104</v>
      </c>
      <c r="BY18" s="16">
        <f t="shared" si="32"/>
        <v>90941</v>
      </c>
      <c r="BZ18" s="16">
        <f t="shared" si="33"/>
        <v>84947</v>
      </c>
      <c r="CA18" s="16">
        <f t="shared" si="34"/>
        <v>69846</v>
      </c>
      <c r="CB18" s="156">
        <f t="shared" si="71"/>
        <v>-16.736007629492754</v>
      </c>
      <c r="CC18" s="149">
        <v>0</v>
      </c>
      <c r="CD18" s="149">
        <v>0</v>
      </c>
      <c r="CE18" s="149">
        <v>0</v>
      </c>
      <c r="CF18" s="149">
        <v>0</v>
      </c>
      <c r="CG18" s="149">
        <v>0</v>
      </c>
      <c r="CH18" s="156" t="e">
        <f t="shared" si="72"/>
        <v>#DIV/0!</v>
      </c>
      <c r="CI18" s="149">
        <f t="shared" si="35"/>
        <v>83885</v>
      </c>
      <c r="CJ18" s="149">
        <f t="shared" si="36"/>
        <v>81104</v>
      </c>
      <c r="CK18" s="149">
        <f t="shared" si="37"/>
        <v>90941</v>
      </c>
      <c r="CL18" s="149">
        <f t="shared" si="38"/>
        <v>84947</v>
      </c>
      <c r="CM18" s="149">
        <f t="shared" si="39"/>
        <v>69846</v>
      </c>
      <c r="CN18" s="156">
        <f t="shared" si="73"/>
        <v>-16.736007629492754</v>
      </c>
      <c r="CO18" s="62">
        <v>700596</v>
      </c>
      <c r="CP18" s="62">
        <v>661012</v>
      </c>
      <c r="CQ18" s="62">
        <v>628797</v>
      </c>
      <c r="CR18" s="62">
        <v>597080</v>
      </c>
      <c r="CS18" s="62">
        <v>579531</v>
      </c>
      <c r="CT18" s="159">
        <f t="shared" si="74"/>
        <v>-17.28028706986623</v>
      </c>
      <c r="CU18" s="63">
        <f t="shared" si="40"/>
        <v>1.1973376953336874E-2</v>
      </c>
      <c r="CV18" s="63">
        <f t="shared" si="41"/>
        <v>1.226967135241115E-2</v>
      </c>
      <c r="CW18" s="63">
        <f t="shared" si="42"/>
        <v>1.4462696227876404E-2</v>
      </c>
      <c r="CX18" s="63">
        <f t="shared" si="43"/>
        <v>1.4227071749179339E-2</v>
      </c>
      <c r="CY18" s="63">
        <f t="shared" si="44"/>
        <v>1.2052159418564322E-2</v>
      </c>
      <c r="CZ18" s="159">
        <f t="shared" si="75"/>
        <v>0.65798033031518877</v>
      </c>
      <c r="DA18" s="297">
        <f t="shared" si="45"/>
        <v>1.1973376953336874E-2</v>
      </c>
      <c r="DB18" s="63">
        <f t="shared" si="46"/>
        <v>1.226967135241115E-2</v>
      </c>
      <c r="DC18" s="63">
        <f t="shared" si="47"/>
        <v>1.4462696227876404E-2</v>
      </c>
      <c r="DD18" s="63">
        <f t="shared" si="48"/>
        <v>1.4227071749179339E-2</v>
      </c>
      <c r="DE18" s="297">
        <f t="shared" si="49"/>
        <v>1.2052159418564322E-2</v>
      </c>
      <c r="DF18" s="159">
        <f t="shared" si="76"/>
        <v>0.65798033031518877</v>
      </c>
      <c r="DG18" s="62">
        <v>7604</v>
      </c>
      <c r="DH18" s="62">
        <v>4517</v>
      </c>
      <c r="DI18" s="62">
        <v>3551</v>
      </c>
      <c r="DJ18" s="62">
        <v>3037</v>
      </c>
      <c r="DK18" s="62">
        <v>3800</v>
      </c>
      <c r="DL18" s="159">
        <f t="shared" si="77"/>
        <v>-50.026301946344034</v>
      </c>
      <c r="DM18" s="149">
        <v>0</v>
      </c>
      <c r="DN18" s="149">
        <v>0</v>
      </c>
      <c r="DO18" s="149">
        <v>0</v>
      </c>
      <c r="DP18" s="149">
        <v>0</v>
      </c>
      <c r="DQ18" s="149">
        <v>0</v>
      </c>
      <c r="DR18" s="159" t="e">
        <f t="shared" si="78"/>
        <v>#DIV/0!</v>
      </c>
      <c r="DS18" s="149">
        <f t="shared" si="50"/>
        <v>7604</v>
      </c>
      <c r="DT18" s="149">
        <f t="shared" si="51"/>
        <v>4517</v>
      </c>
      <c r="DU18" s="149">
        <f t="shared" si="52"/>
        <v>3551</v>
      </c>
      <c r="DV18" s="149">
        <f t="shared" si="53"/>
        <v>3037</v>
      </c>
      <c r="DW18" s="149">
        <f t="shared" si="54"/>
        <v>3800</v>
      </c>
      <c r="DX18" s="159">
        <f t="shared" si="79"/>
        <v>-50.026301946344034</v>
      </c>
      <c r="DY18" s="62">
        <v>14817</v>
      </c>
      <c r="DZ18" s="62">
        <v>14918</v>
      </c>
      <c r="EA18" s="62">
        <v>14684</v>
      </c>
      <c r="EB18" s="62">
        <v>14372</v>
      </c>
      <c r="EC18" s="62">
        <v>10156</v>
      </c>
      <c r="ED18" s="159">
        <f t="shared" si="80"/>
        <v>-31.457110076263749</v>
      </c>
      <c r="EE18" s="149">
        <v>0</v>
      </c>
      <c r="EF18" s="149">
        <v>0</v>
      </c>
      <c r="EG18" s="149">
        <v>35752</v>
      </c>
      <c r="EH18" s="149">
        <v>8619</v>
      </c>
      <c r="EI18" s="149">
        <v>1042</v>
      </c>
      <c r="EJ18" s="159" t="e">
        <f t="shared" si="81"/>
        <v>#DIV/0!</v>
      </c>
      <c r="EK18" s="62">
        <v>6603</v>
      </c>
      <c r="EL18" s="62">
        <v>5137</v>
      </c>
      <c r="EM18" s="62">
        <v>3169</v>
      </c>
      <c r="EN18" s="62">
        <v>3169</v>
      </c>
      <c r="EO18" s="62">
        <v>3169</v>
      </c>
      <c r="EP18" s="159">
        <f t="shared" si="82"/>
        <v>-52.006663637740424</v>
      </c>
      <c r="EQ18" s="3">
        <v>36</v>
      </c>
      <c r="ER18" s="3">
        <v>36</v>
      </c>
      <c r="ES18" s="3">
        <v>36</v>
      </c>
      <c r="ET18" s="3">
        <v>36</v>
      </c>
      <c r="EU18" s="3">
        <v>36</v>
      </c>
      <c r="EV18" s="159">
        <f t="shared" si="83"/>
        <v>0</v>
      </c>
      <c r="EW18" s="62">
        <v>5657</v>
      </c>
      <c r="EX18" s="62">
        <v>5270</v>
      </c>
      <c r="EY18" s="62">
        <v>5826</v>
      </c>
      <c r="EZ18" s="62">
        <v>6414</v>
      </c>
      <c r="FA18" s="62">
        <v>7400</v>
      </c>
      <c r="FB18" s="159">
        <f t="shared" si="84"/>
        <v>30.811384125861775</v>
      </c>
      <c r="FC18" s="253" t="s">
        <v>58</v>
      </c>
      <c r="FD18" s="149">
        <v>351</v>
      </c>
      <c r="FE18" s="149">
        <v>350</v>
      </c>
      <c r="FF18" s="149">
        <v>346</v>
      </c>
      <c r="FG18" s="149">
        <v>346</v>
      </c>
      <c r="FH18" s="159" t="e">
        <f t="shared" si="85"/>
        <v>#VALUE!</v>
      </c>
      <c r="FI18" s="71">
        <f t="shared" si="86"/>
        <v>2.927777777777778</v>
      </c>
      <c r="FJ18" s="71">
        <f t="shared" si="87"/>
        <v>3.2366666666666664</v>
      </c>
      <c r="FK18" s="71">
        <f t="shared" si="88"/>
        <v>3.5633333333333335</v>
      </c>
      <c r="FL18" s="71">
        <f t="shared" si="89"/>
        <v>4.1111111111111107</v>
      </c>
      <c r="FM18" s="159">
        <f t="shared" si="90"/>
        <v>40.417457305502815</v>
      </c>
      <c r="FN18" s="161" t="e">
        <f t="shared" si="55"/>
        <v>#VALUE!</v>
      </c>
      <c r="FO18" s="161">
        <f t="shared" si="56"/>
        <v>6.6603415559772294</v>
      </c>
      <c r="FP18" s="161">
        <f t="shared" si="57"/>
        <v>6.007552351527635</v>
      </c>
      <c r="FQ18" s="161">
        <f t="shared" si="58"/>
        <v>5.394449641409417</v>
      </c>
      <c r="FR18" s="161">
        <f t="shared" si="59"/>
        <v>4.6756756756756754</v>
      </c>
      <c r="FS18" s="159" t="e">
        <f t="shared" si="91"/>
        <v>#VALUE!</v>
      </c>
      <c r="FZ18" s="178"/>
      <c r="GA18" s="176"/>
      <c r="GH18" s="178"/>
      <c r="GI18" s="176"/>
      <c r="GJ18" s="177"/>
      <c r="GK18" s="177"/>
      <c r="GL18" s="177"/>
      <c r="GM18" s="177"/>
      <c r="GN18" s="177"/>
      <c r="GO18" s="177"/>
      <c r="GP18" s="176"/>
      <c r="GQ18" s="176"/>
      <c r="GW18" s="176"/>
    </row>
    <row r="19" spans="1:205">
      <c r="A19" s="3">
        <v>17</v>
      </c>
      <c r="B19" s="2" t="s">
        <v>225</v>
      </c>
      <c r="C19" s="3">
        <v>7</v>
      </c>
      <c r="D19" s="3">
        <v>7</v>
      </c>
      <c r="E19" s="3">
        <v>7</v>
      </c>
      <c r="F19" s="3">
        <v>7</v>
      </c>
      <c r="G19" s="3">
        <v>7</v>
      </c>
      <c r="H19" s="156">
        <f t="shared" si="60"/>
        <v>0</v>
      </c>
      <c r="I19" s="9">
        <v>0</v>
      </c>
      <c r="J19" s="9">
        <v>0</v>
      </c>
      <c r="K19" s="9">
        <v>0</v>
      </c>
      <c r="L19" s="9">
        <v>0</v>
      </c>
      <c r="M19" s="9">
        <v>0</v>
      </c>
      <c r="N19" s="157" t="e">
        <f t="shared" si="92"/>
        <v>#DIV/0!</v>
      </c>
      <c r="O19" s="9">
        <f t="shared" si="0"/>
        <v>7</v>
      </c>
      <c r="P19" s="9">
        <f t="shared" si="1"/>
        <v>7</v>
      </c>
      <c r="Q19" s="9">
        <f t="shared" si="2"/>
        <v>7</v>
      </c>
      <c r="R19" s="9">
        <f t="shared" si="3"/>
        <v>7</v>
      </c>
      <c r="S19" s="9">
        <f t="shared" si="4"/>
        <v>7</v>
      </c>
      <c r="T19" s="156">
        <f t="shared" si="61"/>
        <v>0</v>
      </c>
      <c r="U19" s="22">
        <f t="shared" si="5"/>
        <v>7</v>
      </c>
      <c r="V19" s="22">
        <f t="shared" si="6"/>
        <v>7</v>
      </c>
      <c r="W19" s="22">
        <f t="shared" si="7"/>
        <v>7</v>
      </c>
      <c r="X19" s="22">
        <f t="shared" si="8"/>
        <v>7</v>
      </c>
      <c r="Y19" s="22">
        <f t="shared" si="9"/>
        <v>7</v>
      </c>
      <c r="Z19" s="156">
        <f t="shared" si="62"/>
        <v>0</v>
      </c>
      <c r="AA19" s="3">
        <v>21</v>
      </c>
      <c r="AB19" s="3">
        <v>21</v>
      </c>
      <c r="AC19" s="3">
        <v>22</v>
      </c>
      <c r="AD19" s="3">
        <v>22</v>
      </c>
      <c r="AE19" s="3">
        <v>22</v>
      </c>
      <c r="AF19" s="156">
        <f t="shared" si="63"/>
        <v>4.7619047619047672</v>
      </c>
      <c r="AG19" s="9">
        <v>0</v>
      </c>
      <c r="AH19" s="9">
        <v>0</v>
      </c>
      <c r="AI19" s="9">
        <v>0</v>
      </c>
      <c r="AJ19" s="9">
        <v>0</v>
      </c>
      <c r="AK19" s="9">
        <v>0</v>
      </c>
      <c r="AL19" s="157" t="e">
        <f t="shared" si="64"/>
        <v>#DIV/0!</v>
      </c>
      <c r="AM19" s="9">
        <f t="shared" si="10"/>
        <v>21</v>
      </c>
      <c r="AN19" s="9">
        <f t="shared" si="11"/>
        <v>21</v>
      </c>
      <c r="AO19" s="9">
        <f t="shared" si="12"/>
        <v>22</v>
      </c>
      <c r="AP19" s="9">
        <f t="shared" si="13"/>
        <v>22</v>
      </c>
      <c r="AQ19" s="9">
        <f t="shared" si="14"/>
        <v>22</v>
      </c>
      <c r="AR19" s="156">
        <f t="shared" si="65"/>
        <v>4.7619047619047672</v>
      </c>
      <c r="AS19" s="22">
        <f t="shared" si="15"/>
        <v>21</v>
      </c>
      <c r="AT19" s="22">
        <f t="shared" si="16"/>
        <v>21</v>
      </c>
      <c r="AU19" s="22">
        <f t="shared" si="17"/>
        <v>22</v>
      </c>
      <c r="AV19" s="22">
        <f t="shared" si="18"/>
        <v>22</v>
      </c>
      <c r="AW19" s="22">
        <f t="shared" si="19"/>
        <v>22</v>
      </c>
      <c r="AX19" s="156">
        <f t="shared" si="66"/>
        <v>4.7619047619047672</v>
      </c>
      <c r="AY19" s="69">
        <f t="shared" si="20"/>
        <v>28</v>
      </c>
      <c r="AZ19" s="69">
        <f t="shared" si="21"/>
        <v>28</v>
      </c>
      <c r="BA19" s="69">
        <f t="shared" si="22"/>
        <v>29</v>
      </c>
      <c r="BB19" s="69">
        <f t="shared" si="23"/>
        <v>29</v>
      </c>
      <c r="BC19" s="69">
        <f t="shared" si="24"/>
        <v>29</v>
      </c>
      <c r="BD19" s="156">
        <f t="shared" si="67"/>
        <v>3.5714285714285809</v>
      </c>
      <c r="BE19" s="137">
        <f t="shared" si="25"/>
        <v>28</v>
      </c>
      <c r="BF19" s="137">
        <f t="shared" si="26"/>
        <v>28</v>
      </c>
      <c r="BG19" s="137">
        <f t="shared" si="27"/>
        <v>29</v>
      </c>
      <c r="BH19" s="137">
        <f t="shared" si="28"/>
        <v>29</v>
      </c>
      <c r="BI19" s="137">
        <f t="shared" si="29"/>
        <v>29</v>
      </c>
      <c r="BJ19" s="156">
        <f t="shared" si="68"/>
        <v>3.5714285714285809</v>
      </c>
      <c r="BK19" s="62">
        <v>141513</v>
      </c>
      <c r="BL19" s="62">
        <v>130770</v>
      </c>
      <c r="BM19" s="62">
        <v>168122</v>
      </c>
      <c r="BN19" s="162">
        <v>93705</v>
      </c>
      <c r="BO19" s="62">
        <v>43521</v>
      </c>
      <c r="BP19" s="159">
        <f t="shared" si="69"/>
        <v>-69.245935002437946</v>
      </c>
      <c r="BQ19" s="62">
        <v>50401</v>
      </c>
      <c r="BR19" s="62">
        <v>49685</v>
      </c>
      <c r="BS19" s="62">
        <v>48156</v>
      </c>
      <c r="BT19" s="62">
        <v>42045</v>
      </c>
      <c r="BU19" s="62">
        <v>48751</v>
      </c>
      <c r="BV19" s="156">
        <f t="shared" si="70"/>
        <v>-3.2737445685601441</v>
      </c>
      <c r="BW19" s="16">
        <f t="shared" si="30"/>
        <v>191914</v>
      </c>
      <c r="BX19" s="16">
        <f t="shared" si="31"/>
        <v>180455</v>
      </c>
      <c r="BY19" s="16">
        <f t="shared" si="32"/>
        <v>216278</v>
      </c>
      <c r="BZ19" s="16">
        <f t="shared" si="33"/>
        <v>135750</v>
      </c>
      <c r="CA19" s="16">
        <f t="shared" si="34"/>
        <v>92272</v>
      </c>
      <c r="CB19" s="156">
        <f t="shared" si="71"/>
        <v>-51.920130891962025</v>
      </c>
      <c r="CC19" s="149">
        <v>102000</v>
      </c>
      <c r="CD19" s="149">
        <v>91000</v>
      </c>
      <c r="CE19" s="149">
        <v>80000</v>
      </c>
      <c r="CF19" s="149">
        <v>40000</v>
      </c>
      <c r="CG19" s="149">
        <v>34</v>
      </c>
      <c r="CH19" s="377">
        <f t="shared" si="72"/>
        <v>-99.966666666666669</v>
      </c>
      <c r="CI19" s="149">
        <f t="shared" si="35"/>
        <v>89914</v>
      </c>
      <c r="CJ19" s="149">
        <f t="shared" si="36"/>
        <v>89455</v>
      </c>
      <c r="CK19" s="149">
        <f t="shared" si="37"/>
        <v>136278</v>
      </c>
      <c r="CL19" s="149">
        <f t="shared" si="38"/>
        <v>95750</v>
      </c>
      <c r="CM19" s="149">
        <f t="shared" si="39"/>
        <v>92238</v>
      </c>
      <c r="CN19" s="156">
        <f t="shared" si="73"/>
        <v>2.5846920390595551</v>
      </c>
      <c r="CO19" s="62">
        <v>541060</v>
      </c>
      <c r="CP19" s="62">
        <v>654988</v>
      </c>
      <c r="CQ19" s="62">
        <v>665941</v>
      </c>
      <c r="CR19" s="62">
        <v>684098</v>
      </c>
      <c r="CS19" s="62">
        <v>617528</v>
      </c>
      <c r="CT19" s="159">
        <f t="shared" si="74"/>
        <v>14.132998188740631</v>
      </c>
      <c r="CU19" s="63">
        <f t="shared" si="40"/>
        <v>3.5470003326802946E-2</v>
      </c>
      <c r="CV19" s="63">
        <f t="shared" si="41"/>
        <v>2.7550886428453651E-2</v>
      </c>
      <c r="CW19" s="63">
        <f t="shared" si="42"/>
        <v>3.2477051270307727E-2</v>
      </c>
      <c r="CX19" s="63">
        <f t="shared" si="43"/>
        <v>1.9843648132285143E-2</v>
      </c>
      <c r="CY19" s="63">
        <f t="shared" si="44"/>
        <v>1.4942156469018407E-2</v>
      </c>
      <c r="CZ19" s="159">
        <f t="shared" si="75"/>
        <v>-57.87382275849027</v>
      </c>
      <c r="DA19" s="63">
        <f t="shared" si="45"/>
        <v>1.6618119986692787E-2</v>
      </c>
      <c r="DB19" s="63">
        <f t="shared" si="46"/>
        <v>1.3657502122176285E-2</v>
      </c>
      <c r="DC19" s="63">
        <f t="shared" si="47"/>
        <v>2.0463975036827588E-2</v>
      </c>
      <c r="DD19" s="63">
        <f t="shared" si="48"/>
        <v>1.3996532660525245E-2</v>
      </c>
      <c r="DE19" s="63">
        <f t="shared" si="49"/>
        <v>1.4936650645800674E-2</v>
      </c>
      <c r="DF19" s="159">
        <f t="shared" si="76"/>
        <v>-10.118288604478575</v>
      </c>
      <c r="DG19" s="62">
        <v>27665</v>
      </c>
      <c r="DH19" s="62">
        <v>27378</v>
      </c>
      <c r="DI19" s="162">
        <v>77302</v>
      </c>
      <c r="DJ19" s="162">
        <v>43414</v>
      </c>
      <c r="DK19" s="62">
        <v>27438</v>
      </c>
      <c r="DL19" s="159">
        <f t="shared" si="77"/>
        <v>-0.82053135731068316</v>
      </c>
      <c r="DM19" s="149">
        <v>1601</v>
      </c>
      <c r="DN19" s="149">
        <v>1501</v>
      </c>
      <c r="DO19" s="149">
        <v>1558</v>
      </c>
      <c r="DP19" s="149">
        <v>6770</v>
      </c>
      <c r="DQ19" s="149">
        <v>6761</v>
      </c>
      <c r="DR19" s="159">
        <f t="shared" si="78"/>
        <v>322.29856339787631</v>
      </c>
      <c r="DS19" s="149">
        <f t="shared" si="50"/>
        <v>26064</v>
      </c>
      <c r="DT19" s="149">
        <f t="shared" si="51"/>
        <v>25877</v>
      </c>
      <c r="DU19" s="149">
        <f t="shared" si="52"/>
        <v>75744</v>
      </c>
      <c r="DV19" s="149">
        <f t="shared" si="53"/>
        <v>36644</v>
      </c>
      <c r="DW19" s="149">
        <f t="shared" si="54"/>
        <v>20677</v>
      </c>
      <c r="DX19" s="159">
        <f t="shared" si="79"/>
        <v>-20.668354818907307</v>
      </c>
      <c r="DY19" s="62">
        <v>4550</v>
      </c>
      <c r="DZ19" s="62">
        <v>4550</v>
      </c>
      <c r="EA19" s="62">
        <v>5050</v>
      </c>
      <c r="EB19" s="62">
        <v>4550</v>
      </c>
      <c r="EC19" s="62">
        <v>4756</v>
      </c>
      <c r="ED19" s="159">
        <f t="shared" si="80"/>
        <v>4.5274725274725203</v>
      </c>
      <c r="EE19" s="149">
        <v>0</v>
      </c>
      <c r="EF19" s="149">
        <v>0</v>
      </c>
      <c r="EG19" s="149">
        <v>43183</v>
      </c>
      <c r="EH19" s="149">
        <v>12810</v>
      </c>
      <c r="EI19" s="149">
        <v>873</v>
      </c>
      <c r="EJ19" s="159" t="e">
        <f t="shared" si="81"/>
        <v>#DIV/0!</v>
      </c>
      <c r="EK19" s="62">
        <v>3840</v>
      </c>
      <c r="EL19" s="62">
        <v>7236</v>
      </c>
      <c r="EM19" s="62">
        <v>7078</v>
      </c>
      <c r="EN19" s="62">
        <v>953</v>
      </c>
      <c r="EO19" s="62">
        <v>957</v>
      </c>
      <c r="EP19" s="159">
        <f t="shared" si="82"/>
        <v>-75.078125</v>
      </c>
      <c r="EQ19" s="3">
        <v>36</v>
      </c>
      <c r="ER19" s="3">
        <v>36</v>
      </c>
      <c r="ES19" s="3">
        <v>36</v>
      </c>
      <c r="ET19" s="3">
        <v>36</v>
      </c>
      <c r="EU19" s="3">
        <v>36</v>
      </c>
      <c r="EV19" s="159">
        <f t="shared" si="83"/>
        <v>0</v>
      </c>
      <c r="EW19" s="62">
        <v>3904</v>
      </c>
      <c r="EX19" s="62">
        <v>3630</v>
      </c>
      <c r="EY19" s="62">
        <v>4729</v>
      </c>
      <c r="EZ19" s="62">
        <v>5868</v>
      </c>
      <c r="FA19" s="62">
        <v>7181</v>
      </c>
      <c r="FB19" s="159">
        <f t="shared" si="84"/>
        <v>83.939549180327873</v>
      </c>
      <c r="FC19" s="253" t="s">
        <v>58</v>
      </c>
      <c r="FD19" s="253" t="s">
        <v>58</v>
      </c>
      <c r="FE19" s="253" t="s">
        <v>58</v>
      </c>
      <c r="FF19" s="253" t="s">
        <v>58</v>
      </c>
      <c r="FG19" s="253" t="s">
        <v>58</v>
      </c>
      <c r="FH19" s="159" t="e">
        <f t="shared" si="85"/>
        <v>#VALUE!</v>
      </c>
      <c r="FI19" s="71">
        <f t="shared" si="86"/>
        <v>2.0166666666666666</v>
      </c>
      <c r="FJ19" s="71">
        <f t="shared" si="87"/>
        <v>2.6272222222222221</v>
      </c>
      <c r="FK19" s="71">
        <f t="shared" si="88"/>
        <v>3.26</v>
      </c>
      <c r="FL19" s="71">
        <f t="shared" si="89"/>
        <v>3.9894444444444446</v>
      </c>
      <c r="FM19" s="159">
        <f t="shared" si="90"/>
        <v>97.823691460055116</v>
      </c>
      <c r="FN19" s="161" t="e">
        <f t="shared" si="55"/>
        <v>#VALUE!</v>
      </c>
      <c r="FO19" s="161" t="e">
        <f t="shared" si="56"/>
        <v>#VALUE!</v>
      </c>
      <c r="FP19" s="161" t="e">
        <f t="shared" si="57"/>
        <v>#VALUE!</v>
      </c>
      <c r="FQ19" s="161" t="e">
        <f t="shared" si="58"/>
        <v>#VALUE!</v>
      </c>
      <c r="FR19" s="161" t="e">
        <f t="shared" si="59"/>
        <v>#VALUE!</v>
      </c>
      <c r="FS19" s="159" t="e">
        <f t="shared" si="91"/>
        <v>#VALUE!</v>
      </c>
      <c r="FZ19" s="178"/>
      <c r="GA19" s="176"/>
      <c r="GH19" s="178"/>
      <c r="GI19" s="176"/>
      <c r="GJ19" s="177"/>
      <c r="GK19" s="177"/>
      <c r="GL19" s="177"/>
      <c r="GM19" s="177"/>
      <c r="GN19" s="177"/>
      <c r="GO19" s="177"/>
      <c r="GP19" s="176"/>
      <c r="GQ19" s="176"/>
      <c r="GW19" s="176"/>
    </row>
    <row r="20" spans="1:205">
      <c r="A20" s="9">
        <v>18</v>
      </c>
      <c r="B20" s="155" t="s">
        <v>226</v>
      </c>
      <c r="C20" s="3">
        <v>4</v>
      </c>
      <c r="D20" s="3">
        <v>4</v>
      </c>
      <c r="E20" s="3">
        <v>4</v>
      </c>
      <c r="F20" s="3">
        <v>4</v>
      </c>
      <c r="G20" s="3">
        <v>4</v>
      </c>
      <c r="H20" s="156">
        <f t="shared" si="60"/>
        <v>0</v>
      </c>
      <c r="I20" s="9">
        <v>0</v>
      </c>
      <c r="J20" s="9">
        <v>0</v>
      </c>
      <c r="K20" s="9">
        <v>0</v>
      </c>
      <c r="L20" s="9">
        <v>0</v>
      </c>
      <c r="M20" s="9">
        <v>0</v>
      </c>
      <c r="N20" s="157" t="e">
        <f t="shared" si="92"/>
        <v>#DIV/0!</v>
      </c>
      <c r="O20" s="9">
        <f t="shared" si="0"/>
        <v>4</v>
      </c>
      <c r="P20" s="9">
        <f t="shared" si="1"/>
        <v>4</v>
      </c>
      <c r="Q20" s="9">
        <f t="shared" si="2"/>
        <v>4</v>
      </c>
      <c r="R20" s="9">
        <f t="shared" si="3"/>
        <v>4</v>
      </c>
      <c r="S20" s="9">
        <f t="shared" si="4"/>
        <v>4</v>
      </c>
      <c r="T20" s="156">
        <f t="shared" si="61"/>
        <v>0</v>
      </c>
      <c r="U20" s="22">
        <f t="shared" si="5"/>
        <v>4</v>
      </c>
      <c r="V20" s="22">
        <f t="shared" si="6"/>
        <v>4</v>
      </c>
      <c r="W20" s="22">
        <f t="shared" si="7"/>
        <v>4</v>
      </c>
      <c r="X20" s="22">
        <f t="shared" si="8"/>
        <v>4</v>
      </c>
      <c r="Y20" s="22">
        <f t="shared" si="9"/>
        <v>4</v>
      </c>
      <c r="Z20" s="156">
        <f t="shared" si="62"/>
        <v>0</v>
      </c>
      <c r="AA20" s="3">
        <v>8</v>
      </c>
      <c r="AB20" s="3">
        <v>9</v>
      </c>
      <c r="AC20" s="3">
        <v>9</v>
      </c>
      <c r="AD20" s="3">
        <v>9</v>
      </c>
      <c r="AE20" s="3">
        <v>10</v>
      </c>
      <c r="AF20" s="156">
        <f t="shared" si="63"/>
        <v>25</v>
      </c>
      <c r="AG20" s="9">
        <v>2</v>
      </c>
      <c r="AH20" s="9">
        <v>2</v>
      </c>
      <c r="AI20" s="9">
        <v>2</v>
      </c>
      <c r="AJ20" s="9">
        <v>2</v>
      </c>
      <c r="AK20" s="9">
        <v>2</v>
      </c>
      <c r="AL20" s="157">
        <f t="shared" si="64"/>
        <v>0</v>
      </c>
      <c r="AM20" s="9">
        <f t="shared" si="10"/>
        <v>10</v>
      </c>
      <c r="AN20" s="9">
        <f t="shared" si="11"/>
        <v>11</v>
      </c>
      <c r="AO20" s="9">
        <f t="shared" si="12"/>
        <v>11</v>
      </c>
      <c r="AP20" s="9">
        <f t="shared" si="13"/>
        <v>11</v>
      </c>
      <c r="AQ20" s="9">
        <f t="shared" si="14"/>
        <v>12</v>
      </c>
      <c r="AR20" s="156">
        <f t="shared" si="65"/>
        <v>19.999999999999996</v>
      </c>
      <c r="AS20" s="22">
        <f t="shared" si="15"/>
        <v>9</v>
      </c>
      <c r="AT20" s="22">
        <f t="shared" si="16"/>
        <v>10</v>
      </c>
      <c r="AU20" s="22">
        <f t="shared" si="17"/>
        <v>10</v>
      </c>
      <c r="AV20" s="22">
        <f t="shared" si="18"/>
        <v>10</v>
      </c>
      <c r="AW20" s="22">
        <f t="shared" si="19"/>
        <v>11</v>
      </c>
      <c r="AX20" s="156">
        <f t="shared" si="66"/>
        <v>22.222222222222232</v>
      </c>
      <c r="AY20" s="69">
        <f t="shared" si="20"/>
        <v>14</v>
      </c>
      <c r="AZ20" s="69">
        <f t="shared" si="21"/>
        <v>15</v>
      </c>
      <c r="BA20" s="69">
        <f t="shared" si="22"/>
        <v>15</v>
      </c>
      <c r="BB20" s="69">
        <f t="shared" si="23"/>
        <v>15</v>
      </c>
      <c r="BC20" s="69">
        <f t="shared" si="24"/>
        <v>16</v>
      </c>
      <c r="BD20" s="156">
        <f t="shared" si="67"/>
        <v>14.285714285714279</v>
      </c>
      <c r="BE20" s="137">
        <f t="shared" si="25"/>
        <v>13</v>
      </c>
      <c r="BF20" s="137">
        <f t="shared" si="26"/>
        <v>14</v>
      </c>
      <c r="BG20" s="137">
        <f t="shared" si="27"/>
        <v>14</v>
      </c>
      <c r="BH20" s="137">
        <f t="shared" si="28"/>
        <v>14</v>
      </c>
      <c r="BI20" s="137">
        <f t="shared" si="29"/>
        <v>15</v>
      </c>
      <c r="BJ20" s="156">
        <f t="shared" si="68"/>
        <v>15.384615384615374</v>
      </c>
      <c r="BK20" s="62">
        <v>47306</v>
      </c>
      <c r="BL20" s="62">
        <v>47799</v>
      </c>
      <c r="BM20" s="62">
        <v>43927</v>
      </c>
      <c r="BN20" s="62">
        <v>49550</v>
      </c>
      <c r="BO20" s="62">
        <v>36850</v>
      </c>
      <c r="BP20" s="159">
        <f t="shared" si="69"/>
        <v>-22.102904494144504</v>
      </c>
      <c r="BQ20" s="62">
        <v>87175</v>
      </c>
      <c r="BR20" s="62">
        <v>89938</v>
      </c>
      <c r="BS20" s="62">
        <v>88997</v>
      </c>
      <c r="BT20" s="62">
        <v>86736</v>
      </c>
      <c r="BU20" s="62">
        <v>88843</v>
      </c>
      <c r="BV20" s="156">
        <f t="shared" si="70"/>
        <v>1.9133926010897584</v>
      </c>
      <c r="BW20" s="16">
        <f t="shared" si="30"/>
        <v>134481</v>
      </c>
      <c r="BX20" s="16">
        <f t="shared" si="31"/>
        <v>137737</v>
      </c>
      <c r="BY20" s="16">
        <f t="shared" si="32"/>
        <v>132924</v>
      </c>
      <c r="BZ20" s="16">
        <f t="shared" si="33"/>
        <v>136286</v>
      </c>
      <c r="CA20" s="16">
        <f t="shared" si="34"/>
        <v>125693</v>
      </c>
      <c r="CB20" s="156">
        <f t="shared" si="71"/>
        <v>-6.5347521211174815</v>
      </c>
      <c r="CC20" s="149">
        <v>0</v>
      </c>
      <c r="CD20" s="149">
        <v>0</v>
      </c>
      <c r="CE20" s="149">
        <v>0</v>
      </c>
      <c r="CF20" s="149">
        <v>0</v>
      </c>
      <c r="CG20" s="149">
        <v>0</v>
      </c>
      <c r="CH20" s="156" t="e">
        <f t="shared" si="72"/>
        <v>#DIV/0!</v>
      </c>
      <c r="CI20" s="149">
        <f t="shared" si="35"/>
        <v>134481</v>
      </c>
      <c r="CJ20" s="149">
        <f t="shared" si="36"/>
        <v>137737</v>
      </c>
      <c r="CK20" s="149">
        <f t="shared" si="37"/>
        <v>132924</v>
      </c>
      <c r="CL20" s="149">
        <f t="shared" si="38"/>
        <v>136286</v>
      </c>
      <c r="CM20" s="149">
        <f t="shared" si="39"/>
        <v>125693</v>
      </c>
      <c r="CN20" s="156">
        <f t="shared" si="73"/>
        <v>-6.5347521211174815</v>
      </c>
      <c r="CO20" s="62">
        <v>549137</v>
      </c>
      <c r="CP20" s="62">
        <v>501257</v>
      </c>
      <c r="CQ20" s="62">
        <v>539062</v>
      </c>
      <c r="CR20" s="62">
        <v>537775</v>
      </c>
      <c r="CS20" s="62">
        <v>523762</v>
      </c>
      <c r="CT20" s="159">
        <f t="shared" si="74"/>
        <v>-4.6208869553499454</v>
      </c>
      <c r="CU20" s="63">
        <f t="shared" si="40"/>
        <v>2.4489517187878434E-2</v>
      </c>
      <c r="CV20" s="63">
        <f t="shared" si="41"/>
        <v>2.7478319504765019E-2</v>
      </c>
      <c r="CW20" s="63">
        <f t="shared" si="42"/>
        <v>2.4658388088939678E-2</v>
      </c>
      <c r="CX20" s="63">
        <f t="shared" si="43"/>
        <v>2.5342568918227885E-2</v>
      </c>
      <c r="CY20" s="63">
        <f t="shared" si="44"/>
        <v>2.3998113647038157E-2</v>
      </c>
      <c r="CZ20" s="159">
        <f t="shared" si="75"/>
        <v>-2.0065872963943354</v>
      </c>
      <c r="DA20" s="297">
        <f t="shared" si="45"/>
        <v>2.4489517187878434E-2</v>
      </c>
      <c r="DB20" s="63">
        <f t="shared" si="46"/>
        <v>2.7478319504765019E-2</v>
      </c>
      <c r="DC20" s="63">
        <f t="shared" si="47"/>
        <v>2.4658388088939678E-2</v>
      </c>
      <c r="DD20" s="63">
        <f t="shared" si="48"/>
        <v>2.5342568918227885E-2</v>
      </c>
      <c r="DE20" s="297">
        <f t="shared" si="49"/>
        <v>2.3998113647038157E-2</v>
      </c>
      <c r="DF20" s="159">
        <f t="shared" si="76"/>
        <v>-2.0065872963943354</v>
      </c>
      <c r="DG20" s="62">
        <v>10099</v>
      </c>
      <c r="DH20" s="62">
        <v>10602</v>
      </c>
      <c r="DI20" s="62">
        <v>10367</v>
      </c>
      <c r="DJ20" s="62">
        <v>10167</v>
      </c>
      <c r="DK20" s="62">
        <v>7057</v>
      </c>
      <c r="DL20" s="159">
        <f t="shared" si="77"/>
        <v>-30.12179423705318</v>
      </c>
      <c r="DM20" s="149">
        <v>0</v>
      </c>
      <c r="DN20" s="149">
        <v>0</v>
      </c>
      <c r="DO20" s="149">
        <v>0</v>
      </c>
      <c r="DP20" s="149">
        <v>0</v>
      </c>
      <c r="DQ20" s="149">
        <v>0</v>
      </c>
      <c r="DR20" s="159" t="e">
        <f t="shared" si="78"/>
        <v>#DIV/0!</v>
      </c>
      <c r="DS20" s="149">
        <f t="shared" si="50"/>
        <v>10099</v>
      </c>
      <c r="DT20" s="149">
        <f t="shared" si="51"/>
        <v>10602</v>
      </c>
      <c r="DU20" s="149">
        <f t="shared" si="52"/>
        <v>10367</v>
      </c>
      <c r="DV20" s="149">
        <f t="shared" si="53"/>
        <v>10167</v>
      </c>
      <c r="DW20" s="149">
        <f t="shared" si="54"/>
        <v>7057</v>
      </c>
      <c r="DX20" s="159">
        <f t="shared" si="79"/>
        <v>-30.12179423705318</v>
      </c>
      <c r="DY20" s="62">
        <v>400</v>
      </c>
      <c r="DZ20" s="62">
        <v>400</v>
      </c>
      <c r="EA20" s="62">
        <v>360</v>
      </c>
      <c r="EB20" s="62">
        <v>360</v>
      </c>
      <c r="EC20" s="62">
        <v>360</v>
      </c>
      <c r="ED20" s="159">
        <f t="shared" si="80"/>
        <v>-9.9999999999999982</v>
      </c>
      <c r="EE20" s="149">
        <v>0</v>
      </c>
      <c r="EF20" s="149">
        <v>0</v>
      </c>
      <c r="EG20" s="149">
        <v>0</v>
      </c>
      <c r="EH20" s="149">
        <v>0</v>
      </c>
      <c r="EI20" s="149">
        <v>0</v>
      </c>
      <c r="EJ20" s="159" t="e">
        <f t="shared" si="81"/>
        <v>#DIV/0!</v>
      </c>
      <c r="EK20" s="62">
        <v>1027</v>
      </c>
      <c r="EL20" s="62">
        <v>958</v>
      </c>
      <c r="EM20" s="62">
        <v>881</v>
      </c>
      <c r="EN20" s="62">
        <v>881</v>
      </c>
      <c r="EO20" s="62">
        <v>881</v>
      </c>
      <c r="EP20" s="159">
        <f t="shared" si="82"/>
        <v>-14.216163583252195</v>
      </c>
      <c r="EQ20" s="3">
        <v>40</v>
      </c>
      <c r="ER20" s="3">
        <v>40</v>
      </c>
      <c r="ES20" s="3">
        <v>40</v>
      </c>
      <c r="ET20" s="3">
        <v>40</v>
      </c>
      <c r="EU20" s="3">
        <v>44</v>
      </c>
      <c r="EV20" s="159">
        <f t="shared" si="83"/>
        <v>10.000000000000009</v>
      </c>
      <c r="EW20" s="62">
        <v>3033</v>
      </c>
      <c r="EX20" s="62">
        <v>3559</v>
      </c>
      <c r="EY20" s="62">
        <v>3890</v>
      </c>
      <c r="EZ20" s="62">
        <v>4578</v>
      </c>
      <c r="FA20" s="62">
        <v>5776</v>
      </c>
      <c r="FB20" s="159">
        <f t="shared" si="84"/>
        <v>90.438509726343554</v>
      </c>
      <c r="FC20" s="261">
        <v>356</v>
      </c>
      <c r="FD20" s="261">
        <v>342</v>
      </c>
      <c r="FE20" s="261">
        <v>349</v>
      </c>
      <c r="FF20" s="261">
        <v>455</v>
      </c>
      <c r="FG20" s="261">
        <v>444</v>
      </c>
      <c r="FH20" s="159">
        <f t="shared" si="85"/>
        <v>24.7191011235955</v>
      </c>
      <c r="FI20" s="71">
        <f t="shared" si="86"/>
        <v>1.7795000000000001</v>
      </c>
      <c r="FJ20" s="71">
        <f t="shared" si="87"/>
        <v>1.9449999999999998</v>
      </c>
      <c r="FK20" s="71">
        <f t="shared" si="88"/>
        <v>2.2890000000000001</v>
      </c>
      <c r="FL20" s="71">
        <f t="shared" si="89"/>
        <v>2.8879999999999999</v>
      </c>
      <c r="FM20" s="159">
        <f t="shared" si="90"/>
        <v>62.29277887046922</v>
      </c>
      <c r="FN20" s="161">
        <f t="shared" si="55"/>
        <v>11.737553577316188</v>
      </c>
      <c r="FO20" s="161">
        <f t="shared" si="56"/>
        <v>9.6094408541725205</v>
      </c>
      <c r="FP20" s="161">
        <f t="shared" si="57"/>
        <v>8.9717223650385609</v>
      </c>
      <c r="FQ20" s="161">
        <f t="shared" si="58"/>
        <v>9.9388379204892967</v>
      </c>
      <c r="FR20" s="161">
        <f t="shared" si="59"/>
        <v>7.6869806094182831</v>
      </c>
      <c r="FS20" s="159">
        <f t="shared" si="91"/>
        <v>-34.509516324815579</v>
      </c>
      <c r="FZ20" s="178"/>
      <c r="GA20" s="176"/>
      <c r="GH20" s="178"/>
      <c r="GI20" s="176"/>
      <c r="GJ20" s="177"/>
      <c r="GK20" s="177"/>
      <c r="GL20" s="177"/>
      <c r="GM20" s="177"/>
      <c r="GN20" s="177"/>
      <c r="GO20" s="177"/>
      <c r="GP20" s="176"/>
      <c r="GQ20" s="176"/>
      <c r="GW20" s="176"/>
    </row>
    <row r="21" spans="1:205">
      <c r="A21" s="3">
        <v>19</v>
      </c>
      <c r="B21" s="2" t="s">
        <v>227</v>
      </c>
      <c r="C21" s="3">
        <v>4</v>
      </c>
      <c r="D21" s="3">
        <v>4</v>
      </c>
      <c r="E21" s="3">
        <v>4</v>
      </c>
      <c r="F21" s="3">
        <v>4</v>
      </c>
      <c r="G21" s="3">
        <v>4</v>
      </c>
      <c r="H21" s="156">
        <f t="shared" si="60"/>
        <v>0</v>
      </c>
      <c r="I21" s="9">
        <v>0</v>
      </c>
      <c r="J21" s="9">
        <v>0</v>
      </c>
      <c r="K21" s="9">
        <v>0</v>
      </c>
      <c r="L21" s="9">
        <v>0</v>
      </c>
      <c r="M21" s="9">
        <v>0</v>
      </c>
      <c r="N21" s="157" t="e">
        <f t="shared" si="92"/>
        <v>#DIV/0!</v>
      </c>
      <c r="O21" s="9">
        <f t="shared" si="0"/>
        <v>4</v>
      </c>
      <c r="P21" s="9">
        <f t="shared" si="1"/>
        <v>4</v>
      </c>
      <c r="Q21" s="9">
        <f t="shared" si="2"/>
        <v>4</v>
      </c>
      <c r="R21" s="9">
        <f t="shared" si="3"/>
        <v>4</v>
      </c>
      <c r="S21" s="9">
        <f t="shared" si="4"/>
        <v>4</v>
      </c>
      <c r="T21" s="156">
        <f t="shared" si="61"/>
        <v>0</v>
      </c>
      <c r="U21" s="22">
        <f t="shared" si="5"/>
        <v>4</v>
      </c>
      <c r="V21" s="22">
        <f t="shared" si="6"/>
        <v>4</v>
      </c>
      <c r="W21" s="22">
        <f t="shared" si="7"/>
        <v>4</v>
      </c>
      <c r="X21" s="22">
        <f t="shared" si="8"/>
        <v>4</v>
      </c>
      <c r="Y21" s="22">
        <f t="shared" si="9"/>
        <v>4</v>
      </c>
      <c r="Z21" s="156">
        <f t="shared" si="62"/>
        <v>0</v>
      </c>
      <c r="AA21" s="3">
        <v>13</v>
      </c>
      <c r="AB21" s="3">
        <v>13</v>
      </c>
      <c r="AC21" s="3">
        <v>13</v>
      </c>
      <c r="AD21" s="3">
        <v>13</v>
      </c>
      <c r="AE21" s="3">
        <v>13</v>
      </c>
      <c r="AF21" s="156">
        <f t="shared" si="63"/>
        <v>0</v>
      </c>
      <c r="AG21" s="9">
        <v>3</v>
      </c>
      <c r="AH21" s="9">
        <v>3</v>
      </c>
      <c r="AI21" s="9">
        <v>3</v>
      </c>
      <c r="AJ21" s="9">
        <v>3</v>
      </c>
      <c r="AK21" s="9">
        <v>3</v>
      </c>
      <c r="AL21" s="157">
        <f t="shared" si="64"/>
        <v>0</v>
      </c>
      <c r="AM21" s="9">
        <f t="shared" si="10"/>
        <v>16</v>
      </c>
      <c r="AN21" s="9">
        <f t="shared" si="11"/>
        <v>16</v>
      </c>
      <c r="AO21" s="9">
        <f t="shared" si="12"/>
        <v>16</v>
      </c>
      <c r="AP21" s="9">
        <f t="shared" si="13"/>
        <v>16</v>
      </c>
      <c r="AQ21" s="9">
        <f t="shared" si="14"/>
        <v>16</v>
      </c>
      <c r="AR21" s="156">
        <f t="shared" si="65"/>
        <v>0</v>
      </c>
      <c r="AS21" s="22">
        <f t="shared" si="15"/>
        <v>14.5</v>
      </c>
      <c r="AT21" s="22">
        <f t="shared" si="16"/>
        <v>14.5</v>
      </c>
      <c r="AU21" s="22">
        <f t="shared" si="17"/>
        <v>14.5</v>
      </c>
      <c r="AV21" s="22">
        <f t="shared" si="18"/>
        <v>14.5</v>
      </c>
      <c r="AW21" s="22">
        <f t="shared" si="19"/>
        <v>14.5</v>
      </c>
      <c r="AX21" s="156">
        <f t="shared" si="66"/>
        <v>0</v>
      </c>
      <c r="AY21" s="69">
        <f t="shared" si="20"/>
        <v>20</v>
      </c>
      <c r="AZ21" s="69">
        <f t="shared" si="21"/>
        <v>20</v>
      </c>
      <c r="BA21" s="69">
        <f t="shared" si="22"/>
        <v>20</v>
      </c>
      <c r="BB21" s="69">
        <f t="shared" si="23"/>
        <v>20</v>
      </c>
      <c r="BC21" s="69">
        <f t="shared" si="24"/>
        <v>20</v>
      </c>
      <c r="BD21" s="156">
        <f t="shared" si="67"/>
        <v>0</v>
      </c>
      <c r="BE21" s="137">
        <f t="shared" si="25"/>
        <v>18.5</v>
      </c>
      <c r="BF21" s="137">
        <f t="shared" si="26"/>
        <v>18.5</v>
      </c>
      <c r="BG21" s="137">
        <f t="shared" si="27"/>
        <v>18.5</v>
      </c>
      <c r="BH21" s="137">
        <f t="shared" si="28"/>
        <v>18.5</v>
      </c>
      <c r="BI21" s="137">
        <f t="shared" si="29"/>
        <v>18.5</v>
      </c>
      <c r="BJ21" s="156">
        <f t="shared" si="68"/>
        <v>0</v>
      </c>
      <c r="BK21" s="62">
        <v>38178</v>
      </c>
      <c r="BL21" s="62">
        <v>36268</v>
      </c>
      <c r="BM21" s="62">
        <v>33318</v>
      </c>
      <c r="BN21" s="62">
        <v>30954</v>
      </c>
      <c r="BO21" s="62">
        <v>25491</v>
      </c>
      <c r="BP21" s="159">
        <f t="shared" si="69"/>
        <v>-33.231180260883228</v>
      </c>
      <c r="BQ21" s="62">
        <v>24520</v>
      </c>
      <c r="BR21" s="62">
        <v>24164</v>
      </c>
      <c r="BS21" s="62">
        <v>24236</v>
      </c>
      <c r="BT21" s="162">
        <v>26875</v>
      </c>
      <c r="BU21" s="62">
        <v>30203</v>
      </c>
      <c r="BV21" s="156">
        <f t="shared" si="70"/>
        <v>23.176998368678635</v>
      </c>
      <c r="BW21" s="16">
        <f t="shared" si="30"/>
        <v>62698</v>
      </c>
      <c r="BX21" s="16">
        <f t="shared" si="31"/>
        <v>60432</v>
      </c>
      <c r="BY21" s="16">
        <f t="shared" si="32"/>
        <v>57554</v>
      </c>
      <c r="BZ21" s="16">
        <f t="shared" si="33"/>
        <v>57829</v>
      </c>
      <c r="CA21" s="16">
        <f t="shared" si="34"/>
        <v>55694</v>
      </c>
      <c r="CB21" s="156">
        <f t="shared" si="71"/>
        <v>-11.171010239561074</v>
      </c>
      <c r="CC21" s="149">
        <v>200</v>
      </c>
      <c r="CD21" s="149">
        <v>200</v>
      </c>
      <c r="CE21" s="149">
        <v>200</v>
      </c>
      <c r="CF21" s="149">
        <v>200</v>
      </c>
      <c r="CG21" s="149">
        <v>200</v>
      </c>
      <c r="CH21" s="156">
        <f t="shared" si="72"/>
        <v>0</v>
      </c>
      <c r="CI21" s="149">
        <f t="shared" si="35"/>
        <v>62498</v>
      </c>
      <c r="CJ21" s="149">
        <f t="shared" si="36"/>
        <v>60232</v>
      </c>
      <c r="CK21" s="149">
        <f t="shared" si="37"/>
        <v>57354</v>
      </c>
      <c r="CL21" s="149">
        <f t="shared" si="38"/>
        <v>57629</v>
      </c>
      <c r="CM21" s="149">
        <f t="shared" si="39"/>
        <v>55494</v>
      </c>
      <c r="CN21" s="156">
        <f t="shared" si="73"/>
        <v>-11.206758616275724</v>
      </c>
      <c r="CO21" s="62">
        <v>570178</v>
      </c>
      <c r="CP21" s="62">
        <v>523722</v>
      </c>
      <c r="CQ21" s="62">
        <v>531779</v>
      </c>
      <c r="CR21" s="62">
        <v>488668</v>
      </c>
      <c r="CS21" s="62">
        <v>492766</v>
      </c>
      <c r="CT21" s="159">
        <f t="shared" si="74"/>
        <v>-13.576812854933017</v>
      </c>
      <c r="CU21" s="63">
        <f t="shared" si="40"/>
        <v>1.0996215217002409E-2</v>
      </c>
      <c r="CV21" s="63">
        <f t="shared" si="41"/>
        <v>1.1538946234834513E-2</v>
      </c>
      <c r="CW21" s="63">
        <f t="shared" si="42"/>
        <v>1.0822917038845083E-2</v>
      </c>
      <c r="CX21" s="63">
        <f t="shared" si="43"/>
        <v>1.1834005909942947E-2</v>
      </c>
      <c r="CY21" s="63">
        <f t="shared" si="44"/>
        <v>1.1302321994618135E-2</v>
      </c>
      <c r="CZ21" s="159">
        <f t="shared" si="75"/>
        <v>2.7837466944301115</v>
      </c>
      <c r="DA21" s="297">
        <f t="shared" si="45"/>
        <v>1.096113845150111E-2</v>
      </c>
      <c r="DB21" s="63">
        <f t="shared" si="46"/>
        <v>1.1500758035751792E-2</v>
      </c>
      <c r="DC21" s="63">
        <f t="shared" si="47"/>
        <v>1.0785307430342303E-2</v>
      </c>
      <c r="DD21" s="63">
        <f t="shared" si="48"/>
        <v>1.1793078327207839E-2</v>
      </c>
      <c r="DE21" s="297">
        <f t="shared" si="49"/>
        <v>1.126173477877938E-2</v>
      </c>
      <c r="DF21" s="159">
        <f t="shared" si="76"/>
        <v>2.7423823593534236</v>
      </c>
      <c r="DG21" s="62">
        <v>13945</v>
      </c>
      <c r="DH21" s="62">
        <v>13839</v>
      </c>
      <c r="DI21" s="62">
        <v>13407</v>
      </c>
      <c r="DJ21" s="62">
        <v>13390</v>
      </c>
      <c r="DK21" s="62">
        <v>18041</v>
      </c>
      <c r="DL21" s="159">
        <f t="shared" si="77"/>
        <v>29.372534958766593</v>
      </c>
      <c r="DM21" s="149">
        <v>1691</v>
      </c>
      <c r="DN21" s="149">
        <v>1770</v>
      </c>
      <c r="DO21" s="149">
        <v>1673</v>
      </c>
      <c r="DP21" s="149">
        <v>4962</v>
      </c>
      <c r="DQ21" s="149">
        <v>5189</v>
      </c>
      <c r="DR21" s="159">
        <f t="shared" si="78"/>
        <v>206.85984624482555</v>
      </c>
      <c r="DS21" s="149">
        <f t="shared" si="50"/>
        <v>12254</v>
      </c>
      <c r="DT21" s="149">
        <f t="shared" si="51"/>
        <v>12069</v>
      </c>
      <c r="DU21" s="149">
        <f t="shared" si="52"/>
        <v>11734</v>
      </c>
      <c r="DV21" s="149">
        <f t="shared" si="53"/>
        <v>8428</v>
      </c>
      <c r="DW21" s="149">
        <f t="shared" si="54"/>
        <v>12852</v>
      </c>
      <c r="DX21" s="159">
        <f t="shared" si="79"/>
        <v>4.8800391708829771</v>
      </c>
      <c r="DY21" s="162">
        <v>4192</v>
      </c>
      <c r="DZ21" s="162">
        <v>4207</v>
      </c>
      <c r="EA21" s="162">
        <v>4190</v>
      </c>
      <c r="EB21" s="162">
        <v>4132</v>
      </c>
      <c r="EC21" s="62">
        <v>4143</v>
      </c>
      <c r="ED21" s="159">
        <f t="shared" si="80"/>
        <v>-1.168893129770987</v>
      </c>
      <c r="EE21" s="149">
        <v>0</v>
      </c>
      <c r="EF21" s="149">
        <v>0</v>
      </c>
      <c r="EG21" s="149">
        <v>0</v>
      </c>
      <c r="EH21" s="149">
        <v>0</v>
      </c>
      <c r="EI21" s="149">
        <v>1039</v>
      </c>
      <c r="EJ21" s="159" t="e">
        <f t="shared" si="81"/>
        <v>#DIV/0!</v>
      </c>
      <c r="EK21" s="62">
        <v>1795</v>
      </c>
      <c r="EL21" s="62">
        <v>1771</v>
      </c>
      <c r="EM21" s="62">
        <v>1690</v>
      </c>
      <c r="EN21" s="62">
        <v>1541</v>
      </c>
      <c r="EO21" s="62">
        <v>1325</v>
      </c>
      <c r="EP21" s="159">
        <f t="shared" si="82"/>
        <v>-26.183844011142064</v>
      </c>
      <c r="EQ21" s="3">
        <v>40</v>
      </c>
      <c r="ER21" s="3">
        <v>40</v>
      </c>
      <c r="ES21" s="3">
        <v>40</v>
      </c>
      <c r="ET21" s="3">
        <v>40</v>
      </c>
      <c r="EU21" s="3">
        <v>40</v>
      </c>
      <c r="EV21" s="159">
        <f t="shared" si="83"/>
        <v>0</v>
      </c>
      <c r="EW21" s="62">
        <v>4105</v>
      </c>
      <c r="EX21" s="62">
        <v>4300</v>
      </c>
      <c r="EY21" s="62">
        <v>4593</v>
      </c>
      <c r="EZ21" s="62">
        <v>5282</v>
      </c>
      <c r="FA21" s="62">
        <v>5924</v>
      </c>
      <c r="FB21" s="159">
        <f t="shared" si="84"/>
        <v>44.311814859926926</v>
      </c>
      <c r="FC21" s="149">
        <v>158</v>
      </c>
      <c r="FD21" s="149">
        <v>184</v>
      </c>
      <c r="FE21" s="149">
        <v>242</v>
      </c>
      <c r="FF21" s="149">
        <v>206</v>
      </c>
      <c r="FG21" s="149">
        <v>119</v>
      </c>
      <c r="FH21" s="159">
        <f t="shared" si="85"/>
        <v>-24.683544303797468</v>
      </c>
      <c r="FI21" s="71">
        <f t="shared" si="86"/>
        <v>2.15</v>
      </c>
      <c r="FJ21" s="71">
        <f t="shared" si="87"/>
        <v>2.2965</v>
      </c>
      <c r="FK21" s="71">
        <f t="shared" si="88"/>
        <v>2.641</v>
      </c>
      <c r="FL21" s="71">
        <f t="shared" si="89"/>
        <v>2.9620000000000002</v>
      </c>
      <c r="FM21" s="159">
        <f t="shared" si="90"/>
        <v>37.767441860465127</v>
      </c>
      <c r="FN21" s="161">
        <f t="shared" si="55"/>
        <v>3.8489646772228991</v>
      </c>
      <c r="FO21" s="161">
        <f t="shared" si="56"/>
        <v>4.279069767441861</v>
      </c>
      <c r="FP21" s="161">
        <f t="shared" si="57"/>
        <v>5.2688874374047465</v>
      </c>
      <c r="FQ21" s="161">
        <f t="shared" si="58"/>
        <v>3.9000378644452862</v>
      </c>
      <c r="FR21" s="161">
        <f t="shared" si="59"/>
        <v>2.0087778528021607</v>
      </c>
      <c r="FS21" s="159">
        <f t="shared" si="91"/>
        <v>-47.809917178779301</v>
      </c>
      <c r="FZ21" s="178"/>
      <c r="GA21" s="176"/>
      <c r="GH21" s="178"/>
      <c r="GI21" s="176"/>
      <c r="GJ21" s="177"/>
      <c r="GK21" s="177"/>
      <c r="GL21" s="177"/>
      <c r="GM21" s="177"/>
      <c r="GN21" s="177"/>
      <c r="GO21" s="177"/>
      <c r="GP21" s="176"/>
      <c r="GQ21" s="176"/>
      <c r="GW21" s="176"/>
    </row>
    <row r="22" spans="1:205">
      <c r="A22" s="3">
        <v>20</v>
      </c>
      <c r="B22" s="2" t="s">
        <v>228</v>
      </c>
      <c r="C22" s="3">
        <v>6</v>
      </c>
      <c r="D22" s="3">
        <v>5</v>
      </c>
      <c r="E22" s="3">
        <v>5</v>
      </c>
      <c r="F22" s="3">
        <v>5</v>
      </c>
      <c r="G22" s="3">
        <v>4</v>
      </c>
      <c r="H22" s="156">
        <f t="shared" si="60"/>
        <v>-33.333333333333336</v>
      </c>
      <c r="I22" s="9">
        <v>0</v>
      </c>
      <c r="J22" s="9">
        <v>0</v>
      </c>
      <c r="K22" s="9">
        <v>0</v>
      </c>
      <c r="L22" s="9">
        <v>0</v>
      </c>
      <c r="M22" s="9">
        <v>0</v>
      </c>
      <c r="N22" s="157" t="e">
        <f t="shared" si="92"/>
        <v>#DIV/0!</v>
      </c>
      <c r="O22" s="9">
        <f t="shared" si="0"/>
        <v>6</v>
      </c>
      <c r="P22" s="9">
        <f t="shared" si="1"/>
        <v>5</v>
      </c>
      <c r="Q22" s="9">
        <f t="shared" si="2"/>
        <v>5</v>
      </c>
      <c r="R22" s="9">
        <f t="shared" si="3"/>
        <v>5</v>
      </c>
      <c r="S22" s="9">
        <f t="shared" si="4"/>
        <v>4</v>
      </c>
      <c r="T22" s="156">
        <f t="shared" si="61"/>
        <v>-33.333333333333336</v>
      </c>
      <c r="U22" s="22">
        <f t="shared" si="5"/>
        <v>6</v>
      </c>
      <c r="V22" s="22">
        <f t="shared" si="6"/>
        <v>5</v>
      </c>
      <c r="W22" s="22">
        <f t="shared" si="7"/>
        <v>5</v>
      </c>
      <c r="X22" s="22">
        <f t="shared" si="8"/>
        <v>5</v>
      </c>
      <c r="Y22" s="22">
        <f t="shared" si="9"/>
        <v>4</v>
      </c>
      <c r="Z22" s="156">
        <f t="shared" si="62"/>
        <v>-33.333333333333336</v>
      </c>
      <c r="AA22" s="3">
        <v>13</v>
      </c>
      <c r="AB22" s="3">
        <v>13</v>
      </c>
      <c r="AC22" s="3">
        <v>13</v>
      </c>
      <c r="AD22" s="3">
        <v>13</v>
      </c>
      <c r="AE22" s="3">
        <v>13</v>
      </c>
      <c r="AF22" s="156">
        <f t="shared" si="63"/>
        <v>0</v>
      </c>
      <c r="AG22" s="9">
        <v>0</v>
      </c>
      <c r="AH22" s="9">
        <v>0</v>
      </c>
      <c r="AI22" s="9">
        <v>0</v>
      </c>
      <c r="AJ22" s="9">
        <v>0</v>
      </c>
      <c r="AK22" s="9">
        <v>0</v>
      </c>
      <c r="AL22" s="157" t="e">
        <f t="shared" si="64"/>
        <v>#DIV/0!</v>
      </c>
      <c r="AM22" s="9">
        <f t="shared" si="10"/>
        <v>13</v>
      </c>
      <c r="AN22" s="9">
        <f t="shared" si="11"/>
        <v>13</v>
      </c>
      <c r="AO22" s="9">
        <f t="shared" si="12"/>
        <v>13</v>
      </c>
      <c r="AP22" s="9">
        <f t="shared" si="13"/>
        <v>13</v>
      </c>
      <c r="AQ22" s="9">
        <f t="shared" si="14"/>
        <v>13</v>
      </c>
      <c r="AR22" s="156">
        <f t="shared" si="65"/>
        <v>0</v>
      </c>
      <c r="AS22" s="22">
        <f t="shared" si="15"/>
        <v>13</v>
      </c>
      <c r="AT22" s="22">
        <f t="shared" si="16"/>
        <v>13</v>
      </c>
      <c r="AU22" s="22">
        <f t="shared" si="17"/>
        <v>13</v>
      </c>
      <c r="AV22" s="22">
        <f t="shared" si="18"/>
        <v>13</v>
      </c>
      <c r="AW22" s="22">
        <f t="shared" si="19"/>
        <v>13</v>
      </c>
      <c r="AX22" s="156">
        <f t="shared" si="66"/>
        <v>0</v>
      </c>
      <c r="AY22" s="69">
        <f t="shared" si="20"/>
        <v>19</v>
      </c>
      <c r="AZ22" s="69">
        <f t="shared" si="21"/>
        <v>18</v>
      </c>
      <c r="BA22" s="69">
        <f t="shared" si="22"/>
        <v>18</v>
      </c>
      <c r="BB22" s="69">
        <f t="shared" si="23"/>
        <v>18</v>
      </c>
      <c r="BC22" s="69">
        <f t="shared" si="24"/>
        <v>17</v>
      </c>
      <c r="BD22" s="156">
        <f t="shared" si="67"/>
        <v>-10.526315789473683</v>
      </c>
      <c r="BE22" s="137">
        <f t="shared" si="25"/>
        <v>19</v>
      </c>
      <c r="BF22" s="137">
        <f t="shared" si="26"/>
        <v>18</v>
      </c>
      <c r="BG22" s="137">
        <f t="shared" si="27"/>
        <v>18</v>
      </c>
      <c r="BH22" s="137">
        <f t="shared" si="28"/>
        <v>18</v>
      </c>
      <c r="BI22" s="137">
        <f t="shared" si="29"/>
        <v>17</v>
      </c>
      <c r="BJ22" s="156">
        <f t="shared" si="68"/>
        <v>-10.526315789473683</v>
      </c>
      <c r="BK22" s="62">
        <v>121506</v>
      </c>
      <c r="BL22" s="62">
        <v>112730</v>
      </c>
      <c r="BM22" s="62">
        <v>126672</v>
      </c>
      <c r="BN22" s="62">
        <v>113455</v>
      </c>
      <c r="BO22" s="62">
        <v>39677</v>
      </c>
      <c r="BP22" s="159">
        <f t="shared" si="69"/>
        <v>-67.345645482527615</v>
      </c>
      <c r="BQ22" s="62">
        <v>48150</v>
      </c>
      <c r="BR22" s="62">
        <v>47563</v>
      </c>
      <c r="BS22" s="62">
        <v>46988</v>
      </c>
      <c r="BT22" s="62">
        <v>47279</v>
      </c>
      <c r="BU22" s="62">
        <v>54210</v>
      </c>
      <c r="BV22" s="156">
        <f t="shared" si="70"/>
        <v>12.585669781931475</v>
      </c>
      <c r="BW22" s="16">
        <f t="shared" si="30"/>
        <v>169656</v>
      </c>
      <c r="BX22" s="16">
        <f t="shared" si="31"/>
        <v>160293</v>
      </c>
      <c r="BY22" s="16">
        <f t="shared" si="32"/>
        <v>173660</v>
      </c>
      <c r="BZ22" s="16">
        <f t="shared" si="33"/>
        <v>160734</v>
      </c>
      <c r="CA22" s="16">
        <f t="shared" si="34"/>
        <v>93887</v>
      </c>
      <c r="CB22" s="156">
        <f t="shared" si="71"/>
        <v>-44.660371575423206</v>
      </c>
      <c r="CC22" s="149">
        <v>88698</v>
      </c>
      <c r="CD22" s="149">
        <v>76292</v>
      </c>
      <c r="CE22" s="149">
        <v>69703</v>
      </c>
      <c r="CF22" s="149">
        <v>64453</v>
      </c>
      <c r="CG22" s="149">
        <v>19713</v>
      </c>
      <c r="CH22" s="156">
        <f t="shared" si="72"/>
        <v>-77.775147128458372</v>
      </c>
      <c r="CI22" s="149">
        <f t="shared" si="35"/>
        <v>80958</v>
      </c>
      <c r="CJ22" s="149">
        <f t="shared" si="36"/>
        <v>84001</v>
      </c>
      <c r="CK22" s="149">
        <f t="shared" si="37"/>
        <v>103957</v>
      </c>
      <c r="CL22" s="149">
        <f t="shared" si="38"/>
        <v>96281</v>
      </c>
      <c r="CM22" s="149">
        <f t="shared" si="39"/>
        <v>74174</v>
      </c>
      <c r="CN22" s="156">
        <f t="shared" si="73"/>
        <v>-8.3796536475703398</v>
      </c>
      <c r="CO22" s="62">
        <v>1195961</v>
      </c>
      <c r="CP22" s="62">
        <v>1189947</v>
      </c>
      <c r="CQ22" s="62">
        <v>1082508</v>
      </c>
      <c r="CR22" s="162">
        <v>1050304</v>
      </c>
      <c r="CS22" s="62">
        <v>1004706</v>
      </c>
      <c r="CT22" s="159">
        <f t="shared" si="74"/>
        <v>-15.991742205640481</v>
      </c>
      <c r="CU22" s="63">
        <f t="shared" si="40"/>
        <v>1.4185746859638401E-2</v>
      </c>
      <c r="CV22" s="63">
        <f t="shared" si="41"/>
        <v>1.3470599951090258E-2</v>
      </c>
      <c r="CW22" s="63">
        <f t="shared" si="42"/>
        <v>1.6042375668355337E-2</v>
      </c>
      <c r="CX22" s="63">
        <f t="shared" si="43"/>
        <v>1.5303569252330755E-2</v>
      </c>
      <c r="CY22" s="63">
        <f t="shared" si="44"/>
        <v>9.3447237301260266E-3</v>
      </c>
      <c r="CZ22" s="159">
        <f t="shared" si="75"/>
        <v>-34.125965854403908</v>
      </c>
      <c r="DA22" s="297">
        <f t="shared" si="45"/>
        <v>6.7692842826814585E-3</v>
      </c>
      <c r="DB22" s="63">
        <f t="shared" si="46"/>
        <v>7.059221965348036E-3</v>
      </c>
      <c r="DC22" s="63">
        <f t="shared" si="47"/>
        <v>9.6033470422389484E-3</v>
      </c>
      <c r="DD22" s="63">
        <f t="shared" si="48"/>
        <v>9.1669649929925056E-3</v>
      </c>
      <c r="DE22" s="297">
        <f t="shared" si="49"/>
        <v>7.3826572151455246E-3</v>
      </c>
      <c r="DF22" s="159">
        <f t="shared" si="76"/>
        <v>9.0611194160262976</v>
      </c>
      <c r="DG22" s="62">
        <v>10826</v>
      </c>
      <c r="DH22" s="62">
        <v>8494</v>
      </c>
      <c r="DI22" s="62">
        <v>8413</v>
      </c>
      <c r="DJ22" s="62">
        <v>8165</v>
      </c>
      <c r="DK22" s="62">
        <v>7325</v>
      </c>
      <c r="DL22" s="159">
        <f t="shared" si="77"/>
        <v>-32.338813966377245</v>
      </c>
      <c r="DM22" s="149">
        <v>0</v>
      </c>
      <c r="DN22" s="149">
        <v>0</v>
      </c>
      <c r="DO22" s="149">
        <v>0</v>
      </c>
      <c r="DP22" s="149">
        <v>0</v>
      </c>
      <c r="DQ22" s="149">
        <v>0</v>
      </c>
      <c r="DR22" s="159" t="e">
        <f t="shared" si="78"/>
        <v>#DIV/0!</v>
      </c>
      <c r="DS22" s="149">
        <f t="shared" si="50"/>
        <v>10826</v>
      </c>
      <c r="DT22" s="149">
        <f t="shared" si="51"/>
        <v>8494</v>
      </c>
      <c r="DU22" s="149">
        <f t="shared" si="52"/>
        <v>8413</v>
      </c>
      <c r="DV22" s="149">
        <f t="shared" si="53"/>
        <v>8165</v>
      </c>
      <c r="DW22" s="149">
        <f t="shared" si="54"/>
        <v>7325</v>
      </c>
      <c r="DX22" s="159">
        <f t="shared" si="79"/>
        <v>-32.338813966377245</v>
      </c>
      <c r="DY22" s="62">
        <v>5206</v>
      </c>
      <c r="DZ22" s="62">
        <v>5056</v>
      </c>
      <c r="EA22" s="62">
        <v>3796</v>
      </c>
      <c r="EB22" s="62">
        <v>3779</v>
      </c>
      <c r="EC22" s="62">
        <v>2848</v>
      </c>
      <c r="ED22" s="159">
        <f t="shared" si="80"/>
        <v>-45.293891663465239</v>
      </c>
      <c r="EE22" s="149">
        <v>2618</v>
      </c>
      <c r="EF22" s="149">
        <v>1818</v>
      </c>
      <c r="EG22" s="149">
        <v>1418</v>
      </c>
      <c r="EH22" s="149">
        <v>1118</v>
      </c>
      <c r="EI22" s="149">
        <v>618</v>
      </c>
      <c r="EJ22" s="159">
        <f t="shared" si="81"/>
        <v>-76.39419404125286</v>
      </c>
      <c r="EK22" s="62">
        <v>578</v>
      </c>
      <c r="EL22" s="62">
        <v>549</v>
      </c>
      <c r="EM22" s="62">
        <v>549</v>
      </c>
      <c r="EN22" s="62">
        <v>549</v>
      </c>
      <c r="EO22" s="62">
        <v>549</v>
      </c>
      <c r="EP22" s="159">
        <f t="shared" si="82"/>
        <v>-5.0173010380622829</v>
      </c>
      <c r="EQ22" s="3">
        <v>55</v>
      </c>
      <c r="ER22" s="3">
        <v>55</v>
      </c>
      <c r="ES22" s="3">
        <v>55</v>
      </c>
      <c r="ET22" s="3">
        <v>55</v>
      </c>
      <c r="EU22" s="3">
        <v>55</v>
      </c>
      <c r="EV22" s="159">
        <f t="shared" si="83"/>
        <v>0</v>
      </c>
      <c r="EW22" s="62">
        <v>8489</v>
      </c>
      <c r="EX22" s="62">
        <v>9115</v>
      </c>
      <c r="EY22" s="62">
        <v>10037</v>
      </c>
      <c r="EZ22" s="62">
        <v>11612</v>
      </c>
      <c r="FA22" s="62">
        <v>14728</v>
      </c>
      <c r="FB22" s="159">
        <f t="shared" si="84"/>
        <v>73.495111320532459</v>
      </c>
      <c r="FC22" s="149">
        <v>59</v>
      </c>
      <c r="FD22" s="149">
        <v>124</v>
      </c>
      <c r="FE22" s="149">
        <v>149</v>
      </c>
      <c r="FF22" s="149">
        <v>144</v>
      </c>
      <c r="FG22" s="149">
        <v>176</v>
      </c>
      <c r="FH22" s="159">
        <f t="shared" si="85"/>
        <v>198.30508474576271</v>
      </c>
      <c r="FI22" s="71">
        <f t="shared" si="86"/>
        <v>3.3145454545454549</v>
      </c>
      <c r="FJ22" s="71">
        <f t="shared" si="87"/>
        <v>3.6498181818181821</v>
      </c>
      <c r="FK22" s="71">
        <f t="shared" si="88"/>
        <v>4.2225454545454548</v>
      </c>
      <c r="FL22" s="71">
        <f t="shared" si="89"/>
        <v>5.3556363636363633</v>
      </c>
      <c r="FM22" s="159">
        <f t="shared" si="90"/>
        <v>61.579813494240241</v>
      </c>
      <c r="FN22" s="161">
        <f t="shared" si="55"/>
        <v>0.69501708092826009</v>
      </c>
      <c r="FO22" s="161">
        <f t="shared" si="56"/>
        <v>1.3603949533735602</v>
      </c>
      <c r="FP22" s="161">
        <f t="shared" si="57"/>
        <v>1.4845073229052506</v>
      </c>
      <c r="FQ22" s="161">
        <f t="shared" si="58"/>
        <v>1.2400964519462625</v>
      </c>
      <c r="FR22" s="161">
        <f t="shared" si="59"/>
        <v>1.1950027159152634</v>
      </c>
      <c r="FS22" s="159">
        <f t="shared" si="91"/>
        <v>71.938611108553758</v>
      </c>
      <c r="FZ22" s="178"/>
      <c r="GA22" s="176"/>
      <c r="GH22" s="178"/>
      <c r="GI22" s="179"/>
      <c r="GJ22" s="177"/>
      <c r="GK22" s="177"/>
      <c r="GL22" s="177"/>
      <c r="GM22" s="177"/>
      <c r="GN22" s="177"/>
      <c r="GO22" s="177"/>
      <c r="GP22" s="176"/>
      <c r="GQ22" s="176"/>
    </row>
    <row r="23" spans="1:205">
      <c r="A23" s="9">
        <v>21</v>
      </c>
      <c r="B23" s="155" t="s">
        <v>229</v>
      </c>
      <c r="C23" s="3">
        <v>3</v>
      </c>
      <c r="D23" s="3">
        <v>3</v>
      </c>
      <c r="E23" s="3">
        <v>3</v>
      </c>
      <c r="F23" s="3">
        <v>3</v>
      </c>
      <c r="G23" s="3">
        <v>3</v>
      </c>
      <c r="H23" s="156">
        <f t="shared" si="60"/>
        <v>0</v>
      </c>
      <c r="I23" s="9">
        <v>0</v>
      </c>
      <c r="J23" s="9">
        <v>0</v>
      </c>
      <c r="K23" s="9">
        <v>0</v>
      </c>
      <c r="L23" s="9">
        <v>0</v>
      </c>
      <c r="M23" s="9">
        <v>0</v>
      </c>
      <c r="N23" s="157" t="e">
        <f t="shared" si="92"/>
        <v>#DIV/0!</v>
      </c>
      <c r="O23" s="9">
        <f t="shared" si="0"/>
        <v>3</v>
      </c>
      <c r="P23" s="9">
        <f t="shared" si="1"/>
        <v>3</v>
      </c>
      <c r="Q23" s="9">
        <f t="shared" si="2"/>
        <v>3</v>
      </c>
      <c r="R23" s="9">
        <f t="shared" si="3"/>
        <v>3</v>
      </c>
      <c r="S23" s="9">
        <f t="shared" si="4"/>
        <v>3</v>
      </c>
      <c r="T23" s="156">
        <f t="shared" si="61"/>
        <v>0</v>
      </c>
      <c r="U23" s="22">
        <f t="shared" si="5"/>
        <v>3</v>
      </c>
      <c r="V23" s="22">
        <f t="shared" si="6"/>
        <v>3</v>
      </c>
      <c r="W23" s="22">
        <f t="shared" si="7"/>
        <v>3</v>
      </c>
      <c r="X23" s="22">
        <f t="shared" si="8"/>
        <v>3</v>
      </c>
      <c r="Y23" s="22">
        <f t="shared" si="9"/>
        <v>3</v>
      </c>
      <c r="Z23" s="156">
        <f t="shared" si="62"/>
        <v>0</v>
      </c>
      <c r="AA23" s="3">
        <v>4</v>
      </c>
      <c r="AB23" s="3">
        <v>4</v>
      </c>
      <c r="AC23" s="3">
        <v>3</v>
      </c>
      <c r="AD23" s="3">
        <v>3</v>
      </c>
      <c r="AE23" s="3">
        <v>3</v>
      </c>
      <c r="AF23" s="156">
        <f t="shared" si="63"/>
        <v>-25</v>
      </c>
      <c r="AG23" s="9">
        <v>0</v>
      </c>
      <c r="AH23" s="9">
        <v>0</v>
      </c>
      <c r="AI23" s="9">
        <v>0</v>
      </c>
      <c r="AJ23" s="9">
        <v>0</v>
      </c>
      <c r="AK23" s="9">
        <v>1</v>
      </c>
      <c r="AL23" s="157" t="e">
        <f t="shared" si="64"/>
        <v>#DIV/0!</v>
      </c>
      <c r="AM23" s="9">
        <f t="shared" si="10"/>
        <v>4</v>
      </c>
      <c r="AN23" s="9">
        <f t="shared" si="11"/>
        <v>4</v>
      </c>
      <c r="AO23" s="9">
        <f t="shared" si="12"/>
        <v>3</v>
      </c>
      <c r="AP23" s="9">
        <f t="shared" si="13"/>
        <v>3</v>
      </c>
      <c r="AQ23" s="9">
        <f t="shared" si="14"/>
        <v>4</v>
      </c>
      <c r="AR23" s="156">
        <f t="shared" si="65"/>
        <v>0</v>
      </c>
      <c r="AS23" s="22">
        <f t="shared" si="15"/>
        <v>4</v>
      </c>
      <c r="AT23" s="22">
        <f t="shared" si="16"/>
        <v>4</v>
      </c>
      <c r="AU23" s="22">
        <f t="shared" si="17"/>
        <v>3</v>
      </c>
      <c r="AV23" s="22">
        <f t="shared" si="18"/>
        <v>3</v>
      </c>
      <c r="AW23" s="22">
        <f t="shared" si="19"/>
        <v>3.5</v>
      </c>
      <c r="AX23" s="156">
        <f t="shared" si="66"/>
        <v>-12.5</v>
      </c>
      <c r="AY23" s="69">
        <f t="shared" si="20"/>
        <v>7</v>
      </c>
      <c r="AZ23" s="69">
        <f t="shared" si="21"/>
        <v>7</v>
      </c>
      <c r="BA23" s="69">
        <f t="shared" si="22"/>
        <v>6</v>
      </c>
      <c r="BB23" s="69">
        <f t="shared" si="23"/>
        <v>6</v>
      </c>
      <c r="BC23" s="69">
        <f t="shared" si="24"/>
        <v>7</v>
      </c>
      <c r="BD23" s="156">
        <f t="shared" si="67"/>
        <v>0</v>
      </c>
      <c r="BE23" s="137">
        <f t="shared" si="25"/>
        <v>7</v>
      </c>
      <c r="BF23" s="137">
        <f t="shared" si="26"/>
        <v>7</v>
      </c>
      <c r="BG23" s="137">
        <f t="shared" si="27"/>
        <v>6</v>
      </c>
      <c r="BH23" s="137">
        <f t="shared" si="28"/>
        <v>6</v>
      </c>
      <c r="BI23" s="137">
        <f t="shared" si="29"/>
        <v>6.5</v>
      </c>
      <c r="BJ23" s="156">
        <f t="shared" si="68"/>
        <v>-7.1428571428571397</v>
      </c>
      <c r="BK23" s="162">
        <v>140101</v>
      </c>
      <c r="BL23" s="162">
        <v>127307</v>
      </c>
      <c r="BM23" s="162">
        <v>129680</v>
      </c>
      <c r="BN23" s="162">
        <v>126670</v>
      </c>
      <c r="BO23" s="62">
        <v>130006</v>
      </c>
      <c r="BP23" s="159">
        <f t="shared" si="69"/>
        <v>-7.2055160205851454</v>
      </c>
      <c r="BQ23" s="62">
        <v>61532</v>
      </c>
      <c r="BR23" s="62">
        <v>60592</v>
      </c>
      <c r="BS23" s="62">
        <v>65033</v>
      </c>
      <c r="BT23" s="62">
        <v>61559</v>
      </c>
      <c r="BU23" s="62">
        <v>65485</v>
      </c>
      <c r="BV23" s="156">
        <f t="shared" si="70"/>
        <v>6.4242995514528944</v>
      </c>
      <c r="BW23" s="16">
        <f t="shared" si="30"/>
        <v>201633</v>
      </c>
      <c r="BX23" s="16">
        <f t="shared" si="31"/>
        <v>187899</v>
      </c>
      <c r="BY23" s="16">
        <f t="shared" si="32"/>
        <v>194713</v>
      </c>
      <c r="BZ23" s="16">
        <f t="shared" si="33"/>
        <v>188229</v>
      </c>
      <c r="CA23" s="16">
        <f t="shared" si="34"/>
        <v>195491</v>
      </c>
      <c r="CB23" s="156">
        <f t="shared" si="71"/>
        <v>-3.0461283619248825</v>
      </c>
      <c r="CC23" s="149">
        <v>6154</v>
      </c>
      <c r="CD23" s="149">
        <v>0</v>
      </c>
      <c r="CE23" s="149">
        <v>0</v>
      </c>
      <c r="CF23" s="149">
        <v>0</v>
      </c>
      <c r="CG23" s="149">
        <v>0</v>
      </c>
      <c r="CH23" s="156">
        <f t="shared" si="72"/>
        <v>-100</v>
      </c>
      <c r="CI23" s="149">
        <f t="shared" si="35"/>
        <v>195479</v>
      </c>
      <c r="CJ23" s="149">
        <f t="shared" si="36"/>
        <v>187899</v>
      </c>
      <c r="CK23" s="149">
        <f t="shared" si="37"/>
        <v>194713</v>
      </c>
      <c r="CL23" s="149">
        <f t="shared" si="38"/>
        <v>188229</v>
      </c>
      <c r="CM23" s="149">
        <f t="shared" si="39"/>
        <v>195491</v>
      </c>
      <c r="CN23" s="156">
        <f t="shared" si="73"/>
        <v>6.1387668240486803E-3</v>
      </c>
      <c r="CO23" s="62">
        <v>871650</v>
      </c>
      <c r="CP23" s="62">
        <v>860480</v>
      </c>
      <c r="CQ23" s="62">
        <v>872630</v>
      </c>
      <c r="CR23" s="62">
        <v>876180</v>
      </c>
      <c r="CS23" s="62">
        <v>834650</v>
      </c>
      <c r="CT23" s="159">
        <f t="shared" si="74"/>
        <v>-4.2448230367693407</v>
      </c>
      <c r="CU23" s="63">
        <f t="shared" si="40"/>
        <v>2.3132335226294959E-2</v>
      </c>
      <c r="CV23" s="63">
        <f t="shared" si="41"/>
        <v>2.1836533097805876E-2</v>
      </c>
      <c r="CW23" s="63">
        <f t="shared" si="42"/>
        <v>2.2313351592312892E-2</v>
      </c>
      <c r="CX23" s="63">
        <f t="shared" si="43"/>
        <v>2.1482914469629528E-2</v>
      </c>
      <c r="CY23" s="63">
        <f t="shared" si="44"/>
        <v>2.3421913376864556E-2</v>
      </c>
      <c r="CZ23" s="159">
        <f t="shared" si="75"/>
        <v>1.2518327602326407</v>
      </c>
      <c r="DA23" s="63">
        <f t="shared" si="45"/>
        <v>2.242631790282797E-2</v>
      </c>
      <c r="DB23" s="63">
        <f t="shared" si="46"/>
        <v>2.1836533097805876E-2</v>
      </c>
      <c r="DC23" s="63">
        <f t="shared" si="47"/>
        <v>2.2313351592312892E-2</v>
      </c>
      <c r="DD23" s="63">
        <f t="shared" si="48"/>
        <v>2.1482914469629528E-2</v>
      </c>
      <c r="DE23" s="63">
        <f t="shared" si="49"/>
        <v>2.3421913376864556E-2</v>
      </c>
      <c r="DF23" s="159">
        <f t="shared" si="76"/>
        <v>4.4394067646345237</v>
      </c>
      <c r="DG23" s="162">
        <v>13450</v>
      </c>
      <c r="DH23" s="162">
        <v>12932</v>
      </c>
      <c r="DI23" s="162">
        <v>13069</v>
      </c>
      <c r="DJ23" s="162">
        <v>19839</v>
      </c>
      <c r="DK23" s="62">
        <v>17221</v>
      </c>
      <c r="DL23" s="159">
        <f t="shared" si="77"/>
        <v>28.037174721189583</v>
      </c>
      <c r="DM23" s="149">
        <v>4941</v>
      </c>
      <c r="DN23" s="149">
        <v>4861</v>
      </c>
      <c r="DO23" s="149">
        <v>4340</v>
      </c>
      <c r="DP23" s="149">
        <v>12674</v>
      </c>
      <c r="DQ23" s="149">
        <v>11043</v>
      </c>
      <c r="DR23" s="159">
        <f t="shared" si="78"/>
        <v>123.49726775956285</v>
      </c>
      <c r="DS23" s="149">
        <f t="shared" si="50"/>
        <v>8509</v>
      </c>
      <c r="DT23" s="149">
        <f t="shared" si="51"/>
        <v>8071</v>
      </c>
      <c r="DU23" s="149">
        <f t="shared" si="52"/>
        <v>8729</v>
      </c>
      <c r="DV23" s="149">
        <f t="shared" si="53"/>
        <v>7165</v>
      </c>
      <c r="DW23" s="149">
        <f t="shared" si="54"/>
        <v>6178</v>
      </c>
      <c r="DX23" s="159">
        <f t="shared" si="79"/>
        <v>-27.394523445763308</v>
      </c>
      <c r="DY23" s="62">
        <v>60</v>
      </c>
      <c r="DZ23" s="62">
        <v>20</v>
      </c>
      <c r="EA23" s="62">
        <v>100</v>
      </c>
      <c r="EB23" s="162">
        <v>140</v>
      </c>
      <c r="EC23" s="62">
        <v>60</v>
      </c>
      <c r="ED23" s="159">
        <f t="shared" si="80"/>
        <v>0</v>
      </c>
      <c r="EE23" s="149">
        <v>0</v>
      </c>
      <c r="EF23" s="149">
        <v>0</v>
      </c>
      <c r="EG23" s="149">
        <v>857</v>
      </c>
      <c r="EH23" s="149">
        <v>1268</v>
      </c>
      <c r="EI23" s="149">
        <v>1540</v>
      </c>
      <c r="EJ23" s="159" t="e">
        <f t="shared" si="81"/>
        <v>#DIV/0!</v>
      </c>
      <c r="EK23" s="62">
        <v>2266</v>
      </c>
      <c r="EL23" s="62">
        <v>2266</v>
      </c>
      <c r="EM23" s="62">
        <v>7410</v>
      </c>
      <c r="EN23" s="62">
        <v>5745</v>
      </c>
      <c r="EO23" s="62">
        <v>4519</v>
      </c>
      <c r="EP23" s="159">
        <f t="shared" si="82"/>
        <v>99.426301853486308</v>
      </c>
      <c r="EQ23" s="3">
        <v>44</v>
      </c>
      <c r="ER23" s="3">
        <v>44</v>
      </c>
      <c r="ES23" s="3">
        <v>44</v>
      </c>
      <c r="ET23" s="3">
        <v>44</v>
      </c>
      <c r="EU23" s="3">
        <v>48</v>
      </c>
      <c r="EV23" s="159">
        <f t="shared" si="83"/>
        <v>9.0909090909090828</v>
      </c>
      <c r="EW23" s="62">
        <v>3820</v>
      </c>
      <c r="EX23" s="62">
        <v>3691</v>
      </c>
      <c r="EY23" s="62">
        <v>4272</v>
      </c>
      <c r="EZ23" s="62">
        <v>5075</v>
      </c>
      <c r="FA23" s="62">
        <v>6478</v>
      </c>
      <c r="FB23" s="159">
        <f t="shared" si="84"/>
        <v>69.581151832460748</v>
      </c>
      <c r="FC23" s="149">
        <v>1108</v>
      </c>
      <c r="FD23" s="149">
        <v>1196</v>
      </c>
      <c r="FE23" s="149">
        <v>1398</v>
      </c>
      <c r="FF23" s="149">
        <v>1791</v>
      </c>
      <c r="FG23" s="149">
        <v>1766</v>
      </c>
      <c r="FH23" s="159">
        <f t="shared" si="85"/>
        <v>59.386281588447652</v>
      </c>
      <c r="FI23" s="71">
        <f t="shared" si="86"/>
        <v>1.6777272727272725</v>
      </c>
      <c r="FJ23" s="71">
        <f t="shared" si="87"/>
        <v>1.9418181818181817</v>
      </c>
      <c r="FK23" s="71">
        <f t="shared" si="88"/>
        <v>2.3068181818181817</v>
      </c>
      <c r="FL23" s="71">
        <f t="shared" si="89"/>
        <v>2.9445454545454548</v>
      </c>
      <c r="FM23" s="159">
        <f t="shared" si="90"/>
        <v>75.507992413979991</v>
      </c>
      <c r="FN23" s="161">
        <f t="shared" si="55"/>
        <v>29.005235602094242</v>
      </c>
      <c r="FO23" s="161">
        <f t="shared" si="56"/>
        <v>32.403142779734488</v>
      </c>
      <c r="FP23" s="161">
        <f t="shared" si="57"/>
        <v>32.724719101123597</v>
      </c>
      <c r="FQ23" s="161">
        <f t="shared" si="58"/>
        <v>35.290640394088669</v>
      </c>
      <c r="FR23" s="161">
        <f t="shared" si="59"/>
        <v>27.261500463105897</v>
      </c>
      <c r="FS23" s="159">
        <f t="shared" si="91"/>
        <v>-6.0117944322522376</v>
      </c>
      <c r="FZ23" s="178"/>
      <c r="GA23" s="176"/>
      <c r="GH23" s="178"/>
      <c r="GI23" s="176"/>
      <c r="GJ23" s="177"/>
      <c r="GK23" s="177"/>
      <c r="GL23" s="177"/>
      <c r="GM23" s="177"/>
      <c r="GN23" s="177"/>
      <c r="GO23" s="177"/>
      <c r="GP23" s="176"/>
      <c r="GQ23" s="176"/>
      <c r="GW23" s="176"/>
    </row>
    <row r="24" spans="1:205">
      <c r="A24" s="9">
        <v>22</v>
      </c>
      <c r="B24" s="155" t="s">
        <v>276</v>
      </c>
      <c r="C24" s="3">
        <v>15</v>
      </c>
      <c r="D24" s="3">
        <v>14</v>
      </c>
      <c r="E24" s="3">
        <v>14</v>
      </c>
      <c r="F24" s="3">
        <v>14</v>
      </c>
      <c r="G24" s="3">
        <v>15</v>
      </c>
      <c r="H24" s="156">
        <f t="shared" si="60"/>
        <v>0</v>
      </c>
      <c r="I24" s="9">
        <v>0</v>
      </c>
      <c r="J24" s="9">
        <v>0</v>
      </c>
      <c r="K24" s="9">
        <v>0</v>
      </c>
      <c r="L24" s="9">
        <v>0</v>
      </c>
      <c r="M24" s="9">
        <v>0</v>
      </c>
      <c r="N24" s="157" t="e">
        <f t="shared" si="92"/>
        <v>#DIV/0!</v>
      </c>
      <c r="O24" s="9">
        <f t="shared" si="0"/>
        <v>15</v>
      </c>
      <c r="P24" s="9">
        <f t="shared" si="1"/>
        <v>14</v>
      </c>
      <c r="Q24" s="9">
        <f t="shared" si="2"/>
        <v>14</v>
      </c>
      <c r="R24" s="9">
        <f t="shared" si="3"/>
        <v>14</v>
      </c>
      <c r="S24" s="9">
        <f t="shared" si="4"/>
        <v>15</v>
      </c>
      <c r="T24" s="156">
        <f t="shared" si="61"/>
        <v>0</v>
      </c>
      <c r="U24" s="22">
        <f t="shared" si="5"/>
        <v>15</v>
      </c>
      <c r="V24" s="22">
        <f t="shared" si="6"/>
        <v>14</v>
      </c>
      <c r="W24" s="22">
        <f t="shared" si="7"/>
        <v>14</v>
      </c>
      <c r="X24" s="22">
        <f t="shared" si="8"/>
        <v>14</v>
      </c>
      <c r="Y24" s="22">
        <f t="shared" si="9"/>
        <v>15</v>
      </c>
      <c r="Z24" s="156">
        <f t="shared" si="62"/>
        <v>0</v>
      </c>
      <c r="AA24" s="3">
        <v>36</v>
      </c>
      <c r="AB24" s="3">
        <v>34</v>
      </c>
      <c r="AC24" s="3">
        <v>31</v>
      </c>
      <c r="AD24" s="3">
        <v>30</v>
      </c>
      <c r="AE24" s="3">
        <v>32</v>
      </c>
      <c r="AF24" s="156">
        <f t="shared" si="63"/>
        <v>-11.111111111111116</v>
      </c>
      <c r="AG24" s="9">
        <v>10</v>
      </c>
      <c r="AH24" s="9">
        <v>12</v>
      </c>
      <c r="AI24" s="9">
        <v>15</v>
      </c>
      <c r="AJ24" s="9">
        <v>15</v>
      </c>
      <c r="AK24" s="9">
        <v>15</v>
      </c>
      <c r="AL24" s="156">
        <f t="shared" si="64"/>
        <v>50</v>
      </c>
      <c r="AM24" s="9">
        <f t="shared" si="10"/>
        <v>46</v>
      </c>
      <c r="AN24" s="9">
        <f t="shared" si="11"/>
        <v>46</v>
      </c>
      <c r="AO24" s="9">
        <f t="shared" si="12"/>
        <v>46</v>
      </c>
      <c r="AP24" s="9">
        <f t="shared" si="13"/>
        <v>45</v>
      </c>
      <c r="AQ24" s="9">
        <f t="shared" si="14"/>
        <v>47</v>
      </c>
      <c r="AR24" s="156">
        <f t="shared" si="65"/>
        <v>2.1739130434782705</v>
      </c>
      <c r="AS24" s="22">
        <f t="shared" si="15"/>
        <v>41</v>
      </c>
      <c r="AT24" s="22">
        <f t="shared" si="16"/>
        <v>40</v>
      </c>
      <c r="AU24" s="22">
        <f t="shared" si="17"/>
        <v>38.5</v>
      </c>
      <c r="AV24" s="22">
        <f t="shared" si="18"/>
        <v>37.5</v>
      </c>
      <c r="AW24" s="22">
        <f t="shared" si="19"/>
        <v>39.5</v>
      </c>
      <c r="AX24" s="156">
        <f t="shared" si="66"/>
        <v>-3.6585365853658569</v>
      </c>
      <c r="AY24" s="69">
        <f t="shared" si="20"/>
        <v>61</v>
      </c>
      <c r="AZ24" s="69">
        <f t="shared" si="21"/>
        <v>60</v>
      </c>
      <c r="BA24" s="69">
        <f t="shared" si="22"/>
        <v>60</v>
      </c>
      <c r="BB24" s="69">
        <f t="shared" si="23"/>
        <v>59</v>
      </c>
      <c r="BC24" s="69">
        <f t="shared" si="24"/>
        <v>62</v>
      </c>
      <c r="BD24" s="156">
        <f t="shared" si="67"/>
        <v>1.6393442622950838</v>
      </c>
      <c r="BE24" s="137">
        <f t="shared" si="25"/>
        <v>56</v>
      </c>
      <c r="BF24" s="137">
        <f t="shared" si="26"/>
        <v>54</v>
      </c>
      <c r="BG24" s="137">
        <f t="shared" si="27"/>
        <v>52.5</v>
      </c>
      <c r="BH24" s="137">
        <f t="shared" si="28"/>
        <v>51.5</v>
      </c>
      <c r="BI24" s="137">
        <f t="shared" si="29"/>
        <v>54.5</v>
      </c>
      <c r="BJ24" s="156">
        <f t="shared" si="68"/>
        <v>-2.6785714285714302</v>
      </c>
      <c r="BK24" s="62">
        <v>165348</v>
      </c>
      <c r="BL24" s="62">
        <v>138853</v>
      </c>
      <c r="BM24" s="62">
        <v>117055</v>
      </c>
      <c r="BN24" s="62">
        <v>144928</v>
      </c>
      <c r="BO24" s="62">
        <v>118060</v>
      </c>
      <c r="BP24" s="159">
        <f t="shared" si="69"/>
        <v>-28.599075888429248</v>
      </c>
      <c r="BQ24" s="62"/>
      <c r="BR24" s="62"/>
      <c r="BS24" s="62"/>
      <c r="BT24" s="62"/>
      <c r="BU24" s="62"/>
      <c r="BV24" s="156" t="e">
        <f t="shared" si="70"/>
        <v>#DIV/0!</v>
      </c>
      <c r="BW24" s="16">
        <f t="shared" si="30"/>
        <v>165348</v>
      </c>
      <c r="BX24" s="16">
        <f t="shared" si="31"/>
        <v>138853</v>
      </c>
      <c r="BY24" s="16">
        <f t="shared" si="32"/>
        <v>117055</v>
      </c>
      <c r="BZ24" s="16">
        <f t="shared" si="33"/>
        <v>144928</v>
      </c>
      <c r="CA24" s="16">
        <f t="shared" si="34"/>
        <v>118060</v>
      </c>
      <c r="CB24" s="156">
        <f t="shared" si="71"/>
        <v>-28.599075888429248</v>
      </c>
      <c r="CC24" s="149">
        <v>340</v>
      </c>
      <c r="CD24" s="149">
        <v>320</v>
      </c>
      <c r="CE24" s="149">
        <v>290</v>
      </c>
      <c r="CF24" s="149">
        <v>290</v>
      </c>
      <c r="CG24" s="149">
        <v>290</v>
      </c>
      <c r="CH24" s="156">
        <f t="shared" si="72"/>
        <v>-14.705882352941179</v>
      </c>
      <c r="CI24" s="149">
        <f t="shared" si="35"/>
        <v>165008</v>
      </c>
      <c r="CJ24" s="149">
        <f t="shared" si="36"/>
        <v>138533</v>
      </c>
      <c r="CK24" s="149">
        <f t="shared" si="37"/>
        <v>116765</v>
      </c>
      <c r="CL24" s="149">
        <f t="shared" si="38"/>
        <v>144638</v>
      </c>
      <c r="CM24" s="149">
        <f t="shared" si="39"/>
        <v>117770</v>
      </c>
      <c r="CN24" s="156">
        <f t="shared" si="73"/>
        <v>-28.627702899253372</v>
      </c>
      <c r="CO24" s="62">
        <v>1351000</v>
      </c>
      <c r="CP24" s="62">
        <v>1352000</v>
      </c>
      <c r="CQ24" s="62">
        <v>1322000</v>
      </c>
      <c r="CR24" s="62">
        <v>1321500</v>
      </c>
      <c r="CS24" s="62">
        <v>1192000</v>
      </c>
      <c r="CT24" s="159">
        <f t="shared" si="74"/>
        <v>-11.769059955588457</v>
      </c>
      <c r="CU24" s="63">
        <f t="shared" si="40"/>
        <v>1.2238934122871947E-2</v>
      </c>
      <c r="CV24" s="63">
        <f t="shared" si="41"/>
        <v>1.0270192307692308E-2</v>
      </c>
      <c r="CW24" s="63">
        <f t="shared" si="42"/>
        <v>8.854387291981845E-3</v>
      </c>
      <c r="CX24" s="63">
        <f t="shared" si="43"/>
        <v>1.0966931517215285E-2</v>
      </c>
      <c r="CY24" s="63">
        <f t="shared" si="44"/>
        <v>9.9043624161073828E-3</v>
      </c>
      <c r="CZ24" s="159">
        <f t="shared" si="75"/>
        <v>-19.07495933327845</v>
      </c>
      <c r="DA24" s="63">
        <f t="shared" si="45"/>
        <v>1.2213767579570689E-2</v>
      </c>
      <c r="DB24" s="63">
        <f t="shared" si="46"/>
        <v>1.0246523668639053E-2</v>
      </c>
      <c r="DC24" s="63">
        <f t="shared" si="47"/>
        <v>8.8324508320726178E-3</v>
      </c>
      <c r="DD24" s="63">
        <f t="shared" si="48"/>
        <v>1.0944986757472569E-2</v>
      </c>
      <c r="DE24" s="63">
        <f t="shared" si="49"/>
        <v>9.8800335570469796E-3</v>
      </c>
      <c r="DF24" s="159">
        <f t="shared" si="76"/>
        <v>-19.107404879942369</v>
      </c>
      <c r="DG24" s="62">
        <v>118261</v>
      </c>
      <c r="DH24" s="62">
        <v>97858</v>
      </c>
      <c r="DI24" s="62">
        <v>79769</v>
      </c>
      <c r="DJ24" s="62">
        <v>112250</v>
      </c>
      <c r="DK24" s="62">
        <v>83677</v>
      </c>
      <c r="DL24" s="159">
        <f t="shared" si="77"/>
        <v>-29.243791275230212</v>
      </c>
      <c r="DM24" s="253" t="s">
        <v>163</v>
      </c>
      <c r="DN24" s="253" t="s">
        <v>163</v>
      </c>
      <c r="DO24" s="149">
        <v>5155</v>
      </c>
      <c r="DP24" s="149">
        <v>21769</v>
      </c>
      <c r="DQ24" s="149">
        <v>18493</v>
      </c>
      <c r="DR24" s="159" t="e">
        <f t="shared" si="78"/>
        <v>#VALUE!</v>
      </c>
      <c r="DS24" s="149" t="e">
        <f t="shared" si="50"/>
        <v>#VALUE!</v>
      </c>
      <c r="DT24" s="149" t="e">
        <f t="shared" si="51"/>
        <v>#VALUE!</v>
      </c>
      <c r="DU24" s="149">
        <f t="shared" si="52"/>
        <v>74614</v>
      </c>
      <c r="DV24" s="149">
        <f t="shared" si="53"/>
        <v>90481</v>
      </c>
      <c r="DW24" s="149">
        <f t="shared" si="54"/>
        <v>65184</v>
      </c>
      <c r="DX24" s="159" t="e">
        <f t="shared" si="79"/>
        <v>#VALUE!</v>
      </c>
      <c r="DY24" s="62">
        <v>6919</v>
      </c>
      <c r="DZ24" s="62">
        <v>6779</v>
      </c>
      <c r="EA24" s="62">
        <v>6626</v>
      </c>
      <c r="EB24" s="62">
        <v>3790</v>
      </c>
      <c r="EC24" s="62">
        <v>3790</v>
      </c>
      <c r="ED24" s="159">
        <f t="shared" si="80"/>
        <v>-45.223298164474635</v>
      </c>
      <c r="EE24" s="149">
        <v>0</v>
      </c>
      <c r="EF24" s="149">
        <v>0</v>
      </c>
      <c r="EG24" s="149">
        <v>0</v>
      </c>
      <c r="EH24" s="149">
        <v>0</v>
      </c>
      <c r="EI24" s="149">
        <v>0</v>
      </c>
      <c r="EJ24" s="159" t="e">
        <f t="shared" si="81"/>
        <v>#DIV/0!</v>
      </c>
      <c r="EK24" s="62">
        <v>10174</v>
      </c>
      <c r="EL24" s="62">
        <v>2920</v>
      </c>
      <c r="EM24" s="62">
        <v>2044</v>
      </c>
      <c r="EN24" s="62">
        <v>1941</v>
      </c>
      <c r="EO24" s="62">
        <v>1844</v>
      </c>
      <c r="EP24" s="159">
        <f t="shared" si="82"/>
        <v>-81.875368586593282</v>
      </c>
      <c r="EQ24" s="3">
        <v>85</v>
      </c>
      <c r="ER24" s="3">
        <v>85</v>
      </c>
      <c r="ES24" s="3">
        <v>90</v>
      </c>
      <c r="ET24" s="3">
        <v>90</v>
      </c>
      <c r="EU24" s="3">
        <v>90</v>
      </c>
      <c r="EV24" s="159">
        <f t="shared" si="83"/>
        <v>5.8823529411764719</v>
      </c>
      <c r="EW24" s="62">
        <v>6389</v>
      </c>
      <c r="EX24" s="62">
        <v>5858</v>
      </c>
      <c r="EY24" s="62">
        <v>7028</v>
      </c>
      <c r="EZ24" s="62">
        <v>7726</v>
      </c>
      <c r="FA24" s="62">
        <v>10594</v>
      </c>
      <c r="FB24" s="159">
        <f t="shared" si="84"/>
        <v>65.81624667397088</v>
      </c>
      <c r="FC24" s="149">
        <v>783</v>
      </c>
      <c r="FD24" s="149">
        <v>571</v>
      </c>
      <c r="FE24" s="149">
        <v>593</v>
      </c>
      <c r="FF24" s="149">
        <v>567</v>
      </c>
      <c r="FG24" s="149">
        <v>459</v>
      </c>
      <c r="FH24" s="159">
        <f t="shared" si="85"/>
        <v>-41.379310344827594</v>
      </c>
      <c r="FI24" s="71">
        <f t="shared" si="86"/>
        <v>1.3783529411764706</v>
      </c>
      <c r="FJ24" s="71">
        <f t="shared" si="87"/>
        <v>1.6536470588235295</v>
      </c>
      <c r="FK24" s="71">
        <f t="shared" si="88"/>
        <v>1.7168888888888889</v>
      </c>
      <c r="FL24" s="71">
        <f t="shared" si="89"/>
        <v>2.354222222222222</v>
      </c>
      <c r="FM24" s="159">
        <f t="shared" si="90"/>
        <v>70.799666173513899</v>
      </c>
      <c r="FN24" s="161">
        <f t="shared" si="55"/>
        <v>12.255439035842855</v>
      </c>
      <c r="FO24" s="161">
        <f t="shared" si="56"/>
        <v>9.7473540457494021</v>
      </c>
      <c r="FP24" s="161">
        <f t="shared" si="57"/>
        <v>8.4376778599886162</v>
      </c>
      <c r="FQ24" s="161">
        <f t="shared" si="58"/>
        <v>7.3388558115454305</v>
      </c>
      <c r="FR24" s="161">
        <f t="shared" si="59"/>
        <v>4.3326411176137434</v>
      </c>
      <c r="FS24" s="159">
        <f t="shared" si="91"/>
        <v>-64.647197828308805</v>
      </c>
      <c r="FZ24" s="178"/>
      <c r="GA24" s="176"/>
      <c r="GH24" s="178"/>
      <c r="GI24" s="176"/>
      <c r="GJ24" s="177"/>
      <c r="GK24" s="177"/>
      <c r="GL24" s="177"/>
      <c r="GM24" s="177"/>
      <c r="GN24" s="177"/>
      <c r="GO24" s="177"/>
      <c r="GP24" s="176"/>
      <c r="GQ24" s="176"/>
    </row>
    <row r="25" spans="1:205">
      <c r="A25" s="9">
        <v>23</v>
      </c>
      <c r="B25" s="155" t="s">
        <v>230</v>
      </c>
      <c r="C25" s="9">
        <v>30</v>
      </c>
      <c r="D25" s="9">
        <v>29</v>
      </c>
      <c r="E25" s="9">
        <v>19</v>
      </c>
      <c r="F25" s="9">
        <v>19</v>
      </c>
      <c r="G25" s="9">
        <v>10</v>
      </c>
      <c r="H25" s="156">
        <f t="shared" si="60"/>
        <v>-66.666666666666671</v>
      </c>
      <c r="I25" s="9">
        <v>0</v>
      </c>
      <c r="J25" s="9">
        <v>0</v>
      </c>
      <c r="K25" s="9">
        <v>12</v>
      </c>
      <c r="L25" s="9">
        <v>12</v>
      </c>
      <c r="M25" s="9">
        <v>4</v>
      </c>
      <c r="N25" s="157" t="e">
        <f t="shared" si="92"/>
        <v>#DIV/0!</v>
      </c>
      <c r="O25" s="9">
        <f t="shared" si="0"/>
        <v>30</v>
      </c>
      <c r="P25" s="9">
        <f t="shared" si="1"/>
        <v>29</v>
      </c>
      <c r="Q25" s="9">
        <f t="shared" si="2"/>
        <v>31</v>
      </c>
      <c r="R25" s="9">
        <f t="shared" si="3"/>
        <v>31</v>
      </c>
      <c r="S25" s="9">
        <f t="shared" si="4"/>
        <v>14</v>
      </c>
      <c r="T25" s="156">
        <f t="shared" si="61"/>
        <v>-53.333333333333336</v>
      </c>
      <c r="U25" s="22">
        <f t="shared" si="5"/>
        <v>30</v>
      </c>
      <c r="V25" s="22">
        <f t="shared" si="6"/>
        <v>29</v>
      </c>
      <c r="W25" s="22">
        <f t="shared" si="7"/>
        <v>25</v>
      </c>
      <c r="X25" s="22">
        <f t="shared" si="8"/>
        <v>25</v>
      </c>
      <c r="Y25" s="22">
        <f t="shared" si="9"/>
        <v>12</v>
      </c>
      <c r="Z25" s="156">
        <f t="shared" si="62"/>
        <v>-60</v>
      </c>
      <c r="AA25" s="9">
        <v>63</v>
      </c>
      <c r="AB25" s="9">
        <v>60</v>
      </c>
      <c r="AC25" s="9">
        <v>59</v>
      </c>
      <c r="AD25" s="9">
        <v>59</v>
      </c>
      <c r="AE25" s="9">
        <v>78</v>
      </c>
      <c r="AF25" s="156">
        <f t="shared" si="63"/>
        <v>23.809523809523814</v>
      </c>
      <c r="AG25" s="9">
        <v>0</v>
      </c>
      <c r="AH25" s="9">
        <v>0</v>
      </c>
      <c r="AI25" s="9">
        <v>0</v>
      </c>
      <c r="AJ25" s="9">
        <v>0</v>
      </c>
      <c r="AK25" s="9">
        <v>2</v>
      </c>
      <c r="AL25" s="157" t="e">
        <f t="shared" si="64"/>
        <v>#DIV/0!</v>
      </c>
      <c r="AM25" s="9">
        <f t="shared" si="10"/>
        <v>63</v>
      </c>
      <c r="AN25" s="9">
        <f t="shared" si="11"/>
        <v>60</v>
      </c>
      <c r="AO25" s="9">
        <f t="shared" si="12"/>
        <v>59</v>
      </c>
      <c r="AP25" s="9">
        <f t="shared" si="13"/>
        <v>59</v>
      </c>
      <c r="AQ25" s="9">
        <f t="shared" si="14"/>
        <v>80</v>
      </c>
      <c r="AR25" s="156">
        <f t="shared" si="65"/>
        <v>26.984126984126977</v>
      </c>
      <c r="AS25" s="22">
        <f t="shared" si="15"/>
        <v>63</v>
      </c>
      <c r="AT25" s="22">
        <f t="shared" si="16"/>
        <v>60</v>
      </c>
      <c r="AU25" s="22">
        <f t="shared" si="17"/>
        <v>59</v>
      </c>
      <c r="AV25" s="22">
        <f t="shared" si="18"/>
        <v>59</v>
      </c>
      <c r="AW25" s="22">
        <f t="shared" si="19"/>
        <v>79</v>
      </c>
      <c r="AX25" s="156">
        <f t="shared" si="66"/>
        <v>25.396825396825395</v>
      </c>
      <c r="AY25" s="69">
        <f t="shared" si="20"/>
        <v>93</v>
      </c>
      <c r="AZ25" s="69">
        <f t="shared" si="21"/>
        <v>89</v>
      </c>
      <c r="BA25" s="69">
        <f t="shared" si="22"/>
        <v>90</v>
      </c>
      <c r="BB25" s="69">
        <f t="shared" si="23"/>
        <v>90</v>
      </c>
      <c r="BC25" s="69">
        <f t="shared" si="24"/>
        <v>94</v>
      </c>
      <c r="BD25" s="156">
        <f t="shared" si="67"/>
        <v>1.0752688172043001</v>
      </c>
      <c r="BE25" s="137">
        <f t="shared" si="25"/>
        <v>93</v>
      </c>
      <c r="BF25" s="137">
        <f t="shared" si="26"/>
        <v>89</v>
      </c>
      <c r="BG25" s="137">
        <f t="shared" si="27"/>
        <v>84</v>
      </c>
      <c r="BH25" s="137">
        <f t="shared" si="28"/>
        <v>84</v>
      </c>
      <c r="BI25" s="137">
        <f t="shared" si="29"/>
        <v>91</v>
      </c>
      <c r="BJ25" s="156">
        <f t="shared" si="68"/>
        <v>-2.1505376344086002</v>
      </c>
      <c r="BK25" s="149">
        <v>148011</v>
      </c>
      <c r="BL25" s="149">
        <v>99876</v>
      </c>
      <c r="BM25" s="149">
        <v>72567</v>
      </c>
      <c r="BN25" s="149">
        <v>63300</v>
      </c>
      <c r="BO25" s="149">
        <v>53883</v>
      </c>
      <c r="BP25" s="159">
        <f t="shared" si="69"/>
        <v>-63.595273324279944</v>
      </c>
      <c r="BQ25" s="149">
        <v>122594</v>
      </c>
      <c r="BR25" s="149">
        <v>104668</v>
      </c>
      <c r="BS25" s="149">
        <v>114154</v>
      </c>
      <c r="BT25" s="149">
        <v>116612</v>
      </c>
      <c r="BU25" s="149">
        <v>121669</v>
      </c>
      <c r="BV25" s="156">
        <f t="shared" si="70"/>
        <v>-0.7545230598561159</v>
      </c>
      <c r="BW25" s="16">
        <f t="shared" si="30"/>
        <v>270605</v>
      </c>
      <c r="BX25" s="16">
        <f t="shared" si="31"/>
        <v>204544</v>
      </c>
      <c r="BY25" s="16">
        <f t="shared" si="32"/>
        <v>186721</v>
      </c>
      <c r="BZ25" s="16">
        <f t="shared" si="33"/>
        <v>179912</v>
      </c>
      <c r="CA25" s="16">
        <f t="shared" si="34"/>
        <v>175552</v>
      </c>
      <c r="CB25" s="156">
        <f t="shared" si="71"/>
        <v>-35.126106317325991</v>
      </c>
      <c r="CC25" s="149">
        <v>0</v>
      </c>
      <c r="CD25" s="149">
        <v>0</v>
      </c>
      <c r="CE25" s="149">
        <v>0</v>
      </c>
      <c r="CF25" s="149">
        <v>0</v>
      </c>
      <c r="CG25" s="149">
        <v>0</v>
      </c>
      <c r="CH25" s="156" t="e">
        <f t="shared" si="72"/>
        <v>#DIV/0!</v>
      </c>
      <c r="CI25" s="149">
        <f t="shared" si="35"/>
        <v>270605</v>
      </c>
      <c r="CJ25" s="149">
        <f t="shared" si="36"/>
        <v>204544</v>
      </c>
      <c r="CK25" s="149">
        <f t="shared" si="37"/>
        <v>186721</v>
      </c>
      <c r="CL25" s="149">
        <f t="shared" si="38"/>
        <v>179912</v>
      </c>
      <c r="CM25" s="149">
        <f t="shared" si="39"/>
        <v>175552</v>
      </c>
      <c r="CN25" s="156">
        <f t="shared" si="73"/>
        <v>-35.126106317325991</v>
      </c>
      <c r="CO25" s="149">
        <v>2340978</v>
      </c>
      <c r="CP25" s="149">
        <v>2221274</v>
      </c>
      <c r="CQ25" s="149">
        <v>2254822</v>
      </c>
      <c r="CR25" s="149">
        <v>2302808</v>
      </c>
      <c r="CS25" s="149">
        <v>2361186</v>
      </c>
      <c r="CT25" s="159">
        <f t="shared" si="74"/>
        <v>0.86322895815338363</v>
      </c>
      <c r="CU25" s="63">
        <f t="shared" si="40"/>
        <v>1.1559484967393969E-2</v>
      </c>
      <c r="CV25" s="63">
        <f t="shared" si="41"/>
        <v>9.2084092282176816E-3</v>
      </c>
      <c r="CW25" s="63">
        <f t="shared" si="42"/>
        <v>8.2809640849699009E-3</v>
      </c>
      <c r="CX25" s="63">
        <f t="shared" si="43"/>
        <v>7.8127225543770905E-3</v>
      </c>
      <c r="CY25" s="63">
        <f t="shared" si="44"/>
        <v>7.4349077116330521E-3</v>
      </c>
      <c r="CZ25" s="159">
        <f t="shared" si="75"/>
        <v>-35.681323756163707</v>
      </c>
      <c r="DA25" s="63">
        <f t="shared" si="45"/>
        <v>1.1559484967393969E-2</v>
      </c>
      <c r="DB25" s="63">
        <f t="shared" si="46"/>
        <v>9.2084092282176816E-3</v>
      </c>
      <c r="DC25" s="63">
        <f t="shared" si="47"/>
        <v>8.2809640849699009E-3</v>
      </c>
      <c r="DD25" s="63">
        <f t="shared" si="48"/>
        <v>7.8127225543770905E-3</v>
      </c>
      <c r="DE25" s="63">
        <f t="shared" si="49"/>
        <v>7.4349077116330521E-3</v>
      </c>
      <c r="DF25" s="159">
        <f t="shared" si="76"/>
        <v>-35.681323756163707</v>
      </c>
      <c r="DG25" s="149">
        <v>69052</v>
      </c>
      <c r="DH25" s="149">
        <v>45456</v>
      </c>
      <c r="DI25" s="149">
        <v>29687</v>
      </c>
      <c r="DJ25" s="149">
        <v>24923</v>
      </c>
      <c r="DK25" s="149">
        <v>19582</v>
      </c>
      <c r="DL25" s="159">
        <f t="shared" si="77"/>
        <v>-71.641661356658744</v>
      </c>
      <c r="DM25" s="149">
        <v>0</v>
      </c>
      <c r="DN25" s="149">
        <v>0</v>
      </c>
      <c r="DO25" s="149">
        <v>0</v>
      </c>
      <c r="DP25" s="149">
        <v>0</v>
      </c>
      <c r="DQ25" s="149">
        <v>0</v>
      </c>
      <c r="DR25" s="159" t="e">
        <f t="shared" si="78"/>
        <v>#DIV/0!</v>
      </c>
      <c r="DS25" s="149">
        <f t="shared" si="50"/>
        <v>69052</v>
      </c>
      <c r="DT25" s="149">
        <f t="shared" si="51"/>
        <v>45456</v>
      </c>
      <c r="DU25" s="149">
        <f t="shared" si="52"/>
        <v>29687</v>
      </c>
      <c r="DV25" s="149">
        <f t="shared" si="53"/>
        <v>24923</v>
      </c>
      <c r="DW25" s="149">
        <f t="shared" si="54"/>
        <v>19582</v>
      </c>
      <c r="DX25" s="159">
        <f t="shared" si="79"/>
        <v>-71.641661356658744</v>
      </c>
      <c r="DY25" s="149">
        <v>3970</v>
      </c>
      <c r="DZ25" s="149">
        <v>2380</v>
      </c>
      <c r="EA25" s="149">
        <v>1670</v>
      </c>
      <c r="EB25" s="149">
        <v>1510</v>
      </c>
      <c r="EC25" s="149">
        <v>1360</v>
      </c>
      <c r="ED25" s="159">
        <f t="shared" si="80"/>
        <v>-65.743073047858928</v>
      </c>
      <c r="EE25" s="149">
        <v>0</v>
      </c>
      <c r="EF25" s="149">
        <v>0</v>
      </c>
      <c r="EG25" s="149">
        <v>1000</v>
      </c>
      <c r="EH25" s="149">
        <v>3791</v>
      </c>
      <c r="EI25" s="149">
        <v>3528</v>
      </c>
      <c r="EJ25" s="159" t="e">
        <f t="shared" si="81"/>
        <v>#DIV/0!</v>
      </c>
      <c r="EK25" s="149">
        <v>2586</v>
      </c>
      <c r="EL25" s="149">
        <v>2418</v>
      </c>
      <c r="EM25" s="149">
        <v>2421</v>
      </c>
      <c r="EN25" s="149">
        <v>1798</v>
      </c>
      <c r="EO25" s="149">
        <v>1915</v>
      </c>
      <c r="EP25" s="159">
        <f t="shared" si="82"/>
        <v>-25.947409126063413</v>
      </c>
      <c r="EQ25" s="9">
        <v>77</v>
      </c>
      <c r="ER25" s="9">
        <v>77</v>
      </c>
      <c r="ES25" s="9">
        <v>76</v>
      </c>
      <c r="ET25" s="9">
        <v>76</v>
      </c>
      <c r="EU25" s="9">
        <v>105</v>
      </c>
      <c r="EV25" s="159">
        <f t="shared" si="83"/>
        <v>36.363636363636353</v>
      </c>
      <c r="EW25" s="149">
        <v>13422</v>
      </c>
      <c r="EX25" s="149">
        <v>13179</v>
      </c>
      <c r="EY25" s="149">
        <v>14421</v>
      </c>
      <c r="EZ25" s="149">
        <v>16146</v>
      </c>
      <c r="FA25" s="149">
        <v>17731</v>
      </c>
      <c r="FB25" s="159">
        <f t="shared" si="84"/>
        <v>32.104008344509019</v>
      </c>
      <c r="FC25" s="149">
        <v>681</v>
      </c>
      <c r="FD25" s="149">
        <v>578</v>
      </c>
      <c r="FE25" s="149">
        <v>486</v>
      </c>
      <c r="FF25" s="149">
        <v>665</v>
      </c>
      <c r="FG25" s="149">
        <v>639</v>
      </c>
      <c r="FH25" s="159">
        <f t="shared" si="85"/>
        <v>-6.1674008810572722</v>
      </c>
      <c r="FI25" s="71">
        <f t="shared" si="86"/>
        <v>3.423116883116883</v>
      </c>
      <c r="FJ25" s="71">
        <f t="shared" si="87"/>
        <v>3.745714285714286</v>
      </c>
      <c r="FK25" s="71">
        <f t="shared" si="88"/>
        <v>4.248947368421053</v>
      </c>
      <c r="FL25" s="71">
        <f t="shared" si="89"/>
        <v>4.666052631578947</v>
      </c>
      <c r="FM25" s="159">
        <f t="shared" si="90"/>
        <v>36.310058665899888</v>
      </c>
      <c r="FN25" s="161">
        <f t="shared" si="55"/>
        <v>5.0737594993294586</v>
      </c>
      <c r="FO25" s="161">
        <f t="shared" si="56"/>
        <v>4.3857652325669623</v>
      </c>
      <c r="FP25" s="161">
        <f t="shared" si="57"/>
        <v>3.3700852922820888</v>
      </c>
      <c r="FQ25" s="161">
        <f t="shared" si="58"/>
        <v>4.1186671621454227</v>
      </c>
      <c r="FR25" s="161">
        <f t="shared" si="59"/>
        <v>3.6038576504427273</v>
      </c>
      <c r="FS25" s="159">
        <f t="shared" si="91"/>
        <v>-28.970664634005448</v>
      </c>
      <c r="FZ25" s="178"/>
      <c r="GA25" s="176"/>
      <c r="GH25" s="178"/>
      <c r="GI25" s="176"/>
      <c r="GJ25" s="177"/>
      <c r="GK25" s="177"/>
      <c r="GL25" s="177"/>
      <c r="GM25" s="177"/>
      <c r="GN25" s="177"/>
      <c r="GO25" s="177"/>
      <c r="GP25" s="176"/>
      <c r="GQ25" s="176"/>
      <c r="GW25" s="176"/>
    </row>
    <row r="26" spans="1:205">
      <c r="A26" s="3">
        <v>24</v>
      </c>
      <c r="B26" s="2" t="s">
        <v>231</v>
      </c>
      <c r="C26" s="3">
        <v>1</v>
      </c>
      <c r="D26" s="3">
        <v>1</v>
      </c>
      <c r="E26" s="3">
        <v>1</v>
      </c>
      <c r="F26" s="3">
        <v>1</v>
      </c>
      <c r="G26" s="3">
        <v>19</v>
      </c>
      <c r="H26" s="156">
        <f t="shared" si="60"/>
        <v>1800</v>
      </c>
      <c r="I26" s="9">
        <v>0</v>
      </c>
      <c r="J26" s="9">
        <v>0</v>
      </c>
      <c r="K26" s="9">
        <v>0</v>
      </c>
      <c r="L26" s="9">
        <v>0</v>
      </c>
      <c r="M26" s="9">
        <v>0</v>
      </c>
      <c r="N26" s="157" t="e">
        <f t="shared" si="92"/>
        <v>#DIV/0!</v>
      </c>
      <c r="O26" s="9">
        <f t="shared" si="0"/>
        <v>1</v>
      </c>
      <c r="P26" s="9">
        <f t="shared" si="1"/>
        <v>1</v>
      </c>
      <c r="Q26" s="9">
        <f t="shared" si="2"/>
        <v>1</v>
      </c>
      <c r="R26" s="9">
        <f t="shared" si="3"/>
        <v>1</v>
      </c>
      <c r="S26" s="9">
        <f t="shared" si="4"/>
        <v>19</v>
      </c>
      <c r="T26" s="156">
        <f t="shared" si="61"/>
        <v>1800</v>
      </c>
      <c r="U26" s="22">
        <f t="shared" si="5"/>
        <v>1</v>
      </c>
      <c r="V26" s="22">
        <f t="shared" si="6"/>
        <v>1</v>
      </c>
      <c r="W26" s="22">
        <f t="shared" si="7"/>
        <v>1</v>
      </c>
      <c r="X26" s="22">
        <f t="shared" si="8"/>
        <v>1</v>
      </c>
      <c r="Y26" s="22">
        <f t="shared" si="9"/>
        <v>19</v>
      </c>
      <c r="Z26" s="156">
        <f t="shared" si="62"/>
        <v>1800</v>
      </c>
      <c r="AA26" s="3">
        <v>19</v>
      </c>
      <c r="AB26" s="3">
        <v>20</v>
      </c>
      <c r="AC26" s="3">
        <v>18</v>
      </c>
      <c r="AD26" s="3">
        <v>20</v>
      </c>
      <c r="AE26" s="3">
        <v>0</v>
      </c>
      <c r="AF26" s="156">
        <f t="shared" si="63"/>
        <v>-100</v>
      </c>
      <c r="AG26" s="9">
        <v>4</v>
      </c>
      <c r="AH26" s="9">
        <v>4</v>
      </c>
      <c r="AI26" s="9">
        <v>4</v>
      </c>
      <c r="AJ26" s="9">
        <v>3</v>
      </c>
      <c r="AK26" s="9">
        <v>0</v>
      </c>
      <c r="AL26" s="157">
        <f t="shared" si="64"/>
        <v>-100</v>
      </c>
      <c r="AM26" s="9">
        <f t="shared" si="10"/>
        <v>23</v>
      </c>
      <c r="AN26" s="9">
        <f t="shared" si="11"/>
        <v>24</v>
      </c>
      <c r="AO26" s="9">
        <f t="shared" si="12"/>
        <v>22</v>
      </c>
      <c r="AP26" s="9">
        <f t="shared" si="13"/>
        <v>23</v>
      </c>
      <c r="AQ26" s="9">
        <f t="shared" si="14"/>
        <v>0</v>
      </c>
      <c r="AR26" s="156">
        <f t="shared" si="65"/>
        <v>-100</v>
      </c>
      <c r="AS26" s="22">
        <f t="shared" si="15"/>
        <v>21</v>
      </c>
      <c r="AT26" s="22">
        <f t="shared" si="16"/>
        <v>22</v>
      </c>
      <c r="AU26" s="22">
        <f t="shared" si="17"/>
        <v>20</v>
      </c>
      <c r="AV26" s="22">
        <f t="shared" si="18"/>
        <v>21.5</v>
      </c>
      <c r="AW26" s="22">
        <f t="shared" si="19"/>
        <v>0</v>
      </c>
      <c r="AX26" s="156">
        <f t="shared" si="66"/>
        <v>-100</v>
      </c>
      <c r="AY26" s="69">
        <f t="shared" si="20"/>
        <v>24</v>
      </c>
      <c r="AZ26" s="69">
        <f t="shared" si="21"/>
        <v>25</v>
      </c>
      <c r="BA26" s="69">
        <f t="shared" si="22"/>
        <v>23</v>
      </c>
      <c r="BB26" s="69">
        <f t="shared" si="23"/>
        <v>24</v>
      </c>
      <c r="BC26" s="69">
        <f t="shared" si="24"/>
        <v>19</v>
      </c>
      <c r="BD26" s="156">
        <f t="shared" si="67"/>
        <v>-20.833333333333336</v>
      </c>
      <c r="BE26" s="137">
        <f t="shared" si="25"/>
        <v>22</v>
      </c>
      <c r="BF26" s="137">
        <f t="shared" si="26"/>
        <v>23</v>
      </c>
      <c r="BG26" s="137">
        <f t="shared" si="27"/>
        <v>21</v>
      </c>
      <c r="BH26" s="137">
        <f t="shared" si="28"/>
        <v>22.5</v>
      </c>
      <c r="BI26" s="137">
        <f t="shared" si="29"/>
        <v>19</v>
      </c>
      <c r="BJ26" s="156">
        <f t="shared" si="68"/>
        <v>-13.636363636363635</v>
      </c>
      <c r="BK26" s="62">
        <v>2867</v>
      </c>
      <c r="BL26" s="62">
        <v>1587</v>
      </c>
      <c r="BM26" s="62">
        <v>1587</v>
      </c>
      <c r="BN26" s="62">
        <v>1311</v>
      </c>
      <c r="BO26" s="62">
        <v>40438</v>
      </c>
      <c r="BP26" s="159">
        <f t="shared" si="69"/>
        <v>1310.4638995465643</v>
      </c>
      <c r="BQ26" s="62">
        <v>41169</v>
      </c>
      <c r="BR26" s="62">
        <v>42397</v>
      </c>
      <c r="BS26" s="62">
        <v>31651</v>
      </c>
      <c r="BT26" s="62">
        <v>32010</v>
      </c>
      <c r="BU26" s="62">
        <v>0</v>
      </c>
      <c r="BV26" s="156">
        <f t="shared" si="70"/>
        <v>-100</v>
      </c>
      <c r="BW26" s="16">
        <f t="shared" si="30"/>
        <v>44036</v>
      </c>
      <c r="BX26" s="16">
        <f t="shared" si="31"/>
        <v>43984</v>
      </c>
      <c r="BY26" s="16">
        <f t="shared" si="32"/>
        <v>33238</v>
      </c>
      <c r="BZ26" s="16">
        <f t="shared" si="33"/>
        <v>33321</v>
      </c>
      <c r="CA26" s="16">
        <f t="shared" si="34"/>
        <v>40438</v>
      </c>
      <c r="CB26" s="156">
        <f t="shared" si="71"/>
        <v>-8.1705877009719323</v>
      </c>
      <c r="CC26" s="149">
        <v>0</v>
      </c>
      <c r="CD26" s="149">
        <v>0</v>
      </c>
      <c r="CE26" s="149">
        <v>0</v>
      </c>
      <c r="CF26" s="149">
        <v>0</v>
      </c>
      <c r="CG26" s="149">
        <v>0</v>
      </c>
      <c r="CH26" s="156" t="e">
        <f t="shared" si="72"/>
        <v>#DIV/0!</v>
      </c>
      <c r="CI26" s="149">
        <f t="shared" si="35"/>
        <v>44036</v>
      </c>
      <c r="CJ26" s="149">
        <f t="shared" si="36"/>
        <v>43984</v>
      </c>
      <c r="CK26" s="149">
        <f t="shared" si="37"/>
        <v>33238</v>
      </c>
      <c r="CL26" s="149">
        <f t="shared" si="38"/>
        <v>33321</v>
      </c>
      <c r="CM26" s="149">
        <f t="shared" si="39"/>
        <v>40438</v>
      </c>
      <c r="CN26" s="156">
        <f t="shared" si="73"/>
        <v>-8.1705877009719323</v>
      </c>
      <c r="CO26" s="62">
        <v>780073</v>
      </c>
      <c r="CP26" s="62">
        <v>763312</v>
      </c>
      <c r="CQ26" s="62">
        <v>773743</v>
      </c>
      <c r="CR26" s="62">
        <v>771550</v>
      </c>
      <c r="CS26" s="62">
        <v>763153</v>
      </c>
      <c r="CT26" s="159">
        <f t="shared" si="74"/>
        <v>-2.1690277704778937</v>
      </c>
      <c r="CU26" s="63">
        <f t="shared" si="40"/>
        <v>5.6451127009908052E-3</v>
      </c>
      <c r="CV26" s="63">
        <f t="shared" si="41"/>
        <v>5.7622571111157692E-3</v>
      </c>
      <c r="CW26" s="63">
        <f t="shared" si="42"/>
        <v>4.2957416092940419E-3</v>
      </c>
      <c r="CX26" s="63">
        <f t="shared" si="43"/>
        <v>4.3187090920873564E-3</v>
      </c>
      <c r="CY26" s="63">
        <f t="shared" si="44"/>
        <v>5.2988063992410435E-3</v>
      </c>
      <c r="CZ26" s="159">
        <f t="shared" si="75"/>
        <v>-6.1346215760932354</v>
      </c>
      <c r="DA26" s="63">
        <f t="shared" si="45"/>
        <v>5.6451127009908052E-3</v>
      </c>
      <c r="DB26" s="63">
        <f t="shared" si="46"/>
        <v>5.7622571111157692E-3</v>
      </c>
      <c r="DC26" s="63">
        <f t="shared" si="47"/>
        <v>4.2957416092940419E-3</v>
      </c>
      <c r="DD26" s="63">
        <f t="shared" si="48"/>
        <v>4.3187090920873564E-3</v>
      </c>
      <c r="DE26" s="63">
        <f t="shared" si="49"/>
        <v>5.2988063992410435E-3</v>
      </c>
      <c r="DF26" s="159">
        <f t="shared" si="76"/>
        <v>-6.1346215760932354</v>
      </c>
      <c r="DG26" s="62">
        <v>18412</v>
      </c>
      <c r="DH26" s="62">
        <v>15003</v>
      </c>
      <c r="DI26" s="62">
        <v>8656</v>
      </c>
      <c r="DJ26" s="62">
        <v>9262</v>
      </c>
      <c r="DK26" s="62">
        <v>9317</v>
      </c>
      <c r="DL26" s="159">
        <f t="shared" si="77"/>
        <v>-49.397132305018467</v>
      </c>
      <c r="DM26" s="149">
        <v>0</v>
      </c>
      <c r="DN26" s="149">
        <v>0</v>
      </c>
      <c r="DO26" s="149">
        <v>0</v>
      </c>
      <c r="DP26" s="149">
        <v>0</v>
      </c>
      <c r="DQ26" s="149">
        <v>0</v>
      </c>
      <c r="DR26" s="159" t="e">
        <f t="shared" si="78"/>
        <v>#DIV/0!</v>
      </c>
      <c r="DS26" s="149">
        <f t="shared" si="50"/>
        <v>18412</v>
      </c>
      <c r="DT26" s="149">
        <f t="shared" si="51"/>
        <v>15003</v>
      </c>
      <c r="DU26" s="149">
        <f t="shared" si="52"/>
        <v>8656</v>
      </c>
      <c r="DV26" s="149">
        <f t="shared" si="53"/>
        <v>9262</v>
      </c>
      <c r="DW26" s="149">
        <f t="shared" si="54"/>
        <v>9317</v>
      </c>
      <c r="DX26" s="159">
        <f t="shared" si="79"/>
        <v>-49.397132305018467</v>
      </c>
      <c r="DY26" s="62">
        <v>0</v>
      </c>
      <c r="DZ26" s="62">
        <v>0</v>
      </c>
      <c r="EA26" s="62">
        <v>0</v>
      </c>
      <c r="EB26" s="62">
        <v>0</v>
      </c>
      <c r="EC26" s="62">
        <v>0</v>
      </c>
      <c r="ED26" s="159" t="e">
        <f t="shared" si="80"/>
        <v>#DIV/0!</v>
      </c>
      <c r="EE26" s="149">
        <v>0</v>
      </c>
      <c r="EF26" s="149">
        <v>0</v>
      </c>
      <c r="EG26" s="149">
        <v>0</v>
      </c>
      <c r="EH26" s="149">
        <v>105</v>
      </c>
      <c r="EI26" s="149">
        <v>1940</v>
      </c>
      <c r="EJ26" s="159" t="e">
        <f t="shared" si="81"/>
        <v>#DIV/0!</v>
      </c>
      <c r="EK26" s="62">
        <v>113</v>
      </c>
      <c r="EL26" s="62">
        <v>100</v>
      </c>
      <c r="EM26" s="62">
        <v>50</v>
      </c>
      <c r="EN26" s="62">
        <v>60</v>
      </c>
      <c r="EO26" s="62">
        <v>110</v>
      </c>
      <c r="EP26" s="159">
        <f t="shared" si="82"/>
        <v>-2.6548672566371723</v>
      </c>
      <c r="EQ26" s="3">
        <v>23</v>
      </c>
      <c r="ER26" s="3">
        <v>28</v>
      </c>
      <c r="ES26" s="3">
        <v>28</v>
      </c>
      <c r="ET26" s="3">
        <v>32</v>
      </c>
      <c r="EU26" s="3">
        <v>36</v>
      </c>
      <c r="EV26" s="159">
        <f t="shared" si="83"/>
        <v>56.521739130434788</v>
      </c>
      <c r="EW26" s="62">
        <v>4073</v>
      </c>
      <c r="EX26" s="62">
        <v>4845</v>
      </c>
      <c r="EY26" s="62">
        <v>4865</v>
      </c>
      <c r="EZ26" s="62">
        <v>5706</v>
      </c>
      <c r="FA26" s="62">
        <v>6849</v>
      </c>
      <c r="FB26" s="159">
        <f t="shared" si="84"/>
        <v>68.156150257795247</v>
      </c>
      <c r="FC26" s="149">
        <v>352</v>
      </c>
      <c r="FD26" s="149">
        <v>299</v>
      </c>
      <c r="FE26" s="149">
        <v>327</v>
      </c>
      <c r="FF26" s="149">
        <v>316</v>
      </c>
      <c r="FG26" s="149">
        <v>282</v>
      </c>
      <c r="FH26" s="159">
        <f t="shared" si="85"/>
        <v>-19.886363636363637</v>
      </c>
      <c r="FI26" s="71">
        <f t="shared" si="86"/>
        <v>4.2130434782608699</v>
      </c>
      <c r="FJ26" s="71">
        <f t="shared" si="87"/>
        <v>3.4750000000000001</v>
      </c>
      <c r="FK26" s="71">
        <f t="shared" si="88"/>
        <v>4.0757142857142856</v>
      </c>
      <c r="FL26" s="71">
        <f t="shared" si="89"/>
        <v>4.2806249999999997</v>
      </c>
      <c r="FM26" s="159">
        <f t="shared" si="90"/>
        <v>1.6041021671826527</v>
      </c>
      <c r="FN26" s="161">
        <f t="shared" si="55"/>
        <v>8.642278418855879</v>
      </c>
      <c r="FO26" s="161">
        <f t="shared" si="56"/>
        <v>6.1713106295149638</v>
      </c>
      <c r="FP26" s="161">
        <f t="shared" si="57"/>
        <v>6.7214799588900309</v>
      </c>
      <c r="FQ26" s="161">
        <f t="shared" si="58"/>
        <v>5.5380301437083768</v>
      </c>
      <c r="FR26" s="161">
        <f t="shared" si="59"/>
        <v>4.1173893999123958</v>
      </c>
      <c r="FS26" s="159">
        <f t="shared" si="91"/>
        <v>-52.357593676581835</v>
      </c>
      <c r="FZ26" s="178"/>
      <c r="GA26" s="176"/>
      <c r="GH26" s="178"/>
      <c r="GI26" s="176"/>
      <c r="GJ26" s="177"/>
      <c r="GK26" s="177"/>
      <c r="GL26" s="177"/>
      <c r="GM26" s="177"/>
      <c r="GN26" s="177"/>
      <c r="GO26" s="177"/>
      <c r="GP26" s="176"/>
      <c r="GQ26" s="176"/>
    </row>
    <row r="27" spans="1:205">
      <c r="A27" s="9">
        <v>25</v>
      </c>
      <c r="B27" s="155" t="s">
        <v>232</v>
      </c>
      <c r="C27" s="3">
        <v>5</v>
      </c>
      <c r="D27" s="3">
        <v>5</v>
      </c>
      <c r="E27" s="3">
        <v>5</v>
      </c>
      <c r="F27" s="3">
        <v>5</v>
      </c>
      <c r="G27" s="3">
        <v>5</v>
      </c>
      <c r="H27" s="156">
        <f t="shared" si="60"/>
        <v>0</v>
      </c>
      <c r="I27" s="9">
        <v>2</v>
      </c>
      <c r="J27" s="9">
        <v>2</v>
      </c>
      <c r="K27" s="9">
        <v>2</v>
      </c>
      <c r="L27" s="9">
        <v>1</v>
      </c>
      <c r="M27" s="9">
        <v>1</v>
      </c>
      <c r="N27" s="156">
        <f t="shared" si="92"/>
        <v>-50</v>
      </c>
      <c r="O27" s="9">
        <f t="shared" si="0"/>
        <v>7</v>
      </c>
      <c r="P27" s="9">
        <f t="shared" si="1"/>
        <v>7</v>
      </c>
      <c r="Q27" s="9">
        <f t="shared" si="2"/>
        <v>7</v>
      </c>
      <c r="R27" s="9">
        <f t="shared" si="3"/>
        <v>6</v>
      </c>
      <c r="S27" s="9">
        <f t="shared" si="4"/>
        <v>6</v>
      </c>
      <c r="T27" s="156">
        <f t="shared" si="61"/>
        <v>-14.28571428571429</v>
      </c>
      <c r="U27" s="22">
        <f t="shared" si="5"/>
        <v>6</v>
      </c>
      <c r="V27" s="22">
        <f t="shared" si="6"/>
        <v>6</v>
      </c>
      <c r="W27" s="22">
        <f t="shared" si="7"/>
        <v>6</v>
      </c>
      <c r="X27" s="22">
        <f t="shared" si="8"/>
        <v>5.5</v>
      </c>
      <c r="Y27" s="22">
        <f t="shared" si="9"/>
        <v>5.5</v>
      </c>
      <c r="Z27" s="156">
        <f t="shared" si="62"/>
        <v>-8.3333333333333375</v>
      </c>
      <c r="AA27" s="3">
        <v>8</v>
      </c>
      <c r="AB27" s="3">
        <v>8</v>
      </c>
      <c r="AC27" s="3">
        <v>8</v>
      </c>
      <c r="AD27" s="3">
        <v>8</v>
      </c>
      <c r="AE27" s="3">
        <v>8</v>
      </c>
      <c r="AF27" s="156">
        <f t="shared" si="63"/>
        <v>0</v>
      </c>
      <c r="AG27" s="9">
        <v>3</v>
      </c>
      <c r="AH27" s="9">
        <v>3</v>
      </c>
      <c r="AI27" s="9">
        <v>3</v>
      </c>
      <c r="AJ27" s="9">
        <v>3</v>
      </c>
      <c r="AK27" s="9">
        <v>3</v>
      </c>
      <c r="AL27" s="156">
        <f t="shared" si="64"/>
        <v>0</v>
      </c>
      <c r="AM27" s="9">
        <f t="shared" si="10"/>
        <v>11</v>
      </c>
      <c r="AN27" s="9">
        <f t="shared" si="11"/>
        <v>11</v>
      </c>
      <c r="AO27" s="9">
        <f t="shared" si="12"/>
        <v>11</v>
      </c>
      <c r="AP27" s="9">
        <f t="shared" si="13"/>
        <v>11</v>
      </c>
      <c r="AQ27" s="9">
        <f t="shared" si="14"/>
        <v>11</v>
      </c>
      <c r="AR27" s="156">
        <f t="shared" si="65"/>
        <v>0</v>
      </c>
      <c r="AS27" s="22">
        <f t="shared" si="15"/>
        <v>9.5</v>
      </c>
      <c r="AT27" s="22">
        <f t="shared" si="16"/>
        <v>9.5</v>
      </c>
      <c r="AU27" s="22">
        <f t="shared" si="17"/>
        <v>9.5</v>
      </c>
      <c r="AV27" s="22">
        <f t="shared" si="18"/>
        <v>9.5</v>
      </c>
      <c r="AW27" s="22">
        <f t="shared" si="19"/>
        <v>9.5</v>
      </c>
      <c r="AX27" s="156">
        <f t="shared" si="66"/>
        <v>0</v>
      </c>
      <c r="AY27" s="69">
        <f t="shared" si="20"/>
        <v>18</v>
      </c>
      <c r="AZ27" s="69">
        <f t="shared" si="21"/>
        <v>18</v>
      </c>
      <c r="BA27" s="69">
        <f t="shared" si="22"/>
        <v>18</v>
      </c>
      <c r="BB27" s="69">
        <f t="shared" si="23"/>
        <v>17</v>
      </c>
      <c r="BC27" s="69">
        <f t="shared" si="24"/>
        <v>17</v>
      </c>
      <c r="BD27" s="156">
        <f t="shared" si="67"/>
        <v>-5.555555555555558</v>
      </c>
      <c r="BE27" s="137">
        <f t="shared" si="25"/>
        <v>15.5</v>
      </c>
      <c r="BF27" s="137">
        <f t="shared" si="26"/>
        <v>15.5</v>
      </c>
      <c r="BG27" s="137">
        <f t="shared" si="27"/>
        <v>15.5</v>
      </c>
      <c r="BH27" s="137">
        <f t="shared" si="28"/>
        <v>15</v>
      </c>
      <c r="BI27" s="137">
        <f t="shared" si="29"/>
        <v>15</v>
      </c>
      <c r="BJ27" s="156">
        <f t="shared" si="68"/>
        <v>-3.2258064516129004</v>
      </c>
      <c r="BK27" s="62">
        <v>56948</v>
      </c>
      <c r="BL27" s="62">
        <v>48058</v>
      </c>
      <c r="BM27" s="62">
        <v>40760</v>
      </c>
      <c r="BN27" s="62">
        <v>55232</v>
      </c>
      <c r="BO27" s="62">
        <v>45760</v>
      </c>
      <c r="BP27" s="159">
        <f t="shared" si="69"/>
        <v>-19.645992835569292</v>
      </c>
      <c r="BQ27" s="62">
        <v>39159</v>
      </c>
      <c r="BR27" s="62">
        <v>37380</v>
      </c>
      <c r="BS27" s="62">
        <v>34985</v>
      </c>
      <c r="BT27" s="62">
        <v>39088</v>
      </c>
      <c r="BU27" s="62">
        <v>34860</v>
      </c>
      <c r="BV27" s="156">
        <f t="shared" si="70"/>
        <v>-10.978319160346285</v>
      </c>
      <c r="BW27" s="16">
        <f t="shared" si="30"/>
        <v>96107</v>
      </c>
      <c r="BX27" s="16">
        <f t="shared" si="31"/>
        <v>85438</v>
      </c>
      <c r="BY27" s="16">
        <f t="shared" si="32"/>
        <v>75745</v>
      </c>
      <c r="BZ27" s="16">
        <f t="shared" si="33"/>
        <v>94320</v>
      </c>
      <c r="CA27" s="16">
        <f t="shared" si="34"/>
        <v>80620</v>
      </c>
      <c r="CB27" s="156">
        <f t="shared" si="71"/>
        <v>-16.11433090201546</v>
      </c>
      <c r="CC27" s="149">
        <v>0</v>
      </c>
      <c r="CD27" s="149">
        <v>0</v>
      </c>
      <c r="CE27" s="149">
        <v>0</v>
      </c>
      <c r="CF27" s="149">
        <v>0</v>
      </c>
      <c r="CG27" s="149">
        <v>0</v>
      </c>
      <c r="CH27" s="156" t="e">
        <f t="shared" si="72"/>
        <v>#DIV/0!</v>
      </c>
      <c r="CI27" s="149">
        <f t="shared" si="35"/>
        <v>96107</v>
      </c>
      <c r="CJ27" s="149">
        <f t="shared" si="36"/>
        <v>85438</v>
      </c>
      <c r="CK27" s="149">
        <f t="shared" si="37"/>
        <v>75745</v>
      </c>
      <c r="CL27" s="149">
        <f t="shared" si="38"/>
        <v>94320</v>
      </c>
      <c r="CM27" s="149">
        <f t="shared" si="39"/>
        <v>80620</v>
      </c>
      <c r="CN27" s="156">
        <f t="shared" si="73"/>
        <v>-16.11433090201546</v>
      </c>
      <c r="CO27" s="62">
        <v>586840</v>
      </c>
      <c r="CP27" s="62">
        <v>582880</v>
      </c>
      <c r="CQ27" s="62">
        <v>579570</v>
      </c>
      <c r="CR27" s="62">
        <v>579630</v>
      </c>
      <c r="CS27" s="62">
        <v>564890</v>
      </c>
      <c r="CT27" s="159">
        <f t="shared" si="74"/>
        <v>-3.7403721627700892</v>
      </c>
      <c r="CU27" s="63">
        <f t="shared" si="40"/>
        <v>1.6377036330175176E-2</v>
      </c>
      <c r="CV27" s="63">
        <f t="shared" si="41"/>
        <v>1.4657905572330496E-2</v>
      </c>
      <c r="CW27" s="63">
        <f t="shared" si="42"/>
        <v>1.3069171972324311E-2</v>
      </c>
      <c r="CX27" s="63">
        <f t="shared" si="43"/>
        <v>1.6272449666166349E-2</v>
      </c>
      <c r="CY27" s="63">
        <f t="shared" si="44"/>
        <v>1.427180513020234E-2</v>
      </c>
      <c r="CZ27" s="159">
        <f t="shared" si="75"/>
        <v>-12.854775171340894</v>
      </c>
      <c r="DA27" s="63">
        <f t="shared" si="45"/>
        <v>1.6377036330175176E-2</v>
      </c>
      <c r="DB27" s="63">
        <f t="shared" si="46"/>
        <v>1.4657905572330496E-2</v>
      </c>
      <c r="DC27" s="63">
        <f t="shared" si="47"/>
        <v>1.3069171972324311E-2</v>
      </c>
      <c r="DD27" s="63">
        <f t="shared" si="48"/>
        <v>1.6272449666166349E-2</v>
      </c>
      <c r="DE27" s="63">
        <f t="shared" si="49"/>
        <v>1.427180513020234E-2</v>
      </c>
      <c r="DF27" s="159">
        <f t="shared" si="76"/>
        <v>-12.854775171340894</v>
      </c>
      <c r="DG27" s="62">
        <v>16930</v>
      </c>
      <c r="DH27" s="62">
        <v>15596</v>
      </c>
      <c r="DI27" s="62">
        <v>13365</v>
      </c>
      <c r="DJ27" s="62">
        <v>18374</v>
      </c>
      <c r="DK27" s="62">
        <v>15966</v>
      </c>
      <c r="DL27" s="159">
        <f t="shared" si="77"/>
        <v>-5.6940342587123443</v>
      </c>
      <c r="DM27" s="149">
        <v>0</v>
      </c>
      <c r="DN27" s="149">
        <v>0</v>
      </c>
      <c r="DO27" s="149">
        <v>0</v>
      </c>
      <c r="DP27" s="149">
        <v>0</v>
      </c>
      <c r="DQ27" s="149">
        <v>0</v>
      </c>
      <c r="DR27" s="159" t="e">
        <f t="shared" si="78"/>
        <v>#DIV/0!</v>
      </c>
      <c r="DS27" s="149">
        <f t="shared" si="50"/>
        <v>16930</v>
      </c>
      <c r="DT27" s="149">
        <f t="shared" si="51"/>
        <v>15596</v>
      </c>
      <c r="DU27" s="149">
        <f t="shared" si="52"/>
        <v>13365</v>
      </c>
      <c r="DV27" s="149">
        <f t="shared" si="53"/>
        <v>18374</v>
      </c>
      <c r="DW27" s="149">
        <f t="shared" si="54"/>
        <v>15966</v>
      </c>
      <c r="DX27" s="159">
        <f t="shared" si="79"/>
        <v>-5.6940342587123443</v>
      </c>
      <c r="DY27" s="62">
        <v>4254</v>
      </c>
      <c r="DZ27" s="62">
        <v>4249</v>
      </c>
      <c r="EA27" s="62">
        <v>4249</v>
      </c>
      <c r="EB27" s="62">
        <v>4236</v>
      </c>
      <c r="EC27" s="62">
        <v>3700</v>
      </c>
      <c r="ED27" s="159">
        <f t="shared" si="80"/>
        <v>-13.023037141513871</v>
      </c>
      <c r="EE27" s="149">
        <v>0</v>
      </c>
      <c r="EF27" s="149">
        <v>0</v>
      </c>
      <c r="EG27" s="149">
        <v>0</v>
      </c>
      <c r="EH27" s="149">
        <v>0</v>
      </c>
      <c r="EI27" s="149">
        <v>0</v>
      </c>
      <c r="EJ27" s="159" t="e">
        <f>((EI27/EE27)-1)*100</f>
        <v>#DIV/0!</v>
      </c>
      <c r="EK27" s="62">
        <v>1193</v>
      </c>
      <c r="EL27" s="62">
        <v>954</v>
      </c>
      <c r="EM27" s="62">
        <v>907</v>
      </c>
      <c r="EN27" s="62">
        <v>868</v>
      </c>
      <c r="EO27" s="62">
        <v>482</v>
      </c>
      <c r="EP27" s="159">
        <f t="shared" si="82"/>
        <v>-59.597652975691531</v>
      </c>
      <c r="EQ27" s="3">
        <v>60</v>
      </c>
      <c r="ER27" s="3">
        <v>60</v>
      </c>
      <c r="ES27" s="3">
        <v>60</v>
      </c>
      <c r="ET27" s="3">
        <v>60</v>
      </c>
      <c r="EU27" s="3">
        <v>60</v>
      </c>
      <c r="EV27" s="159">
        <f t="shared" si="83"/>
        <v>0</v>
      </c>
      <c r="EW27" s="62">
        <v>4308</v>
      </c>
      <c r="EX27" s="62">
        <v>4854</v>
      </c>
      <c r="EY27" s="62">
        <v>5038</v>
      </c>
      <c r="EZ27" s="62">
        <v>5636</v>
      </c>
      <c r="FA27" s="62">
        <v>6054</v>
      </c>
      <c r="FB27" s="159">
        <f t="shared" si="84"/>
        <v>40.529247910863518</v>
      </c>
      <c r="FC27" s="149"/>
      <c r="FD27" s="149"/>
      <c r="FE27" s="149"/>
      <c r="FF27" s="149"/>
      <c r="FG27" s="149"/>
      <c r="FH27" s="159" t="e">
        <f t="shared" si="85"/>
        <v>#DIV/0!</v>
      </c>
      <c r="FI27" s="71">
        <f t="shared" si="86"/>
        <v>1.6179999999999999</v>
      </c>
      <c r="FJ27" s="71">
        <f t="shared" si="87"/>
        <v>1.6793333333333333</v>
      </c>
      <c r="FK27" s="71">
        <f t="shared" si="88"/>
        <v>1.8786666666666667</v>
      </c>
      <c r="FL27" s="71">
        <f t="shared" si="89"/>
        <v>2.0179999999999998</v>
      </c>
      <c r="FM27" s="159">
        <f t="shared" si="90"/>
        <v>24.721878862793577</v>
      </c>
      <c r="FN27" s="376" t="s">
        <v>58</v>
      </c>
      <c r="FO27" s="376" t="s">
        <v>58</v>
      </c>
      <c r="FP27" s="376" t="s">
        <v>58</v>
      </c>
      <c r="FQ27" s="376" t="s">
        <v>58</v>
      </c>
      <c r="FR27" s="376" t="s">
        <v>58</v>
      </c>
      <c r="FS27" s="159" t="e">
        <f t="shared" si="91"/>
        <v>#VALUE!</v>
      </c>
      <c r="FZ27" s="178"/>
      <c r="GA27" s="176"/>
      <c r="GH27" s="178"/>
      <c r="GI27" s="176"/>
      <c r="GJ27" s="177"/>
      <c r="GK27" s="177"/>
      <c r="GL27" s="177"/>
      <c r="GM27" s="177"/>
      <c r="GN27" s="177"/>
      <c r="GO27" s="177"/>
      <c r="GP27" s="176"/>
      <c r="GQ27" s="176"/>
      <c r="GW27" s="176"/>
    </row>
    <row r="28" spans="1:205">
      <c r="A28" s="3">
        <v>26</v>
      </c>
      <c r="B28" s="2" t="s">
        <v>233</v>
      </c>
      <c r="C28" s="3">
        <v>11</v>
      </c>
      <c r="D28" s="3">
        <v>11</v>
      </c>
      <c r="E28" s="3">
        <v>11</v>
      </c>
      <c r="F28" s="3">
        <v>11</v>
      </c>
      <c r="G28" s="3">
        <v>11</v>
      </c>
      <c r="H28" s="156">
        <f t="shared" si="60"/>
        <v>0</v>
      </c>
      <c r="I28" s="9">
        <v>0</v>
      </c>
      <c r="J28" s="9">
        <v>0</v>
      </c>
      <c r="K28" s="9">
        <v>0</v>
      </c>
      <c r="L28" s="9">
        <v>0</v>
      </c>
      <c r="M28" s="9">
        <v>0</v>
      </c>
      <c r="N28" s="157" t="e">
        <f t="shared" si="92"/>
        <v>#DIV/0!</v>
      </c>
      <c r="O28" s="9">
        <f t="shared" si="0"/>
        <v>11</v>
      </c>
      <c r="P28" s="9">
        <f t="shared" si="1"/>
        <v>11</v>
      </c>
      <c r="Q28" s="9">
        <f t="shared" si="2"/>
        <v>11</v>
      </c>
      <c r="R28" s="9">
        <f t="shared" si="3"/>
        <v>11</v>
      </c>
      <c r="S28" s="9">
        <f t="shared" si="4"/>
        <v>11</v>
      </c>
      <c r="T28" s="156">
        <f t="shared" si="61"/>
        <v>0</v>
      </c>
      <c r="U28" s="22">
        <f t="shared" si="5"/>
        <v>11</v>
      </c>
      <c r="V28" s="22">
        <f t="shared" si="6"/>
        <v>11</v>
      </c>
      <c r="W28" s="22">
        <f t="shared" si="7"/>
        <v>11</v>
      </c>
      <c r="X28" s="22">
        <f t="shared" si="8"/>
        <v>11</v>
      </c>
      <c r="Y28" s="22">
        <f t="shared" si="9"/>
        <v>11</v>
      </c>
      <c r="Z28" s="156">
        <f t="shared" si="62"/>
        <v>0</v>
      </c>
      <c r="AA28" s="3">
        <v>14</v>
      </c>
      <c r="AB28" s="3">
        <v>14</v>
      </c>
      <c r="AC28" s="3">
        <v>14</v>
      </c>
      <c r="AD28" s="3">
        <v>14</v>
      </c>
      <c r="AE28" s="3">
        <v>14</v>
      </c>
      <c r="AF28" s="156">
        <f t="shared" si="63"/>
        <v>0</v>
      </c>
      <c r="AG28" s="9">
        <v>0</v>
      </c>
      <c r="AH28" s="9">
        <v>0</v>
      </c>
      <c r="AI28" s="9">
        <v>0</v>
      </c>
      <c r="AJ28" s="9">
        <v>0</v>
      </c>
      <c r="AK28" s="9">
        <v>0</v>
      </c>
      <c r="AL28" s="157" t="e">
        <f t="shared" si="64"/>
        <v>#DIV/0!</v>
      </c>
      <c r="AM28" s="9">
        <f t="shared" si="10"/>
        <v>14</v>
      </c>
      <c r="AN28" s="9">
        <f t="shared" si="11"/>
        <v>14</v>
      </c>
      <c r="AO28" s="9">
        <f t="shared" si="12"/>
        <v>14</v>
      </c>
      <c r="AP28" s="9">
        <f t="shared" si="13"/>
        <v>14</v>
      </c>
      <c r="AQ28" s="9">
        <f t="shared" si="14"/>
        <v>14</v>
      </c>
      <c r="AR28" s="156">
        <f t="shared" si="65"/>
        <v>0</v>
      </c>
      <c r="AS28" s="22">
        <f t="shared" si="15"/>
        <v>14</v>
      </c>
      <c r="AT28" s="22">
        <f t="shared" si="16"/>
        <v>14</v>
      </c>
      <c r="AU28" s="22">
        <f t="shared" si="17"/>
        <v>14</v>
      </c>
      <c r="AV28" s="22">
        <f t="shared" si="18"/>
        <v>14</v>
      </c>
      <c r="AW28" s="22">
        <f t="shared" si="19"/>
        <v>14</v>
      </c>
      <c r="AX28" s="156">
        <f t="shared" si="66"/>
        <v>0</v>
      </c>
      <c r="AY28" s="69">
        <f t="shared" si="20"/>
        <v>25</v>
      </c>
      <c r="AZ28" s="69">
        <f t="shared" si="21"/>
        <v>25</v>
      </c>
      <c r="BA28" s="69">
        <f t="shared" si="22"/>
        <v>25</v>
      </c>
      <c r="BB28" s="69">
        <f t="shared" si="23"/>
        <v>25</v>
      </c>
      <c r="BC28" s="69">
        <f t="shared" si="24"/>
        <v>25</v>
      </c>
      <c r="BD28" s="156">
        <f t="shared" si="67"/>
        <v>0</v>
      </c>
      <c r="BE28" s="137">
        <f t="shared" si="25"/>
        <v>25</v>
      </c>
      <c r="BF28" s="137">
        <f t="shared" si="26"/>
        <v>25</v>
      </c>
      <c r="BG28" s="137">
        <f t="shared" si="27"/>
        <v>25</v>
      </c>
      <c r="BH28" s="137">
        <f t="shared" si="28"/>
        <v>25</v>
      </c>
      <c r="BI28" s="137">
        <f t="shared" si="29"/>
        <v>25</v>
      </c>
      <c r="BJ28" s="156">
        <f t="shared" si="68"/>
        <v>0</v>
      </c>
      <c r="BK28" s="62">
        <v>213722</v>
      </c>
      <c r="BL28" s="62">
        <v>214802</v>
      </c>
      <c r="BM28" s="62">
        <v>228357</v>
      </c>
      <c r="BN28" s="162">
        <v>214892</v>
      </c>
      <c r="BO28" s="62">
        <v>204565</v>
      </c>
      <c r="BP28" s="159">
        <f t="shared" si="69"/>
        <v>-4.2845378575906974</v>
      </c>
      <c r="BQ28" s="62"/>
      <c r="BR28" s="62"/>
      <c r="BS28" s="62"/>
      <c r="BT28" s="62"/>
      <c r="BU28" s="62"/>
      <c r="BV28" s="156" t="e">
        <f t="shared" si="70"/>
        <v>#DIV/0!</v>
      </c>
      <c r="BW28" s="16">
        <f t="shared" si="30"/>
        <v>213722</v>
      </c>
      <c r="BX28" s="16">
        <f t="shared" si="31"/>
        <v>214802</v>
      </c>
      <c r="BY28" s="16">
        <f t="shared" si="32"/>
        <v>228357</v>
      </c>
      <c r="BZ28" s="16">
        <f t="shared" si="33"/>
        <v>214892</v>
      </c>
      <c r="CA28" s="16">
        <f t="shared" si="34"/>
        <v>204565</v>
      </c>
      <c r="CB28" s="156">
        <f t="shared" si="71"/>
        <v>-4.2845378575906974</v>
      </c>
      <c r="CC28" s="149">
        <v>0</v>
      </c>
      <c r="CD28" s="149">
        <v>0</v>
      </c>
      <c r="CE28" s="149">
        <v>0</v>
      </c>
      <c r="CF28" s="149">
        <v>0</v>
      </c>
      <c r="CG28" s="149">
        <v>0</v>
      </c>
      <c r="CH28" s="156" t="e">
        <f t="shared" si="72"/>
        <v>#DIV/0!</v>
      </c>
      <c r="CI28" s="149">
        <f t="shared" si="35"/>
        <v>213722</v>
      </c>
      <c r="CJ28" s="149">
        <f t="shared" si="36"/>
        <v>214802</v>
      </c>
      <c r="CK28" s="149">
        <f t="shared" si="37"/>
        <v>228357</v>
      </c>
      <c r="CL28" s="149">
        <f t="shared" si="38"/>
        <v>214892</v>
      </c>
      <c r="CM28" s="149">
        <f t="shared" si="39"/>
        <v>204565</v>
      </c>
      <c r="CN28" s="156">
        <f t="shared" si="73"/>
        <v>-4.2845378575906974</v>
      </c>
      <c r="CO28" s="62">
        <v>978846</v>
      </c>
      <c r="CP28" s="62">
        <v>939642</v>
      </c>
      <c r="CQ28" s="62">
        <v>893302</v>
      </c>
      <c r="CR28" s="162">
        <v>891834</v>
      </c>
      <c r="CS28" s="62">
        <v>820845</v>
      </c>
      <c r="CT28" s="159">
        <f t="shared" si="74"/>
        <v>-16.14155852912511</v>
      </c>
      <c r="CU28" s="63">
        <f t="shared" si="40"/>
        <v>2.1834078087870818E-2</v>
      </c>
      <c r="CV28" s="63">
        <f t="shared" si="41"/>
        <v>2.2859982844530152E-2</v>
      </c>
      <c r="CW28" s="63">
        <f t="shared" si="42"/>
        <v>2.5563247367631551E-2</v>
      </c>
      <c r="CX28" s="63">
        <f t="shared" si="43"/>
        <v>2.4095515533159757E-2</v>
      </c>
      <c r="CY28" s="63">
        <f t="shared" si="44"/>
        <v>2.4921270154535876E-2</v>
      </c>
      <c r="CZ28" s="159">
        <f t="shared" si="75"/>
        <v>14.139328687204999</v>
      </c>
      <c r="DA28" s="63">
        <f t="shared" si="45"/>
        <v>2.1834078087870818E-2</v>
      </c>
      <c r="DB28" s="63">
        <f t="shared" si="46"/>
        <v>2.2859982844530152E-2</v>
      </c>
      <c r="DC28" s="63">
        <f t="shared" si="47"/>
        <v>2.5563247367631551E-2</v>
      </c>
      <c r="DD28" s="63">
        <f t="shared" si="48"/>
        <v>2.4095515533159757E-2</v>
      </c>
      <c r="DE28" s="63">
        <f t="shared" si="49"/>
        <v>2.4921270154535876E-2</v>
      </c>
      <c r="DF28" s="159">
        <f t="shared" si="76"/>
        <v>14.139328687204999</v>
      </c>
      <c r="DG28" s="62">
        <v>23115</v>
      </c>
      <c r="DH28" s="62">
        <v>17689</v>
      </c>
      <c r="DI28" s="62">
        <v>38136</v>
      </c>
      <c r="DJ28" s="162">
        <v>24985</v>
      </c>
      <c r="DK28" s="62">
        <v>15636</v>
      </c>
      <c r="DL28" s="159">
        <f t="shared" si="77"/>
        <v>-32.355613238157041</v>
      </c>
      <c r="DM28" s="149">
        <v>2436</v>
      </c>
      <c r="DN28" s="149">
        <v>2600</v>
      </c>
      <c r="DO28" s="149">
        <v>2600</v>
      </c>
      <c r="DP28" s="149">
        <v>6909</v>
      </c>
      <c r="DQ28" s="149">
        <v>6646</v>
      </c>
      <c r="DR28" s="159">
        <f t="shared" si="78"/>
        <v>172.82430213464696</v>
      </c>
      <c r="DS28" s="149">
        <f t="shared" si="50"/>
        <v>20679</v>
      </c>
      <c r="DT28" s="149">
        <f t="shared" si="51"/>
        <v>15089</v>
      </c>
      <c r="DU28" s="149">
        <f t="shared" si="52"/>
        <v>35536</v>
      </c>
      <c r="DV28" s="149">
        <f t="shared" si="53"/>
        <v>18076</v>
      </c>
      <c r="DW28" s="149">
        <f t="shared" si="54"/>
        <v>8990</v>
      </c>
      <c r="DX28" s="159">
        <f t="shared" si="79"/>
        <v>-56.525944194593549</v>
      </c>
      <c r="DY28" s="62">
        <v>859</v>
      </c>
      <c r="DZ28" s="62">
        <v>5335</v>
      </c>
      <c r="EA28" s="62">
        <v>3811</v>
      </c>
      <c r="EB28" s="162">
        <v>3811</v>
      </c>
      <c r="EC28" s="62">
        <v>2693</v>
      </c>
      <c r="ED28" s="159">
        <f t="shared" si="80"/>
        <v>213.50407450523866</v>
      </c>
      <c r="EE28" s="149">
        <v>0</v>
      </c>
      <c r="EF28" s="149">
        <v>0</v>
      </c>
      <c r="EG28" s="149">
        <v>0</v>
      </c>
      <c r="EH28" s="149">
        <v>4371</v>
      </c>
      <c r="EI28" s="149">
        <v>2567</v>
      </c>
      <c r="EJ28" s="159" t="e">
        <f t="shared" si="81"/>
        <v>#DIV/0!</v>
      </c>
      <c r="EK28" s="62">
        <v>1872</v>
      </c>
      <c r="EL28" s="62">
        <v>1808</v>
      </c>
      <c r="EM28" s="62">
        <v>1732</v>
      </c>
      <c r="EN28" s="62">
        <v>1700</v>
      </c>
      <c r="EO28" s="62">
        <v>1700</v>
      </c>
      <c r="EP28" s="159">
        <f t="shared" si="82"/>
        <v>-9.1880341880341891</v>
      </c>
      <c r="EQ28" s="3">
        <v>19</v>
      </c>
      <c r="ER28" s="3">
        <v>19</v>
      </c>
      <c r="ES28" s="3">
        <v>19</v>
      </c>
      <c r="ET28" s="3">
        <v>19</v>
      </c>
      <c r="EU28" s="3">
        <v>21</v>
      </c>
      <c r="EV28" s="159">
        <f t="shared" si="83"/>
        <v>10.526315789473696</v>
      </c>
      <c r="EW28" s="62">
        <v>4370</v>
      </c>
      <c r="EX28" s="62">
        <v>4304</v>
      </c>
      <c r="EY28" s="62">
        <v>4766</v>
      </c>
      <c r="EZ28" s="62">
        <v>5206</v>
      </c>
      <c r="FA28" s="62">
        <v>5592</v>
      </c>
      <c r="FB28" s="159">
        <f t="shared" si="84"/>
        <v>27.963386727688789</v>
      </c>
      <c r="FC28" s="149">
        <v>0</v>
      </c>
      <c r="FD28" s="149">
        <v>0</v>
      </c>
      <c r="FE28" s="149">
        <v>1</v>
      </c>
      <c r="FF28" s="149">
        <v>0</v>
      </c>
      <c r="FG28" s="149">
        <v>0</v>
      </c>
      <c r="FH28" s="159" t="e">
        <f t="shared" si="85"/>
        <v>#DIV/0!</v>
      </c>
      <c r="FI28" s="71">
        <f t="shared" si="86"/>
        <v>4.5305263157894737</v>
      </c>
      <c r="FJ28" s="71">
        <f t="shared" si="87"/>
        <v>5.0168421052631578</v>
      </c>
      <c r="FK28" s="71">
        <f t="shared" si="88"/>
        <v>5.48</v>
      </c>
      <c r="FL28" s="71">
        <f t="shared" si="89"/>
        <v>5.8863157894736844</v>
      </c>
      <c r="FM28" s="159">
        <f t="shared" si="90"/>
        <v>29.92565055762082</v>
      </c>
      <c r="FN28" s="161">
        <f t="shared" si="55"/>
        <v>0</v>
      </c>
      <c r="FO28" s="161">
        <f t="shared" si="56"/>
        <v>0</v>
      </c>
      <c r="FP28" s="161">
        <f t="shared" si="57"/>
        <v>2.0981955518254301E-2</v>
      </c>
      <c r="FQ28" s="161">
        <f t="shared" si="58"/>
        <v>0</v>
      </c>
      <c r="FR28" s="161">
        <f t="shared" si="59"/>
        <v>0</v>
      </c>
      <c r="FS28" s="159" t="e">
        <f t="shared" si="91"/>
        <v>#DIV/0!</v>
      </c>
      <c r="FZ28" s="178"/>
      <c r="GA28" s="176"/>
      <c r="GH28" s="178"/>
      <c r="GJ28" s="177"/>
      <c r="GK28" s="177"/>
      <c r="GL28" s="177"/>
      <c r="GM28" s="177"/>
      <c r="GN28" s="177"/>
      <c r="GO28" s="177"/>
      <c r="GP28" s="176"/>
      <c r="GQ28" s="176"/>
      <c r="GW28" s="176"/>
    </row>
    <row r="29" spans="1:205">
      <c r="A29" s="9">
        <v>27</v>
      </c>
      <c r="B29" s="155" t="s">
        <v>234</v>
      </c>
      <c r="C29" s="3">
        <v>7</v>
      </c>
      <c r="D29" s="3">
        <v>7</v>
      </c>
      <c r="E29" s="3">
        <v>7</v>
      </c>
      <c r="F29" s="3">
        <v>6</v>
      </c>
      <c r="G29" s="3">
        <v>0</v>
      </c>
      <c r="H29" s="156">
        <f t="shared" si="60"/>
        <v>-100</v>
      </c>
      <c r="I29" s="9">
        <v>6</v>
      </c>
      <c r="J29" s="9">
        <v>6</v>
      </c>
      <c r="K29" s="9">
        <v>5</v>
      </c>
      <c r="L29" s="9">
        <v>5</v>
      </c>
      <c r="M29" s="9">
        <v>0</v>
      </c>
      <c r="N29" s="157">
        <f t="shared" si="92"/>
        <v>-100</v>
      </c>
      <c r="O29" s="9">
        <f t="shared" si="0"/>
        <v>13</v>
      </c>
      <c r="P29" s="9">
        <f t="shared" si="1"/>
        <v>13</v>
      </c>
      <c r="Q29" s="9">
        <f t="shared" si="2"/>
        <v>12</v>
      </c>
      <c r="R29" s="9">
        <f t="shared" si="3"/>
        <v>11</v>
      </c>
      <c r="S29" s="9">
        <f t="shared" si="4"/>
        <v>0</v>
      </c>
      <c r="T29" s="156">
        <f t="shared" si="61"/>
        <v>-100</v>
      </c>
      <c r="U29" s="22">
        <f t="shared" si="5"/>
        <v>10</v>
      </c>
      <c r="V29" s="22">
        <f t="shared" si="6"/>
        <v>10</v>
      </c>
      <c r="W29" s="22">
        <f t="shared" si="7"/>
        <v>9.5</v>
      </c>
      <c r="X29" s="22">
        <f t="shared" si="8"/>
        <v>8.5</v>
      </c>
      <c r="Y29" s="22">
        <f t="shared" si="9"/>
        <v>0</v>
      </c>
      <c r="Z29" s="156">
        <f t="shared" si="62"/>
        <v>-100</v>
      </c>
      <c r="AA29" s="3">
        <v>7</v>
      </c>
      <c r="AB29" s="3">
        <v>6</v>
      </c>
      <c r="AC29" s="3">
        <v>6</v>
      </c>
      <c r="AD29" s="3">
        <v>6</v>
      </c>
      <c r="AE29" s="3">
        <v>7</v>
      </c>
      <c r="AF29" s="156">
        <f t="shared" si="63"/>
        <v>0</v>
      </c>
      <c r="AG29" s="9">
        <v>5</v>
      </c>
      <c r="AH29" s="9">
        <v>5</v>
      </c>
      <c r="AI29" s="9">
        <v>4</v>
      </c>
      <c r="AJ29" s="9">
        <v>4</v>
      </c>
      <c r="AK29" s="9">
        <v>2</v>
      </c>
      <c r="AL29" s="156">
        <f t="shared" si="64"/>
        <v>-60</v>
      </c>
      <c r="AM29" s="9">
        <f t="shared" si="10"/>
        <v>12</v>
      </c>
      <c r="AN29" s="9">
        <f t="shared" si="11"/>
        <v>11</v>
      </c>
      <c r="AO29" s="9">
        <f t="shared" si="12"/>
        <v>10</v>
      </c>
      <c r="AP29" s="9">
        <f t="shared" si="13"/>
        <v>10</v>
      </c>
      <c r="AQ29" s="9">
        <f t="shared" si="14"/>
        <v>9</v>
      </c>
      <c r="AR29" s="156">
        <f t="shared" si="65"/>
        <v>-25</v>
      </c>
      <c r="AS29" s="22">
        <f t="shared" si="15"/>
        <v>9.5</v>
      </c>
      <c r="AT29" s="22">
        <f t="shared" si="16"/>
        <v>8.5</v>
      </c>
      <c r="AU29" s="22">
        <f t="shared" si="17"/>
        <v>8</v>
      </c>
      <c r="AV29" s="22">
        <f t="shared" si="18"/>
        <v>8</v>
      </c>
      <c r="AW29" s="22">
        <f t="shared" si="19"/>
        <v>8</v>
      </c>
      <c r="AX29" s="156">
        <f t="shared" si="66"/>
        <v>-15.789473684210531</v>
      </c>
      <c r="AY29" s="69">
        <f t="shared" si="20"/>
        <v>25</v>
      </c>
      <c r="AZ29" s="69">
        <f t="shared" si="21"/>
        <v>24</v>
      </c>
      <c r="BA29" s="69">
        <f t="shared" si="22"/>
        <v>22</v>
      </c>
      <c r="BB29" s="69">
        <f t="shared" si="23"/>
        <v>21</v>
      </c>
      <c r="BC29" s="69">
        <f t="shared" si="24"/>
        <v>9</v>
      </c>
      <c r="BD29" s="156">
        <f t="shared" si="67"/>
        <v>-64</v>
      </c>
      <c r="BE29" s="137">
        <f t="shared" si="25"/>
        <v>19.5</v>
      </c>
      <c r="BF29" s="137">
        <f t="shared" si="26"/>
        <v>18.5</v>
      </c>
      <c r="BG29" s="137">
        <f t="shared" si="27"/>
        <v>17.5</v>
      </c>
      <c r="BH29" s="137">
        <f t="shared" si="28"/>
        <v>16.5</v>
      </c>
      <c r="BI29" s="137">
        <f t="shared" si="29"/>
        <v>8</v>
      </c>
      <c r="BJ29" s="156">
        <f t="shared" si="68"/>
        <v>-58.974358974358978</v>
      </c>
      <c r="BK29" s="62">
        <v>310925</v>
      </c>
      <c r="BL29" s="62">
        <v>237258</v>
      </c>
      <c r="BM29" s="62">
        <v>184556</v>
      </c>
      <c r="BN29" s="62">
        <v>136934</v>
      </c>
      <c r="BO29" s="62">
        <v>0</v>
      </c>
      <c r="BP29" s="159">
        <f t="shared" si="69"/>
        <v>-100</v>
      </c>
      <c r="BQ29" s="62">
        <v>210939</v>
      </c>
      <c r="BR29" s="62">
        <v>239585</v>
      </c>
      <c r="BS29" s="62">
        <v>179539</v>
      </c>
      <c r="BT29" s="62">
        <v>196084</v>
      </c>
      <c r="BU29" s="62">
        <v>319632</v>
      </c>
      <c r="BV29" s="156">
        <f t="shared" si="70"/>
        <v>51.528166910813077</v>
      </c>
      <c r="BW29" s="16">
        <f t="shared" si="30"/>
        <v>521864</v>
      </c>
      <c r="BX29" s="16">
        <f t="shared" si="31"/>
        <v>476843</v>
      </c>
      <c r="BY29" s="16">
        <f t="shared" si="32"/>
        <v>364095</v>
      </c>
      <c r="BZ29" s="16">
        <f t="shared" si="33"/>
        <v>333018</v>
      </c>
      <c r="CA29" s="16">
        <f t="shared" si="34"/>
        <v>319632</v>
      </c>
      <c r="CB29" s="156">
        <f t="shared" si="71"/>
        <v>-38.751858721812582</v>
      </c>
      <c r="CC29" s="149">
        <v>262571</v>
      </c>
      <c r="CD29" s="149">
        <v>206812</v>
      </c>
      <c r="CE29" s="149">
        <v>155763</v>
      </c>
      <c r="CF29" s="149">
        <v>84844</v>
      </c>
      <c r="CG29" s="149">
        <v>0</v>
      </c>
      <c r="CH29" s="156">
        <f t="shared" si="72"/>
        <v>-100</v>
      </c>
      <c r="CI29" s="149">
        <f t="shared" si="35"/>
        <v>259293</v>
      </c>
      <c r="CJ29" s="149">
        <f t="shared" si="36"/>
        <v>270031</v>
      </c>
      <c r="CK29" s="149">
        <f t="shared" si="37"/>
        <v>208332</v>
      </c>
      <c r="CL29" s="149">
        <f t="shared" si="38"/>
        <v>248174</v>
      </c>
      <c r="CM29" s="149">
        <f t="shared" si="39"/>
        <v>319632</v>
      </c>
      <c r="CN29" s="156">
        <f t="shared" si="73"/>
        <v>23.270585785192811</v>
      </c>
      <c r="CO29" s="62">
        <v>2876532</v>
      </c>
      <c r="CP29" s="62">
        <v>2861955</v>
      </c>
      <c r="CQ29" s="62">
        <v>2985073</v>
      </c>
      <c r="CR29" s="62">
        <v>3158761</v>
      </c>
      <c r="CS29" s="62">
        <v>3161196</v>
      </c>
      <c r="CT29" s="159">
        <f t="shared" si="74"/>
        <v>9.8960832001868901</v>
      </c>
      <c r="CU29" s="63">
        <f t="shared" si="40"/>
        <v>1.8142123918663169E-2</v>
      </c>
      <c r="CV29" s="63">
        <f t="shared" si="41"/>
        <v>1.6661442964686725E-2</v>
      </c>
      <c r="CW29" s="63">
        <f t="shared" si="42"/>
        <v>1.2197189147468085E-2</v>
      </c>
      <c r="CX29" s="63">
        <f t="shared" si="43"/>
        <v>1.0542677967722154E-2</v>
      </c>
      <c r="CY29" s="63">
        <f t="shared" si="44"/>
        <v>1.0111109845767236E-2</v>
      </c>
      <c r="CZ29" s="159">
        <f t="shared" si="75"/>
        <v>-44.267220910305149</v>
      </c>
      <c r="DA29" s="63">
        <f t="shared" si="45"/>
        <v>9.0140836256992797E-3</v>
      </c>
      <c r="DB29" s="63">
        <f t="shared" si="46"/>
        <v>9.4351937748846509E-3</v>
      </c>
      <c r="DC29" s="63">
        <f t="shared" si="47"/>
        <v>6.9791258036235627E-3</v>
      </c>
      <c r="DD29" s="63">
        <f t="shared" si="48"/>
        <v>7.8566881128391795E-3</v>
      </c>
      <c r="DE29" s="63">
        <f t="shared" si="49"/>
        <v>1.0111109845767236E-2</v>
      </c>
      <c r="DF29" s="159">
        <f t="shared" si="76"/>
        <v>12.170135818801576</v>
      </c>
      <c r="DG29" s="62">
        <v>17004</v>
      </c>
      <c r="DH29" s="62">
        <v>12191</v>
      </c>
      <c r="DI29" s="62">
        <v>23059</v>
      </c>
      <c r="DJ29" s="62">
        <v>32506</v>
      </c>
      <c r="DK29" s="62">
        <v>30258</v>
      </c>
      <c r="DL29" s="159">
        <f t="shared" si="77"/>
        <v>77.946365561044459</v>
      </c>
      <c r="DM29" s="149">
        <v>0</v>
      </c>
      <c r="DN29" s="149">
        <v>0</v>
      </c>
      <c r="DO29" s="149">
        <v>0</v>
      </c>
      <c r="DP29" s="149">
        <v>0</v>
      </c>
      <c r="DQ29" s="149">
        <v>0</v>
      </c>
      <c r="DR29" s="159" t="e">
        <f t="shared" si="78"/>
        <v>#DIV/0!</v>
      </c>
      <c r="DS29" s="149">
        <f t="shared" si="50"/>
        <v>17004</v>
      </c>
      <c r="DT29" s="149">
        <f t="shared" si="51"/>
        <v>12191</v>
      </c>
      <c r="DU29" s="149">
        <f t="shared" si="52"/>
        <v>23059</v>
      </c>
      <c r="DV29" s="149">
        <f t="shared" si="53"/>
        <v>32506</v>
      </c>
      <c r="DW29" s="149">
        <f t="shared" si="54"/>
        <v>30258</v>
      </c>
      <c r="DX29" s="159">
        <f t="shared" si="79"/>
        <v>77.946365561044459</v>
      </c>
      <c r="DY29" s="62">
        <v>6699</v>
      </c>
      <c r="DZ29" s="62">
        <v>5434</v>
      </c>
      <c r="EA29" s="62">
        <v>5344</v>
      </c>
      <c r="EB29" s="62">
        <v>5147</v>
      </c>
      <c r="EC29" s="62">
        <v>5040</v>
      </c>
      <c r="ED29" s="159">
        <f t="shared" si="80"/>
        <v>-24.764890282131656</v>
      </c>
      <c r="EE29" s="149">
        <v>0</v>
      </c>
      <c r="EF29" s="149">
        <v>977</v>
      </c>
      <c r="EG29" s="149">
        <v>1923</v>
      </c>
      <c r="EH29" s="149">
        <v>31014</v>
      </c>
      <c r="EI29" s="149">
        <v>27829</v>
      </c>
      <c r="EJ29" s="159" t="e">
        <f t="shared" si="81"/>
        <v>#DIV/0!</v>
      </c>
      <c r="EK29" s="62">
        <v>6835</v>
      </c>
      <c r="EL29" s="62">
        <v>7107</v>
      </c>
      <c r="EM29" s="62">
        <v>9949</v>
      </c>
      <c r="EN29" s="62">
        <v>9985</v>
      </c>
      <c r="EO29" s="62">
        <v>11820</v>
      </c>
      <c r="EP29" s="159">
        <f t="shared" si="82"/>
        <v>72.933430870519373</v>
      </c>
      <c r="EQ29" s="3">
        <v>25</v>
      </c>
      <c r="ER29" s="3">
        <v>22</v>
      </c>
      <c r="ES29" s="3">
        <v>28</v>
      </c>
      <c r="ET29" s="3">
        <v>24</v>
      </c>
      <c r="EU29" s="3">
        <v>30</v>
      </c>
      <c r="EV29" s="159">
        <f t="shared" si="83"/>
        <v>19.999999999999996</v>
      </c>
      <c r="EW29" s="62">
        <v>9373</v>
      </c>
      <c r="EX29" s="62">
        <v>9966</v>
      </c>
      <c r="EY29" s="62">
        <v>8708</v>
      </c>
      <c r="EZ29" s="62">
        <v>9402</v>
      </c>
      <c r="FA29" s="62">
        <v>10906</v>
      </c>
      <c r="FB29" s="159">
        <f t="shared" si="84"/>
        <v>16.355489171023141</v>
      </c>
      <c r="FC29" s="149">
        <v>192</v>
      </c>
      <c r="FD29" s="149">
        <v>153</v>
      </c>
      <c r="FE29" s="149">
        <v>148</v>
      </c>
      <c r="FF29" s="149">
        <v>200</v>
      </c>
      <c r="FG29" s="149">
        <v>271</v>
      </c>
      <c r="FH29" s="159">
        <f t="shared" si="85"/>
        <v>41.145833333333329</v>
      </c>
      <c r="FI29" s="71">
        <f t="shared" si="86"/>
        <v>7.9727999999999994</v>
      </c>
      <c r="FJ29" s="71">
        <f t="shared" si="87"/>
        <v>7.916363636363636</v>
      </c>
      <c r="FK29" s="71">
        <f t="shared" si="88"/>
        <v>6.7157142857142853</v>
      </c>
      <c r="FL29" s="71">
        <f t="shared" si="89"/>
        <v>9.0883333333333329</v>
      </c>
      <c r="FM29" s="159">
        <f t="shared" si="90"/>
        <v>13.991738577831292</v>
      </c>
      <c r="FN29" s="161">
        <f t="shared" si="55"/>
        <v>2.0484369998933105</v>
      </c>
      <c r="FO29" s="161">
        <f t="shared" si="56"/>
        <v>1.5352197471402769</v>
      </c>
      <c r="FP29" s="161">
        <f t="shared" si="57"/>
        <v>1.6995865870463942</v>
      </c>
      <c r="FQ29" s="161">
        <f t="shared" si="58"/>
        <v>2.1272069772388851</v>
      </c>
      <c r="FR29" s="161">
        <f t="shared" si="59"/>
        <v>2.484870713368788</v>
      </c>
      <c r="FS29" s="159">
        <f t="shared" si="91"/>
        <v>21.305693731279419</v>
      </c>
      <c r="FZ29" s="178"/>
      <c r="GA29" s="176"/>
      <c r="GH29" s="178"/>
      <c r="GI29" s="176"/>
      <c r="GJ29" s="177"/>
      <c r="GK29" s="177"/>
      <c r="GL29" s="177"/>
      <c r="GM29" s="177"/>
      <c r="GN29" s="177"/>
      <c r="GO29" s="177"/>
      <c r="GP29" s="176"/>
      <c r="GQ29" s="176"/>
      <c r="GW29" s="176"/>
    </row>
    <row r="30" spans="1:205">
      <c r="A30" s="9">
        <v>28</v>
      </c>
      <c r="B30" s="155" t="s">
        <v>235</v>
      </c>
      <c r="C30" s="3">
        <v>12</v>
      </c>
      <c r="D30" s="3">
        <v>12</v>
      </c>
      <c r="E30" s="3">
        <v>12</v>
      </c>
      <c r="F30" s="3">
        <v>12</v>
      </c>
      <c r="G30" s="3">
        <v>12</v>
      </c>
      <c r="H30" s="156">
        <f t="shared" si="60"/>
        <v>0</v>
      </c>
      <c r="I30" s="9">
        <v>0</v>
      </c>
      <c r="J30" s="9">
        <v>0</v>
      </c>
      <c r="K30" s="9">
        <v>0</v>
      </c>
      <c r="L30" s="9">
        <v>0</v>
      </c>
      <c r="M30" s="9">
        <v>0</v>
      </c>
      <c r="N30" s="157" t="e">
        <f t="shared" si="92"/>
        <v>#DIV/0!</v>
      </c>
      <c r="O30" s="9">
        <f t="shared" si="0"/>
        <v>12</v>
      </c>
      <c r="P30" s="9">
        <f t="shared" si="1"/>
        <v>12</v>
      </c>
      <c r="Q30" s="9">
        <f t="shared" si="2"/>
        <v>12</v>
      </c>
      <c r="R30" s="9">
        <f t="shared" si="3"/>
        <v>12</v>
      </c>
      <c r="S30" s="9">
        <f t="shared" si="4"/>
        <v>12</v>
      </c>
      <c r="T30" s="156">
        <f t="shared" si="61"/>
        <v>0</v>
      </c>
      <c r="U30" s="22">
        <f t="shared" si="5"/>
        <v>12</v>
      </c>
      <c r="V30" s="22">
        <f t="shared" si="6"/>
        <v>12</v>
      </c>
      <c r="W30" s="22">
        <f t="shared" si="7"/>
        <v>12</v>
      </c>
      <c r="X30" s="22">
        <f t="shared" si="8"/>
        <v>12</v>
      </c>
      <c r="Y30" s="22">
        <f t="shared" si="9"/>
        <v>12</v>
      </c>
      <c r="Z30" s="156">
        <f t="shared" si="62"/>
        <v>0</v>
      </c>
      <c r="AA30" s="158">
        <v>71</v>
      </c>
      <c r="AB30" s="158">
        <v>72</v>
      </c>
      <c r="AC30" s="158">
        <v>76</v>
      </c>
      <c r="AD30" s="158">
        <v>78</v>
      </c>
      <c r="AE30" s="3">
        <v>77</v>
      </c>
      <c r="AF30" s="156">
        <f t="shared" si="63"/>
        <v>8.4507042253521227</v>
      </c>
      <c r="AG30" s="9">
        <v>0</v>
      </c>
      <c r="AH30" s="9">
        <v>0</v>
      </c>
      <c r="AI30" s="9">
        <v>0</v>
      </c>
      <c r="AJ30" s="9">
        <v>0</v>
      </c>
      <c r="AK30" s="9">
        <v>0</v>
      </c>
      <c r="AL30" s="157" t="e">
        <f t="shared" si="64"/>
        <v>#DIV/0!</v>
      </c>
      <c r="AM30" s="9">
        <f t="shared" si="10"/>
        <v>71</v>
      </c>
      <c r="AN30" s="9">
        <f t="shared" si="11"/>
        <v>72</v>
      </c>
      <c r="AO30" s="9">
        <f t="shared" si="12"/>
        <v>76</v>
      </c>
      <c r="AP30" s="9">
        <f t="shared" si="13"/>
        <v>78</v>
      </c>
      <c r="AQ30" s="9">
        <f t="shared" si="14"/>
        <v>77</v>
      </c>
      <c r="AR30" s="156">
        <f t="shared" si="65"/>
        <v>8.4507042253521227</v>
      </c>
      <c r="AS30" s="22">
        <f t="shared" si="15"/>
        <v>71</v>
      </c>
      <c r="AT30" s="22">
        <f t="shared" si="16"/>
        <v>72</v>
      </c>
      <c r="AU30" s="22">
        <f t="shared" si="17"/>
        <v>76</v>
      </c>
      <c r="AV30" s="22">
        <f t="shared" si="18"/>
        <v>78</v>
      </c>
      <c r="AW30" s="22">
        <f t="shared" si="19"/>
        <v>77</v>
      </c>
      <c r="AX30" s="156">
        <f t="shared" si="66"/>
        <v>8.4507042253521227</v>
      </c>
      <c r="AY30" s="69">
        <f t="shared" si="20"/>
        <v>83</v>
      </c>
      <c r="AZ30" s="69">
        <f t="shared" si="21"/>
        <v>84</v>
      </c>
      <c r="BA30" s="69">
        <f t="shared" si="22"/>
        <v>88</v>
      </c>
      <c r="BB30" s="69">
        <f t="shared" si="23"/>
        <v>90</v>
      </c>
      <c r="BC30" s="69">
        <f t="shared" si="24"/>
        <v>89</v>
      </c>
      <c r="BD30" s="156">
        <f t="shared" si="67"/>
        <v>7.2289156626506035</v>
      </c>
      <c r="BE30" s="137">
        <f t="shared" si="25"/>
        <v>83</v>
      </c>
      <c r="BF30" s="137">
        <f t="shared" si="26"/>
        <v>84</v>
      </c>
      <c r="BG30" s="137">
        <f t="shared" si="27"/>
        <v>88</v>
      </c>
      <c r="BH30" s="137">
        <f t="shared" si="28"/>
        <v>90</v>
      </c>
      <c r="BI30" s="137">
        <f t="shared" si="29"/>
        <v>89</v>
      </c>
      <c r="BJ30" s="156">
        <f t="shared" si="68"/>
        <v>7.2289156626506035</v>
      </c>
      <c r="BK30" s="162">
        <v>157877</v>
      </c>
      <c r="BL30" s="162">
        <v>157236</v>
      </c>
      <c r="BM30" s="162">
        <v>155775</v>
      </c>
      <c r="BN30" s="162">
        <v>150777</v>
      </c>
      <c r="BO30" s="62">
        <v>147775</v>
      </c>
      <c r="BP30" s="159">
        <f t="shared" si="69"/>
        <v>-6.3986521152542775</v>
      </c>
      <c r="BQ30" s="162">
        <v>201467</v>
      </c>
      <c r="BR30" s="162">
        <v>192570</v>
      </c>
      <c r="BS30" s="62">
        <v>243401</v>
      </c>
      <c r="BT30" s="162">
        <v>219618</v>
      </c>
      <c r="BU30" s="62">
        <v>242852</v>
      </c>
      <c r="BV30" s="156">
        <f t="shared" si="70"/>
        <v>20.541825708428686</v>
      </c>
      <c r="BW30" s="16">
        <f t="shared" si="30"/>
        <v>359344</v>
      </c>
      <c r="BX30" s="16">
        <f t="shared" si="31"/>
        <v>349806</v>
      </c>
      <c r="BY30" s="16">
        <f t="shared" si="32"/>
        <v>399176</v>
      </c>
      <c r="BZ30" s="16">
        <f t="shared" si="33"/>
        <v>370395</v>
      </c>
      <c r="CA30" s="16">
        <f t="shared" si="34"/>
        <v>390627</v>
      </c>
      <c r="CB30" s="156">
        <f t="shared" si="71"/>
        <v>8.7055857340041953</v>
      </c>
      <c r="CC30" s="149">
        <v>106000</v>
      </c>
      <c r="CD30" s="149">
        <v>106000</v>
      </c>
      <c r="CE30" s="149">
        <v>106000</v>
      </c>
      <c r="CF30" s="149">
        <v>106000</v>
      </c>
      <c r="CG30" s="149">
        <v>106000</v>
      </c>
      <c r="CH30" s="156">
        <f t="shared" si="72"/>
        <v>0</v>
      </c>
      <c r="CI30" s="149">
        <f t="shared" si="35"/>
        <v>253344</v>
      </c>
      <c r="CJ30" s="149">
        <f t="shared" si="36"/>
        <v>243806</v>
      </c>
      <c r="CK30" s="149">
        <f t="shared" si="37"/>
        <v>293176</v>
      </c>
      <c r="CL30" s="149">
        <f t="shared" si="38"/>
        <v>264395</v>
      </c>
      <c r="CM30" s="149">
        <f t="shared" si="39"/>
        <v>284627</v>
      </c>
      <c r="CN30" s="156">
        <f t="shared" si="73"/>
        <v>12.348032714412028</v>
      </c>
      <c r="CO30" s="62">
        <v>2006120</v>
      </c>
      <c r="CP30" s="62">
        <v>2072595</v>
      </c>
      <c r="CQ30" s="62">
        <v>2080550</v>
      </c>
      <c r="CR30" s="62">
        <v>2099355</v>
      </c>
      <c r="CS30" s="62">
        <v>2098265</v>
      </c>
      <c r="CT30" s="159">
        <f t="shared" si="74"/>
        <v>4.5931948238390419</v>
      </c>
      <c r="CU30" s="63">
        <f t="shared" si="40"/>
        <v>1.7912388092437143E-2</v>
      </c>
      <c r="CV30" s="63">
        <f t="shared" si="41"/>
        <v>1.6877682325779998E-2</v>
      </c>
      <c r="CW30" s="63">
        <f t="shared" si="42"/>
        <v>1.9186080603686526E-2</v>
      </c>
      <c r="CX30" s="63">
        <f t="shared" si="43"/>
        <v>1.7643276149102938E-2</v>
      </c>
      <c r="CY30" s="63">
        <f t="shared" si="44"/>
        <v>1.8616666626951314E-2</v>
      </c>
      <c r="CZ30" s="159">
        <f t="shared" si="75"/>
        <v>3.9317958659656815</v>
      </c>
      <c r="DA30" s="63">
        <f t="shared" si="45"/>
        <v>1.2628556616752737E-2</v>
      </c>
      <c r="DB30" s="63">
        <f t="shared" si="46"/>
        <v>1.1763320861046176E-2</v>
      </c>
      <c r="DC30" s="63">
        <f t="shared" si="47"/>
        <v>1.4091273941986494E-2</v>
      </c>
      <c r="DD30" s="63">
        <f t="shared" si="48"/>
        <v>1.2594106285025638E-2</v>
      </c>
      <c r="DE30" s="63">
        <f t="shared" si="49"/>
        <v>1.3564873836240894E-2</v>
      </c>
      <c r="DF30" s="159">
        <f t="shared" si="76"/>
        <v>7.414285320984848</v>
      </c>
      <c r="DG30" s="162">
        <v>41597</v>
      </c>
      <c r="DH30" s="162">
        <v>37794</v>
      </c>
      <c r="DI30" s="162">
        <v>39685</v>
      </c>
      <c r="DJ30" s="162">
        <v>36517</v>
      </c>
      <c r="DK30" s="62">
        <v>37245</v>
      </c>
      <c r="DL30" s="159">
        <f t="shared" si="77"/>
        <v>-10.462292953818785</v>
      </c>
      <c r="DM30" s="149">
        <v>0</v>
      </c>
      <c r="DN30" s="149">
        <v>0</v>
      </c>
      <c r="DO30" s="149">
        <v>0</v>
      </c>
      <c r="DP30" s="149">
        <v>0</v>
      </c>
      <c r="DQ30" s="149">
        <v>0</v>
      </c>
      <c r="DR30" s="159" t="e">
        <f t="shared" si="78"/>
        <v>#DIV/0!</v>
      </c>
      <c r="DS30" s="149">
        <f t="shared" si="50"/>
        <v>41597</v>
      </c>
      <c r="DT30" s="149">
        <f t="shared" si="51"/>
        <v>37794</v>
      </c>
      <c r="DU30" s="149">
        <f t="shared" si="52"/>
        <v>39685</v>
      </c>
      <c r="DV30" s="149">
        <f t="shared" si="53"/>
        <v>36517</v>
      </c>
      <c r="DW30" s="149">
        <f t="shared" si="54"/>
        <v>37245</v>
      </c>
      <c r="DX30" s="159">
        <f t="shared" si="79"/>
        <v>-10.462292953818785</v>
      </c>
      <c r="DY30" s="62">
        <v>4103</v>
      </c>
      <c r="DZ30" s="62">
        <v>4103</v>
      </c>
      <c r="EA30" s="62">
        <v>4103</v>
      </c>
      <c r="EB30" s="62">
        <v>4103</v>
      </c>
      <c r="EC30" s="62">
        <v>4103</v>
      </c>
      <c r="ED30" s="159">
        <f t="shared" si="80"/>
        <v>0</v>
      </c>
      <c r="EE30" s="149">
        <v>0</v>
      </c>
      <c r="EF30" s="149">
        <v>0</v>
      </c>
      <c r="EG30" s="149">
        <v>0</v>
      </c>
      <c r="EH30" s="149">
        <v>0</v>
      </c>
      <c r="EI30" s="149">
        <v>0</v>
      </c>
      <c r="EJ30" s="159" t="e">
        <f t="shared" si="81"/>
        <v>#DIV/0!</v>
      </c>
      <c r="EK30" s="62">
        <v>16321</v>
      </c>
      <c r="EL30" s="62">
        <v>14527</v>
      </c>
      <c r="EM30" s="62">
        <v>14000</v>
      </c>
      <c r="EN30" s="62">
        <v>14000</v>
      </c>
      <c r="EO30" s="62">
        <v>10874</v>
      </c>
      <c r="EP30" s="159">
        <f t="shared" si="82"/>
        <v>-33.374180503645611</v>
      </c>
      <c r="EQ30" s="158">
        <v>30</v>
      </c>
      <c r="ER30" s="158">
        <v>30</v>
      </c>
      <c r="ES30" s="158">
        <v>24</v>
      </c>
      <c r="ET30" s="158">
        <v>24</v>
      </c>
      <c r="EU30" s="3">
        <v>32</v>
      </c>
      <c r="EV30" s="159">
        <f t="shared" si="83"/>
        <v>6.6666666666666652</v>
      </c>
      <c r="EW30" s="62">
        <v>13193</v>
      </c>
      <c r="EX30" s="62">
        <v>14090</v>
      </c>
      <c r="EY30" s="62">
        <v>14781</v>
      </c>
      <c r="EZ30" s="62">
        <v>14007</v>
      </c>
      <c r="FA30" s="62">
        <v>14397</v>
      </c>
      <c r="FB30" s="159">
        <f t="shared" si="84"/>
        <v>9.1260516940801839</v>
      </c>
      <c r="FC30" s="253" t="s">
        <v>58</v>
      </c>
      <c r="FD30" s="253" t="s">
        <v>58</v>
      </c>
      <c r="FE30" s="253" t="s">
        <v>58</v>
      </c>
      <c r="FF30" s="253" t="s">
        <v>58</v>
      </c>
      <c r="FG30" s="253" t="s">
        <v>58</v>
      </c>
      <c r="FH30" s="159" t="e">
        <f t="shared" si="85"/>
        <v>#VALUE!</v>
      </c>
      <c r="FI30" s="71">
        <f t="shared" si="86"/>
        <v>9.3933333333333344</v>
      </c>
      <c r="FJ30" s="71">
        <f t="shared" si="87"/>
        <v>9.854000000000001</v>
      </c>
      <c r="FK30" s="71">
        <f t="shared" si="88"/>
        <v>11.672499999999999</v>
      </c>
      <c r="FL30" s="71">
        <f t="shared" si="89"/>
        <v>11.9975</v>
      </c>
      <c r="FM30" s="159">
        <f t="shared" si="90"/>
        <v>27.7235628105039</v>
      </c>
      <c r="FN30" s="161" t="e">
        <f t="shared" si="55"/>
        <v>#VALUE!</v>
      </c>
      <c r="FO30" s="161" t="e">
        <f t="shared" si="56"/>
        <v>#VALUE!</v>
      </c>
      <c r="FP30" s="161" t="e">
        <f t="shared" si="57"/>
        <v>#VALUE!</v>
      </c>
      <c r="FQ30" s="161" t="e">
        <f t="shared" si="58"/>
        <v>#VALUE!</v>
      </c>
      <c r="FR30" s="161" t="e">
        <f t="shared" si="59"/>
        <v>#VALUE!</v>
      </c>
      <c r="FS30" s="159" t="e">
        <f t="shared" si="91"/>
        <v>#VALUE!</v>
      </c>
      <c r="FZ30" s="178"/>
      <c r="GA30" s="176"/>
      <c r="GH30" s="178"/>
      <c r="GI30" s="176"/>
      <c r="GJ30" s="177"/>
      <c r="GK30" s="177"/>
      <c r="GL30" s="177"/>
      <c r="GM30" s="177"/>
      <c r="GN30" s="177"/>
      <c r="GO30" s="177"/>
      <c r="GP30" s="176"/>
      <c r="GQ30" s="176"/>
      <c r="GW30" s="176"/>
    </row>
    <row r="31" spans="1:205">
      <c r="A31" s="3">
        <v>29</v>
      </c>
      <c r="B31" s="2" t="s">
        <v>236</v>
      </c>
      <c r="C31" s="3">
        <v>6</v>
      </c>
      <c r="D31" s="3">
        <v>6</v>
      </c>
      <c r="E31" s="3">
        <v>6</v>
      </c>
      <c r="F31" s="3">
        <v>6</v>
      </c>
      <c r="G31" s="3">
        <v>5</v>
      </c>
      <c r="H31" s="156">
        <f t="shared" si="60"/>
        <v>-16.666666666666664</v>
      </c>
      <c r="I31" s="9">
        <v>23</v>
      </c>
      <c r="J31" s="9">
        <v>22</v>
      </c>
      <c r="K31" s="9">
        <v>22</v>
      </c>
      <c r="L31" s="9">
        <v>22</v>
      </c>
      <c r="M31" s="9">
        <v>17</v>
      </c>
      <c r="N31" s="156">
        <f t="shared" si="92"/>
        <v>-26.086956521739136</v>
      </c>
      <c r="O31" s="9">
        <f t="shared" si="0"/>
        <v>29</v>
      </c>
      <c r="P31" s="9">
        <f t="shared" si="1"/>
        <v>28</v>
      </c>
      <c r="Q31" s="9">
        <f t="shared" si="2"/>
        <v>28</v>
      </c>
      <c r="R31" s="9">
        <f t="shared" si="3"/>
        <v>28</v>
      </c>
      <c r="S31" s="9">
        <f t="shared" si="4"/>
        <v>22</v>
      </c>
      <c r="T31" s="156">
        <f t="shared" si="61"/>
        <v>-24.137931034482762</v>
      </c>
      <c r="U31" s="22">
        <f t="shared" si="5"/>
        <v>17.5</v>
      </c>
      <c r="V31" s="22">
        <f t="shared" si="6"/>
        <v>17</v>
      </c>
      <c r="W31" s="22">
        <f t="shared" si="7"/>
        <v>17</v>
      </c>
      <c r="X31" s="22">
        <f t="shared" si="8"/>
        <v>17</v>
      </c>
      <c r="Y31" s="22">
        <f t="shared" si="9"/>
        <v>13.5</v>
      </c>
      <c r="Z31" s="156">
        <f t="shared" si="62"/>
        <v>-22.857142857142854</v>
      </c>
      <c r="AA31" s="3">
        <v>24</v>
      </c>
      <c r="AB31" s="3">
        <v>25</v>
      </c>
      <c r="AC31" s="3">
        <v>24</v>
      </c>
      <c r="AD31" s="3">
        <v>24</v>
      </c>
      <c r="AE31" s="3">
        <v>24</v>
      </c>
      <c r="AF31" s="156">
        <f t="shared" si="63"/>
        <v>0</v>
      </c>
      <c r="AG31" s="9">
        <v>0</v>
      </c>
      <c r="AH31" s="9">
        <v>0</v>
      </c>
      <c r="AI31" s="9">
        <v>0</v>
      </c>
      <c r="AJ31" s="9">
        <v>0</v>
      </c>
      <c r="AK31" s="9">
        <v>0</v>
      </c>
      <c r="AL31" s="157" t="e">
        <f t="shared" si="64"/>
        <v>#DIV/0!</v>
      </c>
      <c r="AM31" s="9">
        <f t="shared" si="10"/>
        <v>24</v>
      </c>
      <c r="AN31" s="9">
        <f t="shared" si="11"/>
        <v>25</v>
      </c>
      <c r="AO31" s="9">
        <f t="shared" si="12"/>
        <v>24</v>
      </c>
      <c r="AP31" s="9">
        <f t="shared" si="13"/>
        <v>24</v>
      </c>
      <c r="AQ31" s="9">
        <f t="shared" si="14"/>
        <v>24</v>
      </c>
      <c r="AR31" s="156">
        <f t="shared" si="65"/>
        <v>0</v>
      </c>
      <c r="AS31" s="22">
        <f t="shared" si="15"/>
        <v>24</v>
      </c>
      <c r="AT31" s="22">
        <f t="shared" si="16"/>
        <v>25</v>
      </c>
      <c r="AU31" s="22">
        <f t="shared" si="17"/>
        <v>24</v>
      </c>
      <c r="AV31" s="22">
        <f t="shared" si="18"/>
        <v>24</v>
      </c>
      <c r="AW31" s="22">
        <f t="shared" si="19"/>
        <v>24</v>
      </c>
      <c r="AX31" s="156">
        <f t="shared" si="66"/>
        <v>0</v>
      </c>
      <c r="AY31" s="69">
        <f t="shared" si="20"/>
        <v>53</v>
      </c>
      <c r="AZ31" s="69">
        <f t="shared" si="21"/>
        <v>53</v>
      </c>
      <c r="BA31" s="69">
        <f t="shared" si="22"/>
        <v>52</v>
      </c>
      <c r="BB31" s="69">
        <f t="shared" si="23"/>
        <v>52</v>
      </c>
      <c r="BC31" s="69">
        <f t="shared" si="24"/>
        <v>46</v>
      </c>
      <c r="BD31" s="156">
        <f t="shared" si="67"/>
        <v>-13.207547169811317</v>
      </c>
      <c r="BE31" s="137">
        <f t="shared" si="25"/>
        <v>41.5</v>
      </c>
      <c r="BF31" s="137">
        <f t="shared" si="26"/>
        <v>42</v>
      </c>
      <c r="BG31" s="137">
        <f t="shared" si="27"/>
        <v>41</v>
      </c>
      <c r="BH31" s="137">
        <f t="shared" si="28"/>
        <v>41</v>
      </c>
      <c r="BI31" s="137">
        <f t="shared" si="29"/>
        <v>37.5</v>
      </c>
      <c r="BJ31" s="156">
        <f t="shared" si="68"/>
        <v>-9.6385542168674672</v>
      </c>
      <c r="BK31" s="62">
        <v>17506</v>
      </c>
      <c r="BL31" s="62">
        <v>16480</v>
      </c>
      <c r="BM31" s="62">
        <v>25041</v>
      </c>
      <c r="BN31" s="62">
        <v>36009</v>
      </c>
      <c r="BO31" s="62">
        <v>16509</v>
      </c>
      <c r="BP31" s="159">
        <f t="shared" si="69"/>
        <v>-5.6951902204958271</v>
      </c>
      <c r="BQ31" s="62">
        <v>42069</v>
      </c>
      <c r="BR31" s="62">
        <v>36120</v>
      </c>
      <c r="BS31" s="62">
        <v>34465</v>
      </c>
      <c r="BT31" s="162">
        <v>29560</v>
      </c>
      <c r="BU31" s="62">
        <v>29659</v>
      </c>
      <c r="BV31" s="156">
        <f t="shared" si="70"/>
        <v>-29.499156148232665</v>
      </c>
      <c r="BW31" s="16">
        <f t="shared" si="30"/>
        <v>59575</v>
      </c>
      <c r="BX31" s="16">
        <f t="shared" si="31"/>
        <v>52600</v>
      </c>
      <c r="BY31" s="16">
        <f t="shared" si="32"/>
        <v>59506</v>
      </c>
      <c r="BZ31" s="16">
        <f t="shared" si="33"/>
        <v>65569</v>
      </c>
      <c r="CA31" s="16">
        <f t="shared" si="34"/>
        <v>46168</v>
      </c>
      <c r="CB31" s="156">
        <f t="shared" si="71"/>
        <v>-22.504406210658836</v>
      </c>
      <c r="CC31" s="149">
        <v>0</v>
      </c>
      <c r="CD31" s="149">
        <v>0</v>
      </c>
      <c r="CE31" s="149">
        <v>0</v>
      </c>
      <c r="CF31" s="149">
        <v>0</v>
      </c>
      <c r="CG31" s="149">
        <v>0</v>
      </c>
      <c r="CH31" s="156" t="e">
        <f t="shared" si="72"/>
        <v>#DIV/0!</v>
      </c>
      <c r="CI31" s="149">
        <f t="shared" si="35"/>
        <v>59575</v>
      </c>
      <c r="CJ31" s="149">
        <f t="shared" si="36"/>
        <v>52600</v>
      </c>
      <c r="CK31" s="149">
        <f t="shared" si="37"/>
        <v>59506</v>
      </c>
      <c r="CL31" s="149">
        <f t="shared" si="38"/>
        <v>65569</v>
      </c>
      <c r="CM31" s="149">
        <f t="shared" si="39"/>
        <v>46168</v>
      </c>
      <c r="CN31" s="156">
        <f t="shared" si="73"/>
        <v>-22.504406210658836</v>
      </c>
      <c r="CO31" s="62">
        <v>564185</v>
      </c>
      <c r="CP31" s="62">
        <v>579615</v>
      </c>
      <c r="CQ31" s="62">
        <v>580070</v>
      </c>
      <c r="CR31" s="62">
        <v>580460</v>
      </c>
      <c r="CS31" s="62">
        <v>543156</v>
      </c>
      <c r="CT31" s="159">
        <f t="shared" si="74"/>
        <v>-3.7273234843180902</v>
      </c>
      <c r="CU31" s="63">
        <f t="shared" si="40"/>
        <v>1.0559479603321606E-2</v>
      </c>
      <c r="CV31" s="63">
        <f t="shared" si="41"/>
        <v>9.074989432640632E-3</v>
      </c>
      <c r="CW31" s="63">
        <f t="shared" si="42"/>
        <v>1.0258417087592876E-2</v>
      </c>
      <c r="CX31" s="63">
        <f t="shared" si="43"/>
        <v>1.1296041070874823E-2</v>
      </c>
      <c r="CY31" s="63">
        <f t="shared" si="44"/>
        <v>8.4999521316159628E-3</v>
      </c>
      <c r="CZ31" s="159">
        <f t="shared" si="75"/>
        <v>-19.504062217780081</v>
      </c>
      <c r="DA31" s="63">
        <f t="shared" si="45"/>
        <v>1.0559479603321606E-2</v>
      </c>
      <c r="DB31" s="63">
        <f t="shared" si="46"/>
        <v>9.074989432640632E-3</v>
      </c>
      <c r="DC31" s="63">
        <f t="shared" si="47"/>
        <v>1.0258417087592876E-2</v>
      </c>
      <c r="DD31" s="63">
        <f t="shared" si="48"/>
        <v>1.1296041070874823E-2</v>
      </c>
      <c r="DE31" s="63">
        <f t="shared" si="49"/>
        <v>8.4999521316159628E-3</v>
      </c>
      <c r="DF31" s="159">
        <f t="shared" si="76"/>
        <v>-19.504062217780081</v>
      </c>
      <c r="DG31" s="62">
        <v>12925</v>
      </c>
      <c r="DH31" s="62">
        <v>11461</v>
      </c>
      <c r="DI31" s="62">
        <v>20080</v>
      </c>
      <c r="DJ31" s="162">
        <v>13792</v>
      </c>
      <c r="DK31" s="62">
        <v>7323</v>
      </c>
      <c r="DL31" s="159">
        <f t="shared" si="77"/>
        <v>-43.342359767891679</v>
      </c>
      <c r="DM31" s="149">
        <v>0</v>
      </c>
      <c r="DN31" s="149">
        <v>0</v>
      </c>
      <c r="DO31" s="149">
        <v>0</v>
      </c>
      <c r="DP31" s="149">
        <v>0</v>
      </c>
      <c r="DQ31" s="149">
        <v>0</v>
      </c>
      <c r="DR31" s="159" t="e">
        <f t="shared" si="78"/>
        <v>#DIV/0!</v>
      </c>
      <c r="DS31" s="149">
        <f t="shared" si="50"/>
        <v>12925</v>
      </c>
      <c r="DT31" s="149">
        <f t="shared" si="51"/>
        <v>11461</v>
      </c>
      <c r="DU31" s="149">
        <f t="shared" si="52"/>
        <v>20080</v>
      </c>
      <c r="DV31" s="149">
        <f t="shared" si="53"/>
        <v>13792</v>
      </c>
      <c r="DW31" s="149">
        <f t="shared" si="54"/>
        <v>7323</v>
      </c>
      <c r="DX31" s="159">
        <f t="shared" si="79"/>
        <v>-43.342359767891679</v>
      </c>
      <c r="DY31" s="62">
        <v>3744</v>
      </c>
      <c r="DZ31" s="62">
        <v>3742</v>
      </c>
      <c r="EA31" s="62">
        <v>3670</v>
      </c>
      <c r="EB31" s="162">
        <v>3713</v>
      </c>
      <c r="EC31" s="62">
        <v>3246</v>
      </c>
      <c r="ED31" s="159">
        <f t="shared" si="80"/>
        <v>-13.301282051282048</v>
      </c>
      <c r="EE31" s="149">
        <v>482</v>
      </c>
      <c r="EF31" s="149">
        <v>427</v>
      </c>
      <c r="EG31" s="149">
        <v>319</v>
      </c>
      <c r="EH31" s="149">
        <v>254</v>
      </c>
      <c r="EI31" s="149">
        <v>235</v>
      </c>
      <c r="EJ31" s="159">
        <f t="shared" si="81"/>
        <v>-51.244813278008294</v>
      </c>
      <c r="EK31" s="62">
        <v>5783</v>
      </c>
      <c r="EL31" s="62">
        <v>1200</v>
      </c>
      <c r="EM31" s="62">
        <v>868</v>
      </c>
      <c r="EN31" s="62">
        <v>788</v>
      </c>
      <c r="EO31" s="62">
        <v>743</v>
      </c>
      <c r="EP31" s="159">
        <f t="shared" si="82"/>
        <v>-87.151997233269924</v>
      </c>
      <c r="EQ31" s="3">
        <v>34</v>
      </c>
      <c r="ER31" s="3">
        <v>34</v>
      </c>
      <c r="ES31" s="3">
        <v>34</v>
      </c>
      <c r="ET31" s="3">
        <v>34</v>
      </c>
      <c r="EU31" s="3">
        <v>42</v>
      </c>
      <c r="EV31" s="159">
        <f t="shared" si="83"/>
        <v>23.529411764705888</v>
      </c>
      <c r="EW31" s="62">
        <v>5852</v>
      </c>
      <c r="EX31" s="62">
        <v>5686</v>
      </c>
      <c r="EY31" s="62">
        <v>5894</v>
      </c>
      <c r="EZ31" s="62">
        <v>6350</v>
      </c>
      <c r="FA31" s="62">
        <v>6810</v>
      </c>
      <c r="FB31" s="159">
        <f t="shared" si="84"/>
        <v>16.370471633629524</v>
      </c>
      <c r="FC31" s="149">
        <v>529</v>
      </c>
      <c r="FD31" s="149">
        <v>430</v>
      </c>
      <c r="FE31" s="149">
        <v>466</v>
      </c>
      <c r="FF31" s="149">
        <v>455</v>
      </c>
      <c r="FG31" s="149">
        <v>436</v>
      </c>
      <c r="FH31" s="159">
        <f t="shared" si="85"/>
        <v>-17.580340264650285</v>
      </c>
      <c r="FI31" s="71">
        <f t="shared" si="86"/>
        <v>3.3447058823529412</v>
      </c>
      <c r="FJ31" s="71">
        <f t="shared" si="87"/>
        <v>3.4670588235294115</v>
      </c>
      <c r="FK31" s="71">
        <f t="shared" si="88"/>
        <v>3.7352941176470589</v>
      </c>
      <c r="FL31" s="71">
        <f t="shared" si="89"/>
        <v>4.0058823529411764</v>
      </c>
      <c r="FM31" s="159">
        <f t="shared" si="90"/>
        <v>19.767850861765734</v>
      </c>
      <c r="FN31" s="161">
        <f t="shared" si="55"/>
        <v>9.039644565960355</v>
      </c>
      <c r="FO31" s="161">
        <f t="shared" si="56"/>
        <v>7.5624340485402746</v>
      </c>
      <c r="FP31" s="161">
        <f t="shared" si="57"/>
        <v>7.9063454360366476</v>
      </c>
      <c r="FQ31" s="161">
        <f t="shared" si="58"/>
        <v>7.165354330708662</v>
      </c>
      <c r="FR31" s="161">
        <f t="shared" si="59"/>
        <v>6.4023494860499266</v>
      </c>
      <c r="FS31" s="159">
        <f t="shared" si="91"/>
        <v>-29.174765231825759</v>
      </c>
      <c r="FZ31" s="178"/>
      <c r="GA31" s="176"/>
      <c r="GH31" s="178"/>
      <c r="GI31" s="176"/>
      <c r="GJ31" s="177"/>
      <c r="GK31" s="177"/>
      <c r="GL31" s="177"/>
      <c r="GM31" s="177"/>
      <c r="GN31" s="177"/>
      <c r="GO31" s="177"/>
      <c r="GP31" s="176"/>
      <c r="GQ31" s="176"/>
      <c r="GW31" s="176"/>
    </row>
    <row r="32" spans="1:205">
      <c r="A32" s="9">
        <v>30</v>
      </c>
      <c r="B32" s="155" t="s">
        <v>237</v>
      </c>
      <c r="C32" s="3">
        <v>2</v>
      </c>
      <c r="D32" s="3">
        <v>2</v>
      </c>
      <c r="E32" s="3">
        <v>2</v>
      </c>
      <c r="F32" s="3">
        <v>1</v>
      </c>
      <c r="G32" s="3">
        <v>2</v>
      </c>
      <c r="H32" s="156">
        <f t="shared" si="60"/>
        <v>0</v>
      </c>
      <c r="I32" s="9">
        <v>3</v>
      </c>
      <c r="J32" s="9">
        <v>3</v>
      </c>
      <c r="K32" s="9">
        <v>3</v>
      </c>
      <c r="L32" s="9">
        <v>6</v>
      </c>
      <c r="M32" s="9">
        <v>5</v>
      </c>
      <c r="N32" s="211">
        <f t="shared" si="92"/>
        <v>66.666666666666671</v>
      </c>
      <c r="O32" s="9">
        <f t="shared" si="0"/>
        <v>5</v>
      </c>
      <c r="P32" s="9">
        <f t="shared" si="1"/>
        <v>5</v>
      </c>
      <c r="Q32" s="9">
        <f t="shared" si="2"/>
        <v>5</v>
      </c>
      <c r="R32" s="9">
        <f t="shared" si="3"/>
        <v>7</v>
      </c>
      <c r="S32" s="9">
        <f t="shared" si="4"/>
        <v>7</v>
      </c>
      <c r="T32" s="156">
        <f t="shared" si="61"/>
        <v>39.999999999999993</v>
      </c>
      <c r="U32" s="22">
        <f t="shared" si="5"/>
        <v>3.5</v>
      </c>
      <c r="V32" s="22">
        <f t="shared" si="6"/>
        <v>3.5</v>
      </c>
      <c r="W32" s="22">
        <f t="shared" si="7"/>
        <v>3.5</v>
      </c>
      <c r="X32" s="22">
        <f t="shared" si="8"/>
        <v>4</v>
      </c>
      <c r="Y32" s="22">
        <f t="shared" si="9"/>
        <v>4.5</v>
      </c>
      <c r="Z32" s="156">
        <f t="shared" si="62"/>
        <v>28.57142857142858</v>
      </c>
      <c r="AA32" s="3">
        <v>9</v>
      </c>
      <c r="AB32" s="3">
        <v>9</v>
      </c>
      <c r="AC32" s="3">
        <v>9</v>
      </c>
      <c r="AD32" s="3">
        <v>8</v>
      </c>
      <c r="AE32" s="3">
        <v>7</v>
      </c>
      <c r="AF32" s="156">
        <f t="shared" si="63"/>
        <v>-22.222222222222221</v>
      </c>
      <c r="AG32" s="9">
        <v>0</v>
      </c>
      <c r="AH32" s="9">
        <v>0</v>
      </c>
      <c r="AI32" s="9">
        <v>0</v>
      </c>
      <c r="AJ32" s="9">
        <v>0</v>
      </c>
      <c r="AK32" s="9">
        <v>0</v>
      </c>
      <c r="AL32" s="157" t="e">
        <f t="shared" si="64"/>
        <v>#DIV/0!</v>
      </c>
      <c r="AM32" s="9">
        <f t="shared" si="10"/>
        <v>9</v>
      </c>
      <c r="AN32" s="9">
        <f t="shared" si="11"/>
        <v>9</v>
      </c>
      <c r="AO32" s="9">
        <f t="shared" si="12"/>
        <v>9</v>
      </c>
      <c r="AP32" s="9">
        <f t="shared" si="13"/>
        <v>8</v>
      </c>
      <c r="AQ32" s="9">
        <f t="shared" si="14"/>
        <v>7</v>
      </c>
      <c r="AR32" s="156">
        <f t="shared" si="65"/>
        <v>-22.222222222222221</v>
      </c>
      <c r="AS32" s="22">
        <f t="shared" si="15"/>
        <v>9</v>
      </c>
      <c r="AT32" s="22">
        <f t="shared" si="16"/>
        <v>9</v>
      </c>
      <c r="AU32" s="22">
        <f t="shared" si="17"/>
        <v>9</v>
      </c>
      <c r="AV32" s="22">
        <f t="shared" si="18"/>
        <v>8</v>
      </c>
      <c r="AW32" s="22">
        <f t="shared" si="19"/>
        <v>7</v>
      </c>
      <c r="AX32" s="156">
        <f t="shared" si="66"/>
        <v>-22.222222222222221</v>
      </c>
      <c r="AY32" s="69">
        <f t="shared" si="20"/>
        <v>14</v>
      </c>
      <c r="AZ32" s="69">
        <f t="shared" si="21"/>
        <v>14</v>
      </c>
      <c r="BA32" s="69">
        <f t="shared" si="22"/>
        <v>14</v>
      </c>
      <c r="BB32" s="69">
        <f t="shared" si="23"/>
        <v>15</v>
      </c>
      <c r="BC32" s="69">
        <f t="shared" si="24"/>
        <v>14</v>
      </c>
      <c r="BD32" s="156">
        <f t="shared" si="67"/>
        <v>0</v>
      </c>
      <c r="BE32" s="137">
        <f t="shared" si="25"/>
        <v>12.5</v>
      </c>
      <c r="BF32" s="137">
        <f t="shared" si="26"/>
        <v>12.5</v>
      </c>
      <c r="BG32" s="137">
        <f t="shared" si="27"/>
        <v>12.5</v>
      </c>
      <c r="BH32" s="137">
        <f t="shared" si="28"/>
        <v>12</v>
      </c>
      <c r="BI32" s="137">
        <f t="shared" si="29"/>
        <v>11.5</v>
      </c>
      <c r="BJ32" s="156">
        <f t="shared" si="68"/>
        <v>-7.9999999999999964</v>
      </c>
      <c r="BK32" s="62">
        <v>22939</v>
      </c>
      <c r="BL32" s="62">
        <v>17069</v>
      </c>
      <c r="BM32" s="62">
        <v>17018</v>
      </c>
      <c r="BN32" s="62">
        <v>15517</v>
      </c>
      <c r="BO32" s="62">
        <v>14633</v>
      </c>
      <c r="BP32" s="159">
        <f t="shared" si="69"/>
        <v>-36.209076245695101</v>
      </c>
      <c r="BQ32" s="62">
        <v>38125</v>
      </c>
      <c r="BR32" s="62">
        <v>32911</v>
      </c>
      <c r="BS32" s="62">
        <v>30114</v>
      </c>
      <c r="BT32" s="62">
        <v>31041</v>
      </c>
      <c r="BU32" s="62">
        <v>31858</v>
      </c>
      <c r="BV32" s="156">
        <f t="shared" si="70"/>
        <v>-16.438032786885248</v>
      </c>
      <c r="BW32" s="16">
        <f t="shared" si="30"/>
        <v>61064</v>
      </c>
      <c r="BX32" s="16">
        <f t="shared" si="31"/>
        <v>49980</v>
      </c>
      <c r="BY32" s="16">
        <f t="shared" si="32"/>
        <v>47132</v>
      </c>
      <c r="BZ32" s="16">
        <f t="shared" si="33"/>
        <v>46558</v>
      </c>
      <c r="CA32" s="16">
        <f t="shared" si="34"/>
        <v>46491</v>
      </c>
      <c r="CB32" s="156">
        <f t="shared" si="71"/>
        <v>-23.865125114633823</v>
      </c>
      <c r="CC32" s="149">
        <v>0</v>
      </c>
      <c r="CD32" s="149">
        <v>0</v>
      </c>
      <c r="CE32" s="149">
        <v>0</v>
      </c>
      <c r="CF32" s="149">
        <v>0</v>
      </c>
      <c r="CG32" s="149">
        <v>0</v>
      </c>
      <c r="CH32" s="156" t="e">
        <f t="shared" si="72"/>
        <v>#DIV/0!</v>
      </c>
      <c r="CI32" s="149">
        <f t="shared" si="35"/>
        <v>61064</v>
      </c>
      <c r="CJ32" s="149">
        <f t="shared" si="36"/>
        <v>49980</v>
      </c>
      <c r="CK32" s="149">
        <f t="shared" si="37"/>
        <v>47132</v>
      </c>
      <c r="CL32" s="149">
        <f t="shared" si="38"/>
        <v>46558</v>
      </c>
      <c r="CM32" s="149">
        <f t="shared" si="39"/>
        <v>46491</v>
      </c>
      <c r="CN32" s="156">
        <f t="shared" si="73"/>
        <v>-23.865125114633823</v>
      </c>
      <c r="CO32" s="62">
        <v>596489</v>
      </c>
      <c r="CP32" s="62">
        <v>597725</v>
      </c>
      <c r="CQ32" s="62">
        <v>586116</v>
      </c>
      <c r="CR32" s="62">
        <v>574792</v>
      </c>
      <c r="CS32" s="62">
        <v>551180</v>
      </c>
      <c r="CT32" s="159">
        <f t="shared" si="74"/>
        <v>-7.5959489613387721</v>
      </c>
      <c r="CU32" s="63">
        <f t="shared" si="40"/>
        <v>1.0237238239095775E-2</v>
      </c>
      <c r="CV32" s="63">
        <f t="shared" si="41"/>
        <v>8.3617047973566436E-3</v>
      </c>
      <c r="CW32" s="63">
        <f t="shared" si="42"/>
        <v>8.0414115977042091E-3</v>
      </c>
      <c r="CX32" s="63">
        <f t="shared" si="43"/>
        <v>8.0999735556514345E-3</v>
      </c>
      <c r="CY32" s="63">
        <f t="shared" si="44"/>
        <v>8.4348125839108831E-3</v>
      </c>
      <c r="CZ32" s="159">
        <f t="shared" si="75"/>
        <v>-17.606561585149706</v>
      </c>
      <c r="DA32" s="63">
        <f t="shared" si="45"/>
        <v>1.0237238239095775E-2</v>
      </c>
      <c r="DB32" s="63">
        <f t="shared" si="46"/>
        <v>8.3617047973566436E-3</v>
      </c>
      <c r="DC32" s="63">
        <f t="shared" si="47"/>
        <v>8.0414115977042091E-3</v>
      </c>
      <c r="DD32" s="63">
        <f t="shared" si="48"/>
        <v>8.0999735556514345E-3</v>
      </c>
      <c r="DE32" s="63">
        <f t="shared" si="49"/>
        <v>8.4348125839108831E-3</v>
      </c>
      <c r="DF32" s="159">
        <f t="shared" si="76"/>
        <v>-17.606561585149706</v>
      </c>
      <c r="DG32" s="62">
        <v>16206</v>
      </c>
      <c r="DH32" s="62">
        <v>12184</v>
      </c>
      <c r="DI32" s="162">
        <v>10999</v>
      </c>
      <c r="DJ32" s="162">
        <v>10416</v>
      </c>
      <c r="DK32" s="62">
        <v>10586</v>
      </c>
      <c r="DL32" s="159">
        <f t="shared" si="77"/>
        <v>-34.678514130568928</v>
      </c>
      <c r="DM32" s="149">
        <v>0</v>
      </c>
      <c r="DN32" s="149">
        <v>0</v>
      </c>
      <c r="DO32" s="149">
        <v>0</v>
      </c>
      <c r="DP32" s="149">
        <v>0</v>
      </c>
      <c r="DQ32" s="149">
        <v>0</v>
      </c>
      <c r="DR32" s="159" t="e">
        <f t="shared" si="78"/>
        <v>#DIV/0!</v>
      </c>
      <c r="DS32" s="149">
        <f t="shared" si="50"/>
        <v>16206</v>
      </c>
      <c r="DT32" s="149">
        <f t="shared" si="51"/>
        <v>12184</v>
      </c>
      <c r="DU32" s="149">
        <f t="shared" si="52"/>
        <v>10999</v>
      </c>
      <c r="DV32" s="149">
        <f t="shared" si="53"/>
        <v>10416</v>
      </c>
      <c r="DW32" s="149">
        <f t="shared" si="54"/>
        <v>10586</v>
      </c>
      <c r="DX32" s="159">
        <f t="shared" si="79"/>
        <v>-34.678514130568928</v>
      </c>
      <c r="DY32" s="62">
        <v>7960</v>
      </c>
      <c r="DZ32" s="62">
        <v>7001</v>
      </c>
      <c r="EA32" s="62">
        <v>7534</v>
      </c>
      <c r="EB32" s="62">
        <v>6755</v>
      </c>
      <c r="EC32" s="62">
        <v>6474</v>
      </c>
      <c r="ED32" s="159">
        <f t="shared" si="80"/>
        <v>-18.668341708542712</v>
      </c>
      <c r="EE32" s="149">
        <v>0</v>
      </c>
      <c r="EF32" s="149">
        <v>0</v>
      </c>
      <c r="EG32" s="149">
        <v>0</v>
      </c>
      <c r="EH32" s="149">
        <v>0</v>
      </c>
      <c r="EI32" s="149">
        <v>0</v>
      </c>
      <c r="EJ32" s="159" t="e">
        <f t="shared" si="81"/>
        <v>#DIV/0!</v>
      </c>
      <c r="EK32" s="62">
        <v>850</v>
      </c>
      <c r="EL32" s="62">
        <v>1329</v>
      </c>
      <c r="EM32" s="62">
        <v>956</v>
      </c>
      <c r="EN32" s="62">
        <v>806</v>
      </c>
      <c r="EO32" s="62">
        <v>795</v>
      </c>
      <c r="EP32" s="159">
        <f t="shared" si="82"/>
        <v>-6.4705882352941169</v>
      </c>
      <c r="EQ32" s="3">
        <v>24</v>
      </c>
      <c r="ER32" s="3">
        <v>24</v>
      </c>
      <c r="ES32" s="3">
        <v>24</v>
      </c>
      <c r="ET32" s="3">
        <v>30</v>
      </c>
      <c r="EU32" s="3">
        <v>28</v>
      </c>
      <c r="EV32" s="159">
        <f t="shared" si="83"/>
        <v>16.666666666666675</v>
      </c>
      <c r="EW32" s="62">
        <v>4059</v>
      </c>
      <c r="EX32" s="62">
        <v>4295</v>
      </c>
      <c r="EY32" s="62">
        <v>4454</v>
      </c>
      <c r="EZ32" s="62">
        <v>4981</v>
      </c>
      <c r="FA32" s="62">
        <v>5813</v>
      </c>
      <c r="FB32" s="159">
        <f t="shared" si="84"/>
        <v>43.212613944321255</v>
      </c>
      <c r="FC32" s="149">
        <v>202</v>
      </c>
      <c r="FD32" s="149">
        <v>181</v>
      </c>
      <c r="FE32" s="149">
        <v>222</v>
      </c>
      <c r="FF32" s="149">
        <v>235</v>
      </c>
      <c r="FG32" s="149">
        <v>230</v>
      </c>
      <c r="FH32" s="159">
        <f t="shared" si="85"/>
        <v>13.861386138613852</v>
      </c>
      <c r="FI32" s="71">
        <f t="shared" si="86"/>
        <v>3.5791666666666671</v>
      </c>
      <c r="FJ32" s="71">
        <f t="shared" si="87"/>
        <v>3.7116666666666664</v>
      </c>
      <c r="FK32" s="71">
        <f t="shared" si="88"/>
        <v>4.1508333333333338</v>
      </c>
      <c r="FL32" s="71">
        <f t="shared" si="89"/>
        <v>3.8753333333333333</v>
      </c>
      <c r="FM32" s="159">
        <f t="shared" si="90"/>
        <v>8.2747380675203708</v>
      </c>
      <c r="FN32" s="161">
        <f t="shared" si="55"/>
        <v>4.9765952204976589</v>
      </c>
      <c r="FO32" s="161">
        <f t="shared" si="56"/>
        <v>4.2142025611175784</v>
      </c>
      <c r="FP32" s="161">
        <f t="shared" si="57"/>
        <v>4.9842837898518182</v>
      </c>
      <c r="FQ32" s="161">
        <f t="shared" si="58"/>
        <v>4.7179281268821525</v>
      </c>
      <c r="FR32" s="161">
        <f t="shared" si="59"/>
        <v>3.9566488904180281</v>
      </c>
      <c r="FS32" s="159">
        <f t="shared" si="91"/>
        <v>-20.494862147491201</v>
      </c>
      <c r="FZ32" s="178"/>
      <c r="GA32" s="176"/>
      <c r="GH32" s="178"/>
      <c r="GI32" s="176"/>
      <c r="GJ32" s="177"/>
      <c r="GK32" s="177"/>
      <c r="GL32" s="177"/>
      <c r="GM32" s="177"/>
      <c r="GN32" s="177"/>
      <c r="GO32" s="177"/>
      <c r="GP32" s="176"/>
      <c r="GQ32" s="176"/>
      <c r="GW32" s="176"/>
    </row>
    <row r="33" spans="1:205">
      <c r="A33" s="9">
        <v>31</v>
      </c>
      <c r="B33" s="155" t="s">
        <v>238</v>
      </c>
      <c r="C33" s="3">
        <v>5</v>
      </c>
      <c r="D33" s="3">
        <v>5</v>
      </c>
      <c r="E33" s="3">
        <v>4</v>
      </c>
      <c r="F33" s="3">
        <v>4</v>
      </c>
      <c r="G33" s="3">
        <v>4</v>
      </c>
      <c r="H33" s="156">
        <f t="shared" si="60"/>
        <v>-19.999999999999996</v>
      </c>
      <c r="I33" s="9">
        <v>1</v>
      </c>
      <c r="J33" s="9">
        <v>1</v>
      </c>
      <c r="K33" s="9">
        <v>0</v>
      </c>
      <c r="L33" s="9">
        <v>0</v>
      </c>
      <c r="M33" s="9">
        <v>0</v>
      </c>
      <c r="N33" s="157">
        <f t="shared" si="92"/>
        <v>-100</v>
      </c>
      <c r="O33" s="9">
        <f t="shared" si="0"/>
        <v>6</v>
      </c>
      <c r="P33" s="9">
        <f t="shared" si="1"/>
        <v>6</v>
      </c>
      <c r="Q33" s="9">
        <f t="shared" si="2"/>
        <v>4</v>
      </c>
      <c r="R33" s="9">
        <f t="shared" si="3"/>
        <v>4</v>
      </c>
      <c r="S33" s="9">
        <f t="shared" si="4"/>
        <v>4</v>
      </c>
      <c r="T33" s="156">
        <f t="shared" si="61"/>
        <v>-33.333333333333336</v>
      </c>
      <c r="U33" s="22">
        <f t="shared" si="5"/>
        <v>5.5</v>
      </c>
      <c r="V33" s="22">
        <f t="shared" si="6"/>
        <v>5.5</v>
      </c>
      <c r="W33" s="22">
        <f t="shared" si="7"/>
        <v>4</v>
      </c>
      <c r="X33" s="22">
        <f t="shared" si="8"/>
        <v>4</v>
      </c>
      <c r="Y33" s="22">
        <f t="shared" si="9"/>
        <v>4</v>
      </c>
      <c r="Z33" s="156">
        <f t="shared" si="62"/>
        <v>-27.27272727272727</v>
      </c>
      <c r="AA33" s="3">
        <v>6</v>
      </c>
      <c r="AB33" s="3">
        <v>6</v>
      </c>
      <c r="AC33" s="3">
        <v>6</v>
      </c>
      <c r="AD33" s="3">
        <v>5</v>
      </c>
      <c r="AE33" s="3">
        <v>5</v>
      </c>
      <c r="AF33" s="156">
        <f t="shared" si="63"/>
        <v>-16.666666666666664</v>
      </c>
      <c r="AG33" s="9">
        <v>0</v>
      </c>
      <c r="AH33" s="9">
        <v>0</v>
      </c>
      <c r="AI33" s="9">
        <v>0</v>
      </c>
      <c r="AJ33" s="9">
        <v>0</v>
      </c>
      <c r="AK33" s="9">
        <v>0</v>
      </c>
      <c r="AL33" s="157" t="e">
        <f t="shared" si="64"/>
        <v>#DIV/0!</v>
      </c>
      <c r="AM33" s="9">
        <f t="shared" si="10"/>
        <v>6</v>
      </c>
      <c r="AN33" s="9">
        <f t="shared" si="11"/>
        <v>6</v>
      </c>
      <c r="AO33" s="9">
        <f t="shared" si="12"/>
        <v>6</v>
      </c>
      <c r="AP33" s="9">
        <f t="shared" si="13"/>
        <v>5</v>
      </c>
      <c r="AQ33" s="9">
        <f t="shared" si="14"/>
        <v>5</v>
      </c>
      <c r="AR33" s="156">
        <f t="shared" si="65"/>
        <v>-16.666666666666664</v>
      </c>
      <c r="AS33" s="22">
        <f t="shared" si="15"/>
        <v>6</v>
      </c>
      <c r="AT33" s="22">
        <f t="shared" si="16"/>
        <v>6</v>
      </c>
      <c r="AU33" s="22">
        <f t="shared" si="17"/>
        <v>6</v>
      </c>
      <c r="AV33" s="22">
        <f t="shared" si="18"/>
        <v>5</v>
      </c>
      <c r="AW33" s="22">
        <f t="shared" si="19"/>
        <v>5</v>
      </c>
      <c r="AX33" s="156">
        <f t="shared" si="66"/>
        <v>-16.666666666666664</v>
      </c>
      <c r="AY33" s="69">
        <f t="shared" si="20"/>
        <v>12</v>
      </c>
      <c r="AZ33" s="69">
        <f t="shared" si="21"/>
        <v>12</v>
      </c>
      <c r="BA33" s="69">
        <f t="shared" si="22"/>
        <v>10</v>
      </c>
      <c r="BB33" s="69">
        <f t="shared" si="23"/>
        <v>9</v>
      </c>
      <c r="BC33" s="69">
        <f t="shared" si="24"/>
        <v>9</v>
      </c>
      <c r="BD33" s="156">
        <f t="shared" si="67"/>
        <v>-25</v>
      </c>
      <c r="BE33" s="137">
        <f t="shared" si="25"/>
        <v>11.5</v>
      </c>
      <c r="BF33" s="137">
        <f t="shared" si="26"/>
        <v>11.5</v>
      </c>
      <c r="BG33" s="137">
        <f t="shared" si="27"/>
        <v>10</v>
      </c>
      <c r="BH33" s="137">
        <f t="shared" si="28"/>
        <v>9</v>
      </c>
      <c r="BI33" s="137">
        <f t="shared" si="29"/>
        <v>9</v>
      </c>
      <c r="BJ33" s="156">
        <f t="shared" si="68"/>
        <v>-21.739130434782606</v>
      </c>
      <c r="BK33" s="62">
        <v>19617</v>
      </c>
      <c r="BL33" s="62">
        <v>14328</v>
      </c>
      <c r="BM33" s="62">
        <v>8619</v>
      </c>
      <c r="BN33" s="62">
        <v>10396</v>
      </c>
      <c r="BO33" s="62">
        <v>8484</v>
      </c>
      <c r="BP33" s="159">
        <f t="shared" si="69"/>
        <v>-56.751796910842643</v>
      </c>
      <c r="BQ33" s="62">
        <v>27098</v>
      </c>
      <c r="BR33" s="62">
        <v>24884</v>
      </c>
      <c r="BS33" s="62">
        <v>24696</v>
      </c>
      <c r="BT33" s="62">
        <v>31990</v>
      </c>
      <c r="BU33" s="62">
        <v>35226</v>
      </c>
      <c r="BV33" s="156">
        <f t="shared" si="70"/>
        <v>29.994833567052925</v>
      </c>
      <c r="BW33" s="16">
        <f t="shared" si="30"/>
        <v>46715</v>
      </c>
      <c r="BX33" s="16">
        <f t="shared" si="31"/>
        <v>39212</v>
      </c>
      <c r="BY33" s="16">
        <f t="shared" si="32"/>
        <v>33315</v>
      </c>
      <c r="BZ33" s="16">
        <f t="shared" si="33"/>
        <v>42386</v>
      </c>
      <c r="CA33" s="16">
        <f t="shared" si="34"/>
        <v>43710</v>
      </c>
      <c r="CB33" s="156">
        <f t="shared" si="71"/>
        <v>-6.4326233543829598</v>
      </c>
      <c r="CC33" s="149">
        <v>0</v>
      </c>
      <c r="CD33" s="149">
        <v>0</v>
      </c>
      <c r="CE33" s="149">
        <v>0</v>
      </c>
      <c r="CF33" s="149">
        <v>0</v>
      </c>
      <c r="CG33" s="149">
        <v>0</v>
      </c>
      <c r="CH33" s="156" t="e">
        <f t="shared" si="72"/>
        <v>#DIV/0!</v>
      </c>
      <c r="CI33" s="149">
        <f t="shared" si="35"/>
        <v>46715</v>
      </c>
      <c r="CJ33" s="149">
        <f t="shared" si="36"/>
        <v>39212</v>
      </c>
      <c r="CK33" s="149">
        <f t="shared" si="37"/>
        <v>33315</v>
      </c>
      <c r="CL33" s="149">
        <f t="shared" si="38"/>
        <v>42386</v>
      </c>
      <c r="CM33" s="149">
        <f t="shared" si="39"/>
        <v>43710</v>
      </c>
      <c r="CN33" s="156">
        <f t="shared" si="73"/>
        <v>-6.4326233543829598</v>
      </c>
      <c r="CO33" s="62">
        <v>440230</v>
      </c>
      <c r="CP33" s="62">
        <v>433559</v>
      </c>
      <c r="CQ33" s="62">
        <v>460040</v>
      </c>
      <c r="CR33" s="62">
        <v>462600</v>
      </c>
      <c r="CS33" s="62">
        <v>441400</v>
      </c>
      <c r="CT33" s="159">
        <f t="shared" si="74"/>
        <v>0.26577016559525823</v>
      </c>
      <c r="CU33" s="63">
        <f t="shared" si="40"/>
        <v>1.0611498534856779E-2</v>
      </c>
      <c r="CV33" s="63">
        <f t="shared" si="41"/>
        <v>9.044213129008969E-3</v>
      </c>
      <c r="CW33" s="63">
        <f t="shared" si="42"/>
        <v>7.2417615859490473E-3</v>
      </c>
      <c r="CX33" s="63">
        <f t="shared" si="43"/>
        <v>9.1625594466061399E-3</v>
      </c>
      <c r="CY33" s="63">
        <f t="shared" si="44"/>
        <v>9.9025826914363388E-3</v>
      </c>
      <c r="CZ33" s="159">
        <f t="shared" si="75"/>
        <v>-6.680638376302694</v>
      </c>
      <c r="DA33" s="63">
        <f t="shared" si="45"/>
        <v>1.0611498534856779E-2</v>
      </c>
      <c r="DB33" s="63">
        <f t="shared" si="46"/>
        <v>9.044213129008969E-3</v>
      </c>
      <c r="DC33" s="63">
        <f t="shared" si="47"/>
        <v>7.2417615859490473E-3</v>
      </c>
      <c r="DD33" s="63">
        <f t="shared" si="48"/>
        <v>9.1625594466061399E-3</v>
      </c>
      <c r="DE33" s="63">
        <f t="shared" si="49"/>
        <v>9.9025826914363388E-3</v>
      </c>
      <c r="DF33" s="159">
        <f t="shared" si="76"/>
        <v>-6.680638376302694</v>
      </c>
      <c r="DG33" s="62">
        <v>12329</v>
      </c>
      <c r="DH33" s="62">
        <v>7084</v>
      </c>
      <c r="DI33" s="62">
        <v>5824</v>
      </c>
      <c r="DJ33" s="62">
        <v>6731</v>
      </c>
      <c r="DK33" s="62">
        <v>6159</v>
      </c>
      <c r="DL33" s="159">
        <f t="shared" si="77"/>
        <v>-50.044610268472709</v>
      </c>
      <c r="DM33" s="149">
        <v>0</v>
      </c>
      <c r="DN33" s="149">
        <v>0</v>
      </c>
      <c r="DO33" s="149">
        <v>0</v>
      </c>
      <c r="DP33" s="149">
        <v>0</v>
      </c>
      <c r="DQ33" s="149">
        <v>0</v>
      </c>
      <c r="DR33" s="159" t="e">
        <f t="shared" si="78"/>
        <v>#DIV/0!</v>
      </c>
      <c r="DS33" s="149">
        <f t="shared" si="50"/>
        <v>12329</v>
      </c>
      <c r="DT33" s="149">
        <f t="shared" si="51"/>
        <v>7084</v>
      </c>
      <c r="DU33" s="149">
        <f t="shared" si="52"/>
        <v>5824</v>
      </c>
      <c r="DV33" s="149">
        <f t="shared" si="53"/>
        <v>6731</v>
      </c>
      <c r="DW33" s="149">
        <f t="shared" si="54"/>
        <v>6159</v>
      </c>
      <c r="DX33" s="159">
        <f t="shared" si="79"/>
        <v>-50.044610268472709</v>
      </c>
      <c r="DY33" s="62">
        <v>318</v>
      </c>
      <c r="DZ33" s="62">
        <v>626</v>
      </c>
      <c r="EA33" s="62">
        <v>465</v>
      </c>
      <c r="EB33" s="62">
        <v>1400</v>
      </c>
      <c r="EC33" s="62">
        <v>1381</v>
      </c>
      <c r="ED33" s="159">
        <f t="shared" si="80"/>
        <v>334.27672955974845</v>
      </c>
      <c r="EE33" s="149">
        <v>515</v>
      </c>
      <c r="EF33" s="149">
        <v>515</v>
      </c>
      <c r="EG33" s="149">
        <v>1403</v>
      </c>
      <c r="EH33" s="149">
        <v>2907</v>
      </c>
      <c r="EI33" s="149">
        <v>2186</v>
      </c>
      <c r="EJ33" s="159">
        <f t="shared" si="81"/>
        <v>324.46601941747576</v>
      </c>
      <c r="EK33" s="62">
        <v>605</v>
      </c>
      <c r="EL33" s="62">
        <v>452</v>
      </c>
      <c r="EM33" s="62">
        <v>363</v>
      </c>
      <c r="EN33" s="62">
        <v>367</v>
      </c>
      <c r="EO33" s="62">
        <v>547</v>
      </c>
      <c r="EP33" s="159">
        <f t="shared" si="82"/>
        <v>-9.5867768595041305</v>
      </c>
      <c r="EQ33" s="3">
        <v>21</v>
      </c>
      <c r="ER33" s="3">
        <v>21</v>
      </c>
      <c r="ES33" s="3">
        <v>21</v>
      </c>
      <c r="ET33" s="3">
        <v>21</v>
      </c>
      <c r="EU33" s="3">
        <v>34</v>
      </c>
      <c r="EV33" s="159">
        <f t="shared" si="83"/>
        <v>61.904761904761905</v>
      </c>
      <c r="EW33" s="62">
        <v>3446</v>
      </c>
      <c r="EX33" s="62">
        <v>3459</v>
      </c>
      <c r="EY33" s="62">
        <v>3675</v>
      </c>
      <c r="EZ33" s="62">
        <v>4011</v>
      </c>
      <c r="FA33" s="62">
        <v>4455</v>
      </c>
      <c r="FB33" s="159">
        <f t="shared" si="84"/>
        <v>29.280325014509568</v>
      </c>
      <c r="FC33" s="149">
        <v>118</v>
      </c>
      <c r="FD33" s="149">
        <v>129</v>
      </c>
      <c r="FE33" s="149">
        <v>153</v>
      </c>
      <c r="FF33" s="149">
        <v>168</v>
      </c>
      <c r="FG33" s="149">
        <v>137</v>
      </c>
      <c r="FH33" s="159">
        <f t="shared" si="85"/>
        <v>16.101694915254239</v>
      </c>
      <c r="FI33" s="71">
        <f t="shared" si="86"/>
        <v>3.2942857142857145</v>
      </c>
      <c r="FJ33" s="71">
        <f t="shared" si="87"/>
        <v>3.5</v>
      </c>
      <c r="FK33" s="71">
        <f t="shared" si="88"/>
        <v>3.82</v>
      </c>
      <c r="FL33" s="71">
        <f t="shared" si="89"/>
        <v>4.2428571428571429</v>
      </c>
      <c r="FM33" s="159">
        <f t="shared" si="90"/>
        <v>28.79444926279271</v>
      </c>
      <c r="FN33" s="161">
        <f t="shared" si="55"/>
        <v>3.4242600116076614</v>
      </c>
      <c r="FO33" s="161">
        <f t="shared" si="56"/>
        <v>3.7294015611448397</v>
      </c>
      <c r="FP33" s="161">
        <f t="shared" si="57"/>
        <v>4.1632653061224492</v>
      </c>
      <c r="FQ33" s="161">
        <f t="shared" si="58"/>
        <v>4.1884816753926701</v>
      </c>
      <c r="FR33" s="161">
        <f t="shared" si="59"/>
        <v>3.0751964085297416</v>
      </c>
      <c r="FS33" s="159">
        <f t="shared" si="91"/>
        <v>-10.193840476326365</v>
      </c>
      <c r="FZ33" s="178"/>
      <c r="GA33" s="176"/>
      <c r="GH33" s="178"/>
      <c r="GI33" s="176"/>
      <c r="GJ33" s="177"/>
      <c r="GK33" s="177"/>
      <c r="GL33" s="177"/>
      <c r="GM33" s="177"/>
      <c r="GN33" s="177"/>
      <c r="GO33" s="177"/>
      <c r="GP33" s="176"/>
      <c r="GQ33" s="176"/>
      <c r="GW33" s="176"/>
    </row>
    <row r="34" spans="1:205">
      <c r="A34" s="3">
        <v>32</v>
      </c>
      <c r="B34" s="2" t="s">
        <v>240</v>
      </c>
      <c r="C34" s="3">
        <v>0</v>
      </c>
      <c r="D34" s="3">
        <v>0</v>
      </c>
      <c r="E34" s="3">
        <v>0</v>
      </c>
      <c r="F34" s="3">
        <v>0</v>
      </c>
      <c r="G34" s="3">
        <v>2</v>
      </c>
      <c r="H34" s="156" t="e">
        <f t="shared" si="60"/>
        <v>#DIV/0!</v>
      </c>
      <c r="I34" s="9">
        <v>5</v>
      </c>
      <c r="J34" s="9">
        <v>5</v>
      </c>
      <c r="K34" s="9">
        <v>5</v>
      </c>
      <c r="L34" s="9">
        <v>5</v>
      </c>
      <c r="M34" s="9">
        <v>3</v>
      </c>
      <c r="N34" s="156">
        <f t="shared" si="92"/>
        <v>-40</v>
      </c>
      <c r="O34" s="9">
        <f t="shared" si="0"/>
        <v>5</v>
      </c>
      <c r="P34" s="9">
        <f t="shared" si="1"/>
        <v>5</v>
      </c>
      <c r="Q34" s="9">
        <f t="shared" si="2"/>
        <v>5</v>
      </c>
      <c r="R34" s="9">
        <f t="shared" si="3"/>
        <v>5</v>
      </c>
      <c r="S34" s="9">
        <f t="shared" si="4"/>
        <v>5</v>
      </c>
      <c r="T34" s="156">
        <f t="shared" si="61"/>
        <v>0</v>
      </c>
      <c r="U34" s="22">
        <f t="shared" si="5"/>
        <v>2.5</v>
      </c>
      <c r="V34" s="22">
        <f t="shared" si="6"/>
        <v>2.5</v>
      </c>
      <c r="W34" s="22">
        <f t="shared" si="7"/>
        <v>2.5</v>
      </c>
      <c r="X34" s="22">
        <f t="shared" si="8"/>
        <v>2.5</v>
      </c>
      <c r="Y34" s="22">
        <f t="shared" si="9"/>
        <v>3.5</v>
      </c>
      <c r="Z34" s="156">
        <f t="shared" si="62"/>
        <v>39.999999999999993</v>
      </c>
      <c r="AA34" s="3">
        <v>7</v>
      </c>
      <c r="AB34" s="3">
        <v>7</v>
      </c>
      <c r="AC34" s="3">
        <v>7</v>
      </c>
      <c r="AD34" s="3">
        <v>7</v>
      </c>
      <c r="AE34" s="3">
        <v>7</v>
      </c>
      <c r="AF34" s="156">
        <f t="shared" si="63"/>
        <v>0</v>
      </c>
      <c r="AG34" s="9">
        <v>1</v>
      </c>
      <c r="AH34" s="9">
        <v>1</v>
      </c>
      <c r="AI34" s="9">
        <v>1</v>
      </c>
      <c r="AJ34" s="9">
        <v>1</v>
      </c>
      <c r="AK34" s="9">
        <v>1</v>
      </c>
      <c r="AL34" s="156">
        <f t="shared" si="64"/>
        <v>0</v>
      </c>
      <c r="AM34" s="9">
        <f t="shared" si="10"/>
        <v>8</v>
      </c>
      <c r="AN34" s="9">
        <f t="shared" si="11"/>
        <v>8</v>
      </c>
      <c r="AO34" s="9">
        <f t="shared" si="12"/>
        <v>8</v>
      </c>
      <c r="AP34" s="9">
        <f t="shared" si="13"/>
        <v>8</v>
      </c>
      <c r="AQ34" s="9">
        <f t="shared" si="14"/>
        <v>8</v>
      </c>
      <c r="AR34" s="156">
        <f t="shared" si="65"/>
        <v>0</v>
      </c>
      <c r="AS34" s="22">
        <f t="shared" si="15"/>
        <v>7.5</v>
      </c>
      <c r="AT34" s="22">
        <f t="shared" si="16"/>
        <v>7.5</v>
      </c>
      <c r="AU34" s="22">
        <f t="shared" si="17"/>
        <v>7.5</v>
      </c>
      <c r="AV34" s="22">
        <f t="shared" si="18"/>
        <v>7.5</v>
      </c>
      <c r="AW34" s="22">
        <f t="shared" si="19"/>
        <v>7.5</v>
      </c>
      <c r="AX34" s="156">
        <f t="shared" si="66"/>
        <v>0</v>
      </c>
      <c r="AY34" s="69">
        <f t="shared" si="20"/>
        <v>13</v>
      </c>
      <c r="AZ34" s="69">
        <f t="shared" si="21"/>
        <v>13</v>
      </c>
      <c r="BA34" s="69">
        <f t="shared" si="22"/>
        <v>13</v>
      </c>
      <c r="BB34" s="69">
        <f t="shared" si="23"/>
        <v>13</v>
      </c>
      <c r="BC34" s="69">
        <f t="shared" si="24"/>
        <v>13</v>
      </c>
      <c r="BD34" s="156">
        <f t="shared" si="67"/>
        <v>0</v>
      </c>
      <c r="BE34" s="137">
        <f t="shared" si="25"/>
        <v>10</v>
      </c>
      <c r="BF34" s="137">
        <f t="shared" si="26"/>
        <v>10</v>
      </c>
      <c r="BG34" s="137">
        <f t="shared" si="27"/>
        <v>10</v>
      </c>
      <c r="BH34" s="137">
        <f t="shared" si="28"/>
        <v>10</v>
      </c>
      <c r="BI34" s="137">
        <f t="shared" si="29"/>
        <v>11</v>
      </c>
      <c r="BJ34" s="156">
        <f t="shared" si="68"/>
        <v>10.000000000000009</v>
      </c>
      <c r="BK34" s="62">
        <v>42618</v>
      </c>
      <c r="BL34" s="62">
        <v>33096</v>
      </c>
      <c r="BM34" s="62">
        <v>31727</v>
      </c>
      <c r="BN34" s="62">
        <v>11214</v>
      </c>
      <c r="BO34" s="62">
        <v>11132</v>
      </c>
      <c r="BP34" s="159">
        <f t="shared" si="69"/>
        <v>-73.879581397531553</v>
      </c>
      <c r="BQ34" s="62">
        <v>19380</v>
      </c>
      <c r="BR34" s="62">
        <v>19260</v>
      </c>
      <c r="BS34" s="62">
        <v>17334</v>
      </c>
      <c r="BT34" s="62">
        <v>16961</v>
      </c>
      <c r="BU34" s="62">
        <v>16723</v>
      </c>
      <c r="BV34" s="156">
        <f t="shared" si="70"/>
        <v>-13.710010319917442</v>
      </c>
      <c r="BW34" s="16">
        <f t="shared" si="30"/>
        <v>61998</v>
      </c>
      <c r="BX34" s="16">
        <f t="shared" si="31"/>
        <v>52356</v>
      </c>
      <c r="BY34" s="16">
        <f t="shared" si="32"/>
        <v>49061</v>
      </c>
      <c r="BZ34" s="16">
        <f t="shared" si="33"/>
        <v>28175</v>
      </c>
      <c r="CA34" s="16">
        <f t="shared" si="34"/>
        <v>27855</v>
      </c>
      <c r="CB34" s="156">
        <f t="shared" si="71"/>
        <v>-55.071131326817003</v>
      </c>
      <c r="CC34" s="149">
        <v>20000</v>
      </c>
      <c r="CD34" s="149">
        <v>20000</v>
      </c>
      <c r="CE34" s="149">
        <v>20000</v>
      </c>
      <c r="CF34" s="149">
        <v>0</v>
      </c>
      <c r="CG34" s="149">
        <v>0</v>
      </c>
      <c r="CH34" s="156">
        <f t="shared" si="72"/>
        <v>-100</v>
      </c>
      <c r="CI34" s="149">
        <f t="shared" si="35"/>
        <v>41998</v>
      </c>
      <c r="CJ34" s="149">
        <f t="shared" si="36"/>
        <v>32356</v>
      </c>
      <c r="CK34" s="149">
        <f t="shared" si="37"/>
        <v>29061</v>
      </c>
      <c r="CL34" s="149">
        <f t="shared" si="38"/>
        <v>28175</v>
      </c>
      <c r="CM34" s="149">
        <f t="shared" si="39"/>
        <v>27855</v>
      </c>
      <c r="CN34" s="156">
        <f t="shared" si="73"/>
        <v>-33.675413114910235</v>
      </c>
      <c r="CO34" s="62">
        <v>639430</v>
      </c>
      <c r="CP34" s="62">
        <v>657517</v>
      </c>
      <c r="CQ34" s="62">
        <v>643823</v>
      </c>
      <c r="CR34" s="62">
        <v>665250</v>
      </c>
      <c r="CS34" s="62">
        <v>642760</v>
      </c>
      <c r="CT34" s="159">
        <f t="shared" si="74"/>
        <v>0.52077631640679023</v>
      </c>
      <c r="CU34" s="63">
        <f t="shared" si="40"/>
        <v>9.6958228422188517E-3</v>
      </c>
      <c r="CV34" s="63">
        <f t="shared" si="41"/>
        <v>7.962683854561935E-3</v>
      </c>
      <c r="CW34" s="63">
        <f t="shared" si="42"/>
        <v>7.6202620906677771E-3</v>
      </c>
      <c r="CX34" s="63">
        <f t="shared" si="43"/>
        <v>4.2352499060503571E-3</v>
      </c>
      <c r="CY34" s="63">
        <f t="shared" si="44"/>
        <v>4.3336548634015804E-3</v>
      </c>
      <c r="CZ34" s="159">
        <f t="shared" si="75"/>
        <v>-55.303898040180769</v>
      </c>
      <c r="DA34" s="63">
        <f t="shared" si="45"/>
        <v>6.5680371580939274E-3</v>
      </c>
      <c r="DB34" s="63">
        <f t="shared" si="46"/>
        <v>4.9209374054206964E-3</v>
      </c>
      <c r="DC34" s="63">
        <f t="shared" si="47"/>
        <v>4.5138182388637874E-3</v>
      </c>
      <c r="DD34" s="63">
        <f t="shared" si="48"/>
        <v>4.2352499060503571E-3</v>
      </c>
      <c r="DE34" s="63">
        <f t="shared" si="49"/>
        <v>4.3336548634015804E-3</v>
      </c>
      <c r="DF34" s="159">
        <f t="shared" si="76"/>
        <v>-34.019026398760118</v>
      </c>
      <c r="DG34" s="62">
        <v>15316</v>
      </c>
      <c r="DH34" s="62">
        <v>7596</v>
      </c>
      <c r="DI34" s="62">
        <v>6382</v>
      </c>
      <c r="DJ34" s="62">
        <v>5843</v>
      </c>
      <c r="DK34" s="62">
        <v>5380</v>
      </c>
      <c r="DL34" s="159">
        <f t="shared" si="77"/>
        <v>-64.873335074431964</v>
      </c>
      <c r="DM34" s="149">
        <v>0</v>
      </c>
      <c r="DN34" s="149">
        <v>0</v>
      </c>
      <c r="DO34" s="149">
        <v>0</v>
      </c>
      <c r="DP34" s="149">
        <v>0</v>
      </c>
      <c r="DQ34" s="149">
        <v>0</v>
      </c>
      <c r="DR34" s="159" t="e">
        <f t="shared" si="78"/>
        <v>#DIV/0!</v>
      </c>
      <c r="DS34" s="149">
        <f t="shared" si="50"/>
        <v>15316</v>
      </c>
      <c r="DT34" s="149">
        <f t="shared" si="51"/>
        <v>7596</v>
      </c>
      <c r="DU34" s="149">
        <f t="shared" si="52"/>
        <v>6382</v>
      </c>
      <c r="DV34" s="149">
        <f t="shared" si="53"/>
        <v>5843</v>
      </c>
      <c r="DW34" s="149">
        <f t="shared" si="54"/>
        <v>5380</v>
      </c>
      <c r="DX34" s="159">
        <f t="shared" si="79"/>
        <v>-64.873335074431964</v>
      </c>
      <c r="DY34" s="62">
        <v>3500</v>
      </c>
      <c r="DZ34" s="62">
        <v>3500</v>
      </c>
      <c r="EA34" s="62">
        <v>3000</v>
      </c>
      <c r="EB34" s="62">
        <v>2800</v>
      </c>
      <c r="EC34" s="62">
        <v>2800</v>
      </c>
      <c r="ED34" s="159">
        <f t="shared" si="80"/>
        <v>-19.999999999999996</v>
      </c>
      <c r="EE34" s="149">
        <v>0</v>
      </c>
      <c r="EF34" s="149">
        <v>0</v>
      </c>
      <c r="EG34" s="149">
        <v>0</v>
      </c>
      <c r="EH34" s="149">
        <v>0</v>
      </c>
      <c r="EI34" s="149">
        <v>0</v>
      </c>
      <c r="EJ34" s="159" t="e">
        <f t="shared" si="81"/>
        <v>#DIV/0!</v>
      </c>
      <c r="EK34" s="62">
        <v>0</v>
      </c>
      <c r="EL34" s="62">
        <v>0</v>
      </c>
      <c r="EM34" s="62">
        <v>100</v>
      </c>
      <c r="EN34" s="62">
        <v>100</v>
      </c>
      <c r="EO34" s="62">
        <v>100</v>
      </c>
      <c r="EP34" s="159" t="e">
        <f t="shared" si="82"/>
        <v>#DIV/0!</v>
      </c>
      <c r="EQ34" s="3">
        <v>20</v>
      </c>
      <c r="ER34" s="3">
        <v>20</v>
      </c>
      <c r="ES34" s="3">
        <v>24</v>
      </c>
      <c r="ET34" s="3">
        <v>24</v>
      </c>
      <c r="EU34" s="3">
        <v>24</v>
      </c>
      <c r="EV34" s="159">
        <f t="shared" si="83"/>
        <v>19.999999999999996</v>
      </c>
      <c r="EW34" s="62">
        <v>3836</v>
      </c>
      <c r="EX34" s="62">
        <v>3834</v>
      </c>
      <c r="EY34" s="62">
        <v>4300</v>
      </c>
      <c r="EZ34" s="62">
        <v>4807</v>
      </c>
      <c r="FA34" s="62">
        <v>6014</v>
      </c>
      <c r="FB34" s="159">
        <f t="shared" si="84"/>
        <v>56.777893639207512</v>
      </c>
      <c r="FC34" s="253" t="s">
        <v>58</v>
      </c>
      <c r="FD34" s="149">
        <v>825</v>
      </c>
      <c r="FE34" s="149">
        <v>894</v>
      </c>
      <c r="FF34" s="149">
        <v>1004</v>
      </c>
      <c r="FG34" s="149">
        <v>1068</v>
      </c>
      <c r="FH34" s="159" t="e">
        <f t="shared" si="85"/>
        <v>#VALUE!</v>
      </c>
      <c r="FI34" s="71">
        <f t="shared" si="86"/>
        <v>3.8340000000000005</v>
      </c>
      <c r="FJ34" s="71">
        <f t="shared" si="87"/>
        <v>4.3</v>
      </c>
      <c r="FK34" s="71">
        <f t="shared" si="88"/>
        <v>4.0058333333333334</v>
      </c>
      <c r="FL34" s="71">
        <f t="shared" si="89"/>
        <v>5.0116666666666667</v>
      </c>
      <c r="FM34" s="159">
        <f t="shared" si="90"/>
        <v>30.716397148322017</v>
      </c>
      <c r="FN34" s="161" t="e">
        <f t="shared" si="55"/>
        <v>#VALUE!</v>
      </c>
      <c r="FO34" s="161">
        <f t="shared" si="56"/>
        <v>21.517996870109545</v>
      </c>
      <c r="FP34" s="161">
        <f t="shared" si="57"/>
        <v>20.790697674418603</v>
      </c>
      <c r="FQ34" s="161">
        <f t="shared" si="58"/>
        <v>20.886207613896403</v>
      </c>
      <c r="FR34" s="161">
        <f t="shared" si="59"/>
        <v>17.75856335217825</v>
      </c>
      <c r="FS34" s="159" t="e">
        <f t="shared" si="91"/>
        <v>#VALUE!</v>
      </c>
      <c r="FZ34" s="178"/>
      <c r="GA34" s="176"/>
      <c r="GH34" s="178"/>
      <c r="GI34" s="176"/>
      <c r="GJ34" s="177"/>
      <c r="GK34" s="177"/>
      <c r="GL34" s="177"/>
      <c r="GM34" s="177"/>
      <c r="GN34" s="177"/>
      <c r="GO34" s="177"/>
      <c r="GP34" s="176"/>
      <c r="GQ34" s="176"/>
      <c r="GW34" s="176"/>
    </row>
    <row r="35" spans="1:205">
      <c r="A35" s="3">
        <v>33</v>
      </c>
      <c r="B35" s="2" t="s">
        <v>241</v>
      </c>
      <c r="C35" s="3">
        <v>0</v>
      </c>
      <c r="D35" s="3">
        <v>0</v>
      </c>
      <c r="E35" s="3">
        <v>0</v>
      </c>
      <c r="F35" s="3">
        <v>0</v>
      </c>
      <c r="G35" s="3">
        <v>0</v>
      </c>
      <c r="H35" s="156" t="e">
        <f t="shared" si="60"/>
        <v>#DIV/0!</v>
      </c>
      <c r="I35" s="9">
        <v>4</v>
      </c>
      <c r="J35" s="9">
        <v>4</v>
      </c>
      <c r="K35" s="9">
        <v>4</v>
      </c>
      <c r="L35" s="9">
        <v>4</v>
      </c>
      <c r="M35" s="9">
        <v>3</v>
      </c>
      <c r="N35" s="156">
        <f t="shared" si="92"/>
        <v>-25</v>
      </c>
      <c r="O35" s="9">
        <f t="shared" si="0"/>
        <v>4</v>
      </c>
      <c r="P35" s="9">
        <f t="shared" si="1"/>
        <v>4</v>
      </c>
      <c r="Q35" s="9">
        <f t="shared" si="2"/>
        <v>4</v>
      </c>
      <c r="R35" s="9">
        <f t="shared" si="3"/>
        <v>4</v>
      </c>
      <c r="S35" s="9">
        <f t="shared" si="4"/>
        <v>3</v>
      </c>
      <c r="T35" s="156">
        <f t="shared" si="61"/>
        <v>-25</v>
      </c>
      <c r="U35" s="22">
        <f t="shared" si="5"/>
        <v>2</v>
      </c>
      <c r="V35" s="22">
        <f t="shared" si="6"/>
        <v>2</v>
      </c>
      <c r="W35" s="22">
        <f t="shared" si="7"/>
        <v>2</v>
      </c>
      <c r="X35" s="22">
        <f t="shared" si="8"/>
        <v>2</v>
      </c>
      <c r="Y35" s="22">
        <f t="shared" si="9"/>
        <v>1.5</v>
      </c>
      <c r="Z35" s="156">
        <f t="shared" si="62"/>
        <v>-25</v>
      </c>
      <c r="AA35" s="3">
        <v>8</v>
      </c>
      <c r="AB35" s="3">
        <v>8</v>
      </c>
      <c r="AC35" s="3">
        <v>8</v>
      </c>
      <c r="AD35" s="3">
        <v>8</v>
      </c>
      <c r="AE35" s="3">
        <v>8</v>
      </c>
      <c r="AF35" s="156">
        <f t="shared" si="63"/>
        <v>0</v>
      </c>
      <c r="AG35" s="9">
        <v>0</v>
      </c>
      <c r="AH35" s="9">
        <v>0</v>
      </c>
      <c r="AI35" s="9">
        <v>0</v>
      </c>
      <c r="AJ35" s="9">
        <v>0</v>
      </c>
      <c r="AK35" s="9">
        <v>0</v>
      </c>
      <c r="AL35" s="157" t="e">
        <f t="shared" si="64"/>
        <v>#DIV/0!</v>
      </c>
      <c r="AM35" s="9">
        <f t="shared" si="10"/>
        <v>8</v>
      </c>
      <c r="AN35" s="9">
        <f t="shared" si="11"/>
        <v>8</v>
      </c>
      <c r="AO35" s="9">
        <f t="shared" si="12"/>
        <v>8</v>
      </c>
      <c r="AP35" s="9">
        <f t="shared" si="13"/>
        <v>8</v>
      </c>
      <c r="AQ35" s="9">
        <f t="shared" si="14"/>
        <v>8</v>
      </c>
      <c r="AR35" s="156">
        <f t="shared" si="65"/>
        <v>0</v>
      </c>
      <c r="AS35" s="22">
        <f t="shared" si="15"/>
        <v>8</v>
      </c>
      <c r="AT35" s="22">
        <f t="shared" si="16"/>
        <v>8</v>
      </c>
      <c r="AU35" s="22">
        <f t="shared" si="17"/>
        <v>8</v>
      </c>
      <c r="AV35" s="22">
        <f t="shared" si="18"/>
        <v>8</v>
      </c>
      <c r="AW35" s="22">
        <f t="shared" si="19"/>
        <v>8</v>
      </c>
      <c r="AX35" s="156">
        <f t="shared" si="66"/>
        <v>0</v>
      </c>
      <c r="AY35" s="69">
        <f t="shared" si="20"/>
        <v>12</v>
      </c>
      <c r="AZ35" s="69">
        <f t="shared" si="21"/>
        <v>12</v>
      </c>
      <c r="BA35" s="69">
        <f t="shared" si="22"/>
        <v>12</v>
      </c>
      <c r="BB35" s="69">
        <f t="shared" si="23"/>
        <v>12</v>
      </c>
      <c r="BC35" s="69">
        <f t="shared" si="24"/>
        <v>11</v>
      </c>
      <c r="BD35" s="156">
        <f t="shared" si="67"/>
        <v>-8.3333333333333375</v>
      </c>
      <c r="BE35" s="137">
        <f t="shared" si="25"/>
        <v>10</v>
      </c>
      <c r="BF35" s="137">
        <f t="shared" si="26"/>
        <v>10</v>
      </c>
      <c r="BG35" s="137">
        <f t="shared" si="27"/>
        <v>10</v>
      </c>
      <c r="BH35" s="137">
        <f t="shared" si="28"/>
        <v>10</v>
      </c>
      <c r="BI35" s="137">
        <f t="shared" si="29"/>
        <v>9.5</v>
      </c>
      <c r="BJ35" s="156">
        <f t="shared" si="68"/>
        <v>-5.0000000000000044</v>
      </c>
      <c r="BK35" s="62">
        <v>70215</v>
      </c>
      <c r="BL35" s="62">
        <v>79913</v>
      </c>
      <c r="BM35" s="62">
        <v>84304</v>
      </c>
      <c r="BN35" s="62">
        <v>85203</v>
      </c>
      <c r="BO35" s="62">
        <v>76101</v>
      </c>
      <c r="BP35" s="159">
        <f t="shared" si="69"/>
        <v>8.3828241828669103</v>
      </c>
      <c r="BQ35" s="62">
        <v>49560</v>
      </c>
      <c r="BR35" s="62">
        <v>49244</v>
      </c>
      <c r="BS35" s="62">
        <v>51421</v>
      </c>
      <c r="BT35" s="62">
        <v>58152</v>
      </c>
      <c r="BU35" s="62">
        <v>56588</v>
      </c>
      <c r="BV35" s="156">
        <f t="shared" si="70"/>
        <v>14.180790960451972</v>
      </c>
      <c r="BW35" s="16">
        <f t="shared" si="30"/>
        <v>119775</v>
      </c>
      <c r="BX35" s="16">
        <f t="shared" si="31"/>
        <v>129157</v>
      </c>
      <c r="BY35" s="16">
        <f t="shared" si="32"/>
        <v>135725</v>
      </c>
      <c r="BZ35" s="16">
        <f t="shared" si="33"/>
        <v>143355</v>
      </c>
      <c r="CA35" s="16">
        <f t="shared" si="34"/>
        <v>132689</v>
      </c>
      <c r="CB35" s="156">
        <f t="shared" si="71"/>
        <v>10.781882696723022</v>
      </c>
      <c r="CC35" s="149">
        <v>60660</v>
      </c>
      <c r="CD35" s="149">
        <v>60656</v>
      </c>
      <c r="CE35" s="149">
        <v>61184</v>
      </c>
      <c r="CF35" s="149">
        <v>61176</v>
      </c>
      <c r="CG35" s="149">
        <v>61174</v>
      </c>
      <c r="CH35" s="156">
        <f t="shared" si="72"/>
        <v>0.84734586218264685</v>
      </c>
      <c r="CI35" s="149">
        <f t="shared" si="35"/>
        <v>59115</v>
      </c>
      <c r="CJ35" s="149">
        <f t="shared" si="36"/>
        <v>68501</v>
      </c>
      <c r="CK35" s="149">
        <f t="shared" si="37"/>
        <v>74541</v>
      </c>
      <c r="CL35" s="149">
        <f t="shared" si="38"/>
        <v>82179</v>
      </c>
      <c r="CM35" s="149">
        <f t="shared" si="39"/>
        <v>71515</v>
      </c>
      <c r="CN35" s="156">
        <f t="shared" si="73"/>
        <v>20.976063604838036</v>
      </c>
      <c r="CO35" s="62">
        <v>873399</v>
      </c>
      <c r="CP35" s="62">
        <v>903180</v>
      </c>
      <c r="CQ35" s="62">
        <v>821168</v>
      </c>
      <c r="CR35" s="62">
        <v>825269</v>
      </c>
      <c r="CS35" s="62">
        <v>772575</v>
      </c>
      <c r="CT35" s="159">
        <f t="shared" si="74"/>
        <v>-11.543864831537476</v>
      </c>
      <c r="CU35" s="63">
        <f t="shared" si="40"/>
        <v>1.3713663514613596E-2</v>
      </c>
      <c r="CV35" s="63">
        <f t="shared" si="41"/>
        <v>1.4300250226975796E-2</v>
      </c>
      <c r="CW35" s="63">
        <f t="shared" si="42"/>
        <v>1.6528286538199249E-2</v>
      </c>
      <c r="CX35" s="63">
        <f t="shared" si="43"/>
        <v>1.7370699735480191E-2</v>
      </c>
      <c r="CY35" s="63">
        <f t="shared" si="44"/>
        <v>1.7174902113063457E-2</v>
      </c>
      <c r="CZ35" s="159">
        <f t="shared" si="75"/>
        <v>25.239343190544862</v>
      </c>
      <c r="DA35" s="63">
        <f t="shared" si="45"/>
        <v>6.7683842092789211E-3</v>
      </c>
      <c r="DB35" s="63">
        <f t="shared" si="46"/>
        <v>7.5844239243561635E-3</v>
      </c>
      <c r="DC35" s="63">
        <f t="shared" si="47"/>
        <v>9.0774360423202076E-3</v>
      </c>
      <c r="DD35" s="63">
        <f t="shared" si="48"/>
        <v>9.9578440484254238E-3</v>
      </c>
      <c r="DE35" s="63">
        <f t="shared" si="49"/>
        <v>9.2567064686276419E-3</v>
      </c>
      <c r="DF35" s="159">
        <f t="shared" si="76"/>
        <v>36.763903797562605</v>
      </c>
      <c r="DG35" s="162">
        <v>16593</v>
      </c>
      <c r="DH35" s="162">
        <v>9974</v>
      </c>
      <c r="DI35" s="162">
        <v>14445</v>
      </c>
      <c r="DJ35" s="162">
        <v>19367</v>
      </c>
      <c r="DK35" s="62">
        <v>16336</v>
      </c>
      <c r="DL35" s="159">
        <f t="shared" si="77"/>
        <v>-1.5488458988730192</v>
      </c>
      <c r="DM35" s="149">
        <v>3960</v>
      </c>
      <c r="DN35" s="149">
        <v>3960</v>
      </c>
      <c r="DO35" s="149">
        <v>3960</v>
      </c>
      <c r="DP35" s="149">
        <v>11342</v>
      </c>
      <c r="DQ35" s="149">
        <v>8460</v>
      </c>
      <c r="DR35" s="159">
        <f t="shared" si="78"/>
        <v>113.63636363636363</v>
      </c>
      <c r="DS35" s="149">
        <f t="shared" si="50"/>
        <v>12633</v>
      </c>
      <c r="DT35" s="149">
        <f t="shared" si="51"/>
        <v>6014</v>
      </c>
      <c r="DU35" s="149">
        <f t="shared" si="52"/>
        <v>10485</v>
      </c>
      <c r="DV35" s="149">
        <f t="shared" si="53"/>
        <v>8025</v>
      </c>
      <c r="DW35" s="149">
        <f t="shared" si="54"/>
        <v>7876</v>
      </c>
      <c r="DX35" s="159">
        <f t="shared" si="79"/>
        <v>-37.655347106783822</v>
      </c>
      <c r="DY35" s="62">
        <v>1250</v>
      </c>
      <c r="DZ35" s="62">
        <v>1250</v>
      </c>
      <c r="EA35" s="62">
        <v>1250</v>
      </c>
      <c r="EB35" s="62">
        <v>1250</v>
      </c>
      <c r="EC35" s="62">
        <v>1250</v>
      </c>
      <c r="ED35" s="159">
        <f t="shared" si="80"/>
        <v>0</v>
      </c>
      <c r="EE35" s="149">
        <v>0</v>
      </c>
      <c r="EF35" s="149">
        <v>0</v>
      </c>
      <c r="EG35" s="149">
        <v>0</v>
      </c>
      <c r="EH35" s="149">
        <v>4253</v>
      </c>
      <c r="EI35" s="149">
        <v>3333</v>
      </c>
      <c r="EJ35" s="159" t="e">
        <f t="shared" si="81"/>
        <v>#DIV/0!</v>
      </c>
      <c r="EK35" s="62">
        <v>185</v>
      </c>
      <c r="EL35" s="62">
        <v>185</v>
      </c>
      <c r="EM35" s="62">
        <v>185</v>
      </c>
      <c r="EN35" s="62">
        <v>185</v>
      </c>
      <c r="EO35" s="62">
        <v>50</v>
      </c>
      <c r="EP35" s="159">
        <f t="shared" si="82"/>
        <v>-72.972972972972968</v>
      </c>
      <c r="EQ35" s="3">
        <v>44</v>
      </c>
      <c r="ER35" s="3">
        <v>44</v>
      </c>
      <c r="ES35" s="3">
        <v>44</v>
      </c>
      <c r="ET35" s="3">
        <v>44</v>
      </c>
      <c r="EU35" s="3">
        <v>44</v>
      </c>
      <c r="EV35" s="159">
        <f t="shared" si="83"/>
        <v>0</v>
      </c>
      <c r="EW35" s="162">
        <v>5242</v>
      </c>
      <c r="EX35" s="162">
        <v>5117</v>
      </c>
      <c r="EY35" s="162">
        <v>5927</v>
      </c>
      <c r="EZ35" s="162">
        <v>6633</v>
      </c>
      <c r="FA35" s="62">
        <v>7612</v>
      </c>
      <c r="FB35" s="159">
        <f t="shared" si="84"/>
        <v>45.211751239984736</v>
      </c>
      <c r="FC35" s="149">
        <v>429</v>
      </c>
      <c r="FD35" s="149">
        <v>496</v>
      </c>
      <c r="FE35" s="149">
        <v>573</v>
      </c>
      <c r="FF35" s="149">
        <v>490</v>
      </c>
      <c r="FG35" s="149">
        <v>447</v>
      </c>
      <c r="FH35" s="159">
        <f t="shared" si="85"/>
        <v>4.195804195804187</v>
      </c>
      <c r="FI35" s="71">
        <f t="shared" si="86"/>
        <v>2.3259090909090911</v>
      </c>
      <c r="FJ35" s="71">
        <f t="shared" si="87"/>
        <v>2.6940909090909093</v>
      </c>
      <c r="FK35" s="71">
        <f t="shared" si="88"/>
        <v>3.0150000000000001</v>
      </c>
      <c r="FL35" s="71">
        <f t="shared" si="89"/>
        <v>3.4600000000000004</v>
      </c>
      <c r="FM35" s="159">
        <f t="shared" si="90"/>
        <v>48.759038499120578</v>
      </c>
      <c r="FN35" s="161">
        <f t="shared" si="55"/>
        <v>8.1838992750858441</v>
      </c>
      <c r="FO35" s="161">
        <f t="shared" si="56"/>
        <v>9.6931795974203627</v>
      </c>
      <c r="FP35" s="161">
        <f t="shared" si="57"/>
        <v>9.6676227433777626</v>
      </c>
      <c r="FQ35" s="161">
        <f t="shared" si="58"/>
        <v>7.3873058947685806</v>
      </c>
      <c r="FR35" s="161">
        <f t="shared" si="59"/>
        <v>5.8723068838675774</v>
      </c>
      <c r="FS35" s="159">
        <f t="shared" si="91"/>
        <v>-28.245611456331364</v>
      </c>
      <c r="FZ35" s="178"/>
      <c r="GA35" s="176"/>
      <c r="GH35" s="178"/>
      <c r="GI35" s="176"/>
      <c r="GJ35" s="177"/>
      <c r="GK35" s="177"/>
      <c r="GL35" s="177"/>
      <c r="GM35" s="177"/>
      <c r="GN35" s="177"/>
      <c r="GO35" s="177"/>
      <c r="GP35" s="176"/>
      <c r="GQ35" s="176"/>
    </row>
    <row r="36" spans="1:205">
      <c r="A36" s="3">
        <v>34</v>
      </c>
      <c r="B36" s="2" t="s">
        <v>242</v>
      </c>
      <c r="C36" s="3">
        <v>8</v>
      </c>
      <c r="D36" s="3">
        <v>6</v>
      </c>
      <c r="E36" s="3">
        <v>7</v>
      </c>
      <c r="F36" s="3">
        <v>18</v>
      </c>
      <c r="G36" s="3">
        <v>17</v>
      </c>
      <c r="H36" s="156">
        <f t="shared" si="60"/>
        <v>112.5</v>
      </c>
      <c r="I36" s="9">
        <v>0</v>
      </c>
      <c r="J36" s="9">
        <v>0</v>
      </c>
      <c r="K36" s="9">
        <v>0</v>
      </c>
      <c r="L36" s="9">
        <v>0</v>
      </c>
      <c r="M36" s="9">
        <v>0</v>
      </c>
      <c r="N36" s="157" t="e">
        <f t="shared" si="92"/>
        <v>#DIV/0!</v>
      </c>
      <c r="O36" s="9">
        <f t="shared" si="0"/>
        <v>8</v>
      </c>
      <c r="P36" s="9">
        <f t="shared" si="1"/>
        <v>6</v>
      </c>
      <c r="Q36" s="9">
        <f t="shared" si="2"/>
        <v>7</v>
      </c>
      <c r="R36" s="9">
        <f t="shared" si="3"/>
        <v>18</v>
      </c>
      <c r="S36" s="9">
        <f t="shared" si="4"/>
        <v>17</v>
      </c>
      <c r="T36" s="156">
        <f t="shared" si="61"/>
        <v>112.5</v>
      </c>
      <c r="U36" s="22">
        <f t="shared" si="5"/>
        <v>8</v>
      </c>
      <c r="V36" s="22">
        <f t="shared" si="6"/>
        <v>6</v>
      </c>
      <c r="W36" s="22">
        <f t="shared" si="7"/>
        <v>7</v>
      </c>
      <c r="X36" s="22">
        <f t="shared" si="8"/>
        <v>18</v>
      </c>
      <c r="Y36" s="22">
        <f t="shared" si="9"/>
        <v>17</v>
      </c>
      <c r="Z36" s="156">
        <f t="shared" si="62"/>
        <v>112.5</v>
      </c>
      <c r="AA36" s="3">
        <v>24</v>
      </c>
      <c r="AB36" s="3">
        <v>24</v>
      </c>
      <c r="AC36" s="3">
        <v>23</v>
      </c>
      <c r="AD36" s="3">
        <v>0</v>
      </c>
      <c r="AE36" s="3">
        <v>0</v>
      </c>
      <c r="AF36" s="156">
        <f t="shared" si="63"/>
        <v>-100</v>
      </c>
      <c r="AG36" s="9">
        <v>0</v>
      </c>
      <c r="AH36" s="9">
        <v>0</v>
      </c>
      <c r="AI36" s="9">
        <v>0</v>
      </c>
      <c r="AJ36" s="9">
        <v>0</v>
      </c>
      <c r="AK36" s="9">
        <v>0</v>
      </c>
      <c r="AL36" s="157" t="e">
        <f t="shared" si="64"/>
        <v>#DIV/0!</v>
      </c>
      <c r="AM36" s="9">
        <f t="shared" si="10"/>
        <v>24</v>
      </c>
      <c r="AN36" s="9">
        <f t="shared" si="11"/>
        <v>24</v>
      </c>
      <c r="AO36" s="9">
        <f t="shared" si="12"/>
        <v>23</v>
      </c>
      <c r="AP36" s="9">
        <f t="shared" si="13"/>
        <v>0</v>
      </c>
      <c r="AQ36" s="9">
        <f t="shared" si="14"/>
        <v>0</v>
      </c>
      <c r="AR36" s="156">
        <f t="shared" si="65"/>
        <v>-100</v>
      </c>
      <c r="AS36" s="22">
        <f t="shared" si="15"/>
        <v>24</v>
      </c>
      <c r="AT36" s="22">
        <f t="shared" si="16"/>
        <v>24</v>
      </c>
      <c r="AU36" s="22">
        <f t="shared" si="17"/>
        <v>23</v>
      </c>
      <c r="AV36" s="22">
        <f t="shared" si="18"/>
        <v>0</v>
      </c>
      <c r="AW36" s="22">
        <f t="shared" si="19"/>
        <v>0</v>
      </c>
      <c r="AX36" s="156">
        <f t="shared" si="66"/>
        <v>-100</v>
      </c>
      <c r="AY36" s="69">
        <f t="shared" si="20"/>
        <v>32</v>
      </c>
      <c r="AZ36" s="69">
        <f t="shared" si="21"/>
        <v>30</v>
      </c>
      <c r="BA36" s="69">
        <f t="shared" si="22"/>
        <v>30</v>
      </c>
      <c r="BB36" s="69">
        <f t="shared" si="23"/>
        <v>18</v>
      </c>
      <c r="BC36" s="69">
        <f t="shared" si="24"/>
        <v>17</v>
      </c>
      <c r="BD36" s="156">
        <f t="shared" si="67"/>
        <v>-46.875</v>
      </c>
      <c r="BE36" s="137">
        <f t="shared" si="25"/>
        <v>32</v>
      </c>
      <c r="BF36" s="137">
        <f t="shared" si="26"/>
        <v>30</v>
      </c>
      <c r="BG36" s="137">
        <f t="shared" si="27"/>
        <v>30</v>
      </c>
      <c r="BH36" s="137">
        <f t="shared" si="28"/>
        <v>18</v>
      </c>
      <c r="BI36" s="137">
        <f t="shared" si="29"/>
        <v>17</v>
      </c>
      <c r="BJ36" s="156">
        <f t="shared" si="68"/>
        <v>-46.875</v>
      </c>
      <c r="BK36" s="162">
        <v>283251</v>
      </c>
      <c r="BL36" s="162">
        <v>287973</v>
      </c>
      <c r="BM36" s="162">
        <v>273640</v>
      </c>
      <c r="BN36" s="162">
        <v>308054</v>
      </c>
      <c r="BO36" s="62">
        <v>216519</v>
      </c>
      <c r="BP36" s="159">
        <f t="shared" si="69"/>
        <v>-23.559316648484916</v>
      </c>
      <c r="BQ36" s="162">
        <v>86573</v>
      </c>
      <c r="BR36" s="62">
        <v>83369</v>
      </c>
      <c r="BS36" s="162">
        <v>80433</v>
      </c>
      <c r="BT36" s="62">
        <v>0</v>
      </c>
      <c r="BU36" s="62">
        <v>0</v>
      </c>
      <c r="BV36" s="156">
        <f t="shared" si="70"/>
        <v>-100</v>
      </c>
      <c r="BW36" s="16">
        <f t="shared" si="30"/>
        <v>369824</v>
      </c>
      <c r="BX36" s="16">
        <f t="shared" si="31"/>
        <v>371342</v>
      </c>
      <c r="BY36" s="16">
        <f t="shared" si="32"/>
        <v>354073</v>
      </c>
      <c r="BZ36" s="16">
        <f t="shared" si="33"/>
        <v>308054</v>
      </c>
      <c r="CA36" s="16">
        <f t="shared" si="34"/>
        <v>216519</v>
      </c>
      <c r="CB36" s="156">
        <f t="shared" si="71"/>
        <v>-41.453502206454964</v>
      </c>
      <c r="CC36" s="149">
        <v>267718</v>
      </c>
      <c r="CD36" s="149">
        <v>274555</v>
      </c>
      <c r="CE36" s="149">
        <v>258836</v>
      </c>
      <c r="CF36" s="149">
        <v>217906</v>
      </c>
      <c r="CG36" s="149">
        <v>124699</v>
      </c>
      <c r="CH36" s="156">
        <f t="shared" si="72"/>
        <v>-53.42151069408856</v>
      </c>
      <c r="CI36" s="149">
        <f t="shared" si="35"/>
        <v>102106</v>
      </c>
      <c r="CJ36" s="149">
        <f t="shared" si="36"/>
        <v>96787</v>
      </c>
      <c r="CK36" s="149">
        <f t="shared" si="37"/>
        <v>95237</v>
      </c>
      <c r="CL36" s="149">
        <f t="shared" si="38"/>
        <v>90148</v>
      </c>
      <c r="CM36" s="149">
        <f t="shared" si="39"/>
        <v>91820</v>
      </c>
      <c r="CN36" s="156">
        <f t="shared" si="73"/>
        <v>-10.073844827923917</v>
      </c>
      <c r="CO36" s="62">
        <v>1183678</v>
      </c>
      <c r="CP36" s="62">
        <v>1174472</v>
      </c>
      <c r="CQ36" s="62">
        <v>1156188</v>
      </c>
      <c r="CR36" s="162">
        <v>1154363</v>
      </c>
      <c r="CS36" s="62">
        <v>1094830</v>
      </c>
      <c r="CT36" s="159">
        <f t="shared" si="74"/>
        <v>-7.5060954077037838</v>
      </c>
      <c r="CU36" s="63">
        <f t="shared" si="40"/>
        <v>3.124363213644251E-2</v>
      </c>
      <c r="CV36" s="63">
        <f t="shared" si="41"/>
        <v>3.1617782288551791E-2</v>
      </c>
      <c r="CW36" s="63">
        <f t="shared" si="42"/>
        <v>3.0624171847485011E-2</v>
      </c>
      <c r="CX36" s="63">
        <f t="shared" si="43"/>
        <v>2.6686059757632566E-2</v>
      </c>
      <c r="CY36" s="63">
        <f t="shared" si="44"/>
        <v>1.9776494980955947E-2</v>
      </c>
      <c r="CZ36" s="159">
        <f t="shared" si="75"/>
        <v>-36.702317788818526</v>
      </c>
      <c r="DA36" s="63">
        <f t="shared" si="45"/>
        <v>8.6261635343395753E-3</v>
      </c>
      <c r="DB36" s="63">
        <f t="shared" si="46"/>
        <v>8.2408946318005029E-3</v>
      </c>
      <c r="DC36" s="63">
        <f t="shared" si="47"/>
        <v>8.237155203133055E-3</v>
      </c>
      <c r="DD36" s="63">
        <f t="shared" si="48"/>
        <v>7.8093286080721568E-3</v>
      </c>
      <c r="DE36" s="63">
        <f t="shared" si="49"/>
        <v>8.3866901710767886E-3</v>
      </c>
      <c r="DF36" s="159">
        <f t="shared" si="76"/>
        <v>-2.776128255735888</v>
      </c>
      <c r="DG36" s="162">
        <v>11520</v>
      </c>
      <c r="DH36" s="162">
        <v>10008</v>
      </c>
      <c r="DI36" s="162">
        <v>9682</v>
      </c>
      <c r="DJ36" s="162">
        <v>5941</v>
      </c>
      <c r="DK36" s="62">
        <v>6002</v>
      </c>
      <c r="DL36" s="159">
        <f t="shared" si="77"/>
        <v>-47.899305555555557</v>
      </c>
      <c r="DM36" s="149">
        <v>0</v>
      </c>
      <c r="DN36" s="149">
        <v>0</v>
      </c>
      <c r="DO36" s="149">
        <v>0</v>
      </c>
      <c r="DP36" s="149">
        <v>0</v>
      </c>
      <c r="DQ36" s="149">
        <v>0</v>
      </c>
      <c r="DR36" s="159" t="e">
        <f t="shared" si="78"/>
        <v>#DIV/0!</v>
      </c>
      <c r="DS36" s="149">
        <f t="shared" si="50"/>
        <v>11520</v>
      </c>
      <c r="DT36" s="149">
        <f t="shared" si="51"/>
        <v>10008</v>
      </c>
      <c r="DU36" s="149">
        <f t="shared" si="52"/>
        <v>9682</v>
      </c>
      <c r="DV36" s="149">
        <f t="shared" si="53"/>
        <v>5941</v>
      </c>
      <c r="DW36" s="149">
        <f t="shared" si="54"/>
        <v>6002</v>
      </c>
      <c r="DX36" s="159">
        <f t="shared" si="79"/>
        <v>-47.899305555555557</v>
      </c>
      <c r="DY36" s="162">
        <v>370</v>
      </c>
      <c r="DZ36" s="162">
        <v>171</v>
      </c>
      <c r="EA36" s="162">
        <v>153</v>
      </c>
      <c r="EB36" s="162">
        <v>180</v>
      </c>
      <c r="EC36" s="62">
        <v>322</v>
      </c>
      <c r="ED36" s="159">
        <f t="shared" si="80"/>
        <v>-12.972972972972974</v>
      </c>
      <c r="EE36" s="149">
        <v>0</v>
      </c>
      <c r="EF36" s="149">
        <v>0</v>
      </c>
      <c r="EG36" s="149">
        <v>900</v>
      </c>
      <c r="EH36" s="149">
        <v>15405</v>
      </c>
      <c r="EI36" s="149">
        <v>19166</v>
      </c>
      <c r="EJ36" s="159" t="e">
        <f t="shared" si="81"/>
        <v>#DIV/0!</v>
      </c>
      <c r="EK36" s="64" t="s">
        <v>313</v>
      </c>
      <c r="EL36" s="64" t="s">
        <v>313</v>
      </c>
      <c r="EM36" s="64" t="s">
        <v>313</v>
      </c>
      <c r="EN36" s="64" t="s">
        <v>313</v>
      </c>
      <c r="EO36" s="64" t="s">
        <v>313</v>
      </c>
      <c r="EP36" s="159" t="e">
        <f t="shared" si="82"/>
        <v>#VALUE!</v>
      </c>
      <c r="EQ36" s="3">
        <v>55</v>
      </c>
      <c r="ER36" s="3">
        <v>55</v>
      </c>
      <c r="ES36" s="3">
        <v>50</v>
      </c>
      <c r="ET36" s="3">
        <v>40</v>
      </c>
      <c r="EU36" s="3">
        <v>40</v>
      </c>
      <c r="EV36" s="159">
        <f t="shared" si="83"/>
        <v>-27.27272727272727</v>
      </c>
      <c r="EW36" s="62">
        <v>7767</v>
      </c>
      <c r="EX36" s="62">
        <v>7461</v>
      </c>
      <c r="EY36" s="62">
        <v>8144</v>
      </c>
      <c r="EZ36" s="62">
        <v>8158</v>
      </c>
      <c r="FA36" s="62">
        <v>7264</v>
      </c>
      <c r="FB36" s="159">
        <f t="shared" si="84"/>
        <v>-6.4761169048538676</v>
      </c>
      <c r="FC36" s="149">
        <v>641</v>
      </c>
      <c r="FD36" s="149">
        <v>548</v>
      </c>
      <c r="FE36" s="149">
        <v>475</v>
      </c>
      <c r="FF36" s="149">
        <v>546</v>
      </c>
      <c r="FG36" s="149">
        <v>488</v>
      </c>
      <c r="FH36" s="159">
        <f t="shared" si="85"/>
        <v>-23.868954758190331</v>
      </c>
      <c r="FI36" s="71">
        <f t="shared" si="86"/>
        <v>2.713090909090909</v>
      </c>
      <c r="FJ36" s="71">
        <f t="shared" si="87"/>
        <v>2.9614545454545453</v>
      </c>
      <c r="FK36" s="71">
        <f t="shared" si="88"/>
        <v>3.2631999999999999</v>
      </c>
      <c r="FL36" s="71">
        <f t="shared" si="89"/>
        <v>3.6320000000000001</v>
      </c>
      <c r="FM36" s="159">
        <f t="shared" si="90"/>
        <v>33.869454496716259</v>
      </c>
      <c r="FN36" s="161">
        <f t="shared" si="55"/>
        <v>8.2528646839191442</v>
      </c>
      <c r="FO36" s="161">
        <f t="shared" si="56"/>
        <v>7.3448599383460653</v>
      </c>
      <c r="FP36" s="161">
        <f t="shared" si="57"/>
        <v>5.8325147347740671</v>
      </c>
      <c r="FQ36" s="161">
        <f t="shared" si="58"/>
        <v>6.6928168668791361</v>
      </c>
      <c r="FR36" s="161">
        <f t="shared" si="59"/>
        <v>6.7180616740088102</v>
      </c>
      <c r="FS36" s="159">
        <f t="shared" si="91"/>
        <v>-18.597215254248933</v>
      </c>
      <c r="FZ36" s="178"/>
      <c r="GA36" s="176"/>
      <c r="GH36" s="178"/>
      <c r="GI36" s="176"/>
      <c r="GJ36" s="177"/>
      <c r="GK36" s="177"/>
      <c r="GL36" s="177"/>
      <c r="GM36" s="177"/>
      <c r="GN36" s="177"/>
      <c r="GO36" s="177"/>
      <c r="GP36" s="176"/>
      <c r="GQ36" s="176"/>
    </row>
    <row r="37" spans="1:205">
      <c r="A37" s="3">
        <v>35</v>
      </c>
      <c r="B37" s="2" t="s">
        <v>243</v>
      </c>
      <c r="C37" s="3">
        <v>4</v>
      </c>
      <c r="D37" s="3">
        <v>4</v>
      </c>
      <c r="E37" s="3">
        <v>4</v>
      </c>
      <c r="F37" s="3">
        <v>4</v>
      </c>
      <c r="G37" s="3">
        <v>4</v>
      </c>
      <c r="H37" s="156">
        <f t="shared" si="60"/>
        <v>0</v>
      </c>
      <c r="I37" s="9">
        <v>4</v>
      </c>
      <c r="J37" s="9">
        <v>4</v>
      </c>
      <c r="K37" s="9">
        <v>4</v>
      </c>
      <c r="L37" s="9">
        <v>4</v>
      </c>
      <c r="M37" s="9">
        <v>5</v>
      </c>
      <c r="N37" s="156">
        <f t="shared" si="92"/>
        <v>25</v>
      </c>
      <c r="O37" s="9">
        <f t="shared" si="0"/>
        <v>8</v>
      </c>
      <c r="P37" s="9">
        <f t="shared" si="1"/>
        <v>8</v>
      </c>
      <c r="Q37" s="9">
        <f t="shared" si="2"/>
        <v>8</v>
      </c>
      <c r="R37" s="9">
        <f t="shared" si="3"/>
        <v>8</v>
      </c>
      <c r="S37" s="9">
        <f t="shared" si="4"/>
        <v>9</v>
      </c>
      <c r="T37" s="156">
        <f t="shared" si="61"/>
        <v>12.5</v>
      </c>
      <c r="U37" s="22">
        <f t="shared" si="5"/>
        <v>6</v>
      </c>
      <c r="V37" s="22">
        <f t="shared" si="6"/>
        <v>6</v>
      </c>
      <c r="W37" s="22">
        <f t="shared" si="7"/>
        <v>6</v>
      </c>
      <c r="X37" s="22">
        <f t="shared" si="8"/>
        <v>6</v>
      </c>
      <c r="Y37" s="22">
        <f t="shared" si="9"/>
        <v>6.5</v>
      </c>
      <c r="Z37" s="156">
        <f t="shared" si="62"/>
        <v>8.333333333333325</v>
      </c>
      <c r="AA37" s="3">
        <v>15</v>
      </c>
      <c r="AB37" s="3">
        <v>16</v>
      </c>
      <c r="AC37" s="3">
        <v>16</v>
      </c>
      <c r="AD37" s="3">
        <v>15</v>
      </c>
      <c r="AE37" s="3">
        <v>15</v>
      </c>
      <c r="AF37" s="156">
        <f t="shared" si="63"/>
        <v>0</v>
      </c>
      <c r="AG37" s="9">
        <v>1</v>
      </c>
      <c r="AH37" s="9">
        <v>1</v>
      </c>
      <c r="AI37" s="9">
        <v>1</v>
      </c>
      <c r="AJ37" s="9">
        <v>0</v>
      </c>
      <c r="AK37" s="9">
        <v>0</v>
      </c>
      <c r="AL37" s="157">
        <f t="shared" si="64"/>
        <v>-100</v>
      </c>
      <c r="AM37" s="9">
        <f t="shared" si="10"/>
        <v>16</v>
      </c>
      <c r="AN37" s="9">
        <f t="shared" si="11"/>
        <v>17</v>
      </c>
      <c r="AO37" s="9">
        <f t="shared" si="12"/>
        <v>17</v>
      </c>
      <c r="AP37" s="9">
        <f t="shared" si="13"/>
        <v>15</v>
      </c>
      <c r="AQ37" s="9">
        <f t="shared" si="14"/>
        <v>15</v>
      </c>
      <c r="AR37" s="156">
        <f t="shared" si="65"/>
        <v>-6.25</v>
      </c>
      <c r="AS37" s="22">
        <f t="shared" si="15"/>
        <v>15.5</v>
      </c>
      <c r="AT37" s="22">
        <f t="shared" si="16"/>
        <v>16.5</v>
      </c>
      <c r="AU37" s="22">
        <f t="shared" si="17"/>
        <v>16.5</v>
      </c>
      <c r="AV37" s="22">
        <f t="shared" si="18"/>
        <v>15</v>
      </c>
      <c r="AW37" s="22">
        <f t="shared" si="19"/>
        <v>15</v>
      </c>
      <c r="AX37" s="156">
        <f t="shared" si="66"/>
        <v>-3.2258064516129004</v>
      </c>
      <c r="AY37" s="69">
        <f t="shared" si="20"/>
        <v>24</v>
      </c>
      <c r="AZ37" s="69">
        <f t="shared" si="21"/>
        <v>25</v>
      </c>
      <c r="BA37" s="69">
        <f t="shared" si="22"/>
        <v>25</v>
      </c>
      <c r="BB37" s="69">
        <f t="shared" si="23"/>
        <v>23</v>
      </c>
      <c r="BC37" s="69">
        <f t="shared" si="24"/>
        <v>24</v>
      </c>
      <c r="BD37" s="156">
        <f t="shared" si="67"/>
        <v>0</v>
      </c>
      <c r="BE37" s="137">
        <f t="shared" si="25"/>
        <v>21.5</v>
      </c>
      <c r="BF37" s="137">
        <f t="shared" si="26"/>
        <v>22.5</v>
      </c>
      <c r="BG37" s="137">
        <f t="shared" si="27"/>
        <v>22.5</v>
      </c>
      <c r="BH37" s="137">
        <f t="shared" si="28"/>
        <v>21</v>
      </c>
      <c r="BI37" s="137">
        <f t="shared" si="29"/>
        <v>21.5</v>
      </c>
      <c r="BJ37" s="156">
        <f t="shared" si="68"/>
        <v>0</v>
      </c>
      <c r="BK37" s="62">
        <v>145425</v>
      </c>
      <c r="BL37" s="62">
        <v>120532</v>
      </c>
      <c r="BM37" s="62">
        <v>123016</v>
      </c>
      <c r="BN37" s="198">
        <v>91639</v>
      </c>
      <c r="BO37" s="149">
        <v>112072</v>
      </c>
      <c r="BP37" s="159">
        <f t="shared" si="69"/>
        <v>-22.934846140622312</v>
      </c>
      <c r="BQ37" s="62">
        <v>58919</v>
      </c>
      <c r="BR37" s="62">
        <v>57156</v>
      </c>
      <c r="BS37" s="62">
        <v>50651</v>
      </c>
      <c r="BT37" s="162">
        <v>52384</v>
      </c>
      <c r="BU37" s="62">
        <v>46248</v>
      </c>
      <c r="BV37" s="156">
        <f t="shared" si="70"/>
        <v>-21.505796092941154</v>
      </c>
      <c r="BW37" s="16">
        <f t="shared" si="30"/>
        <v>204344</v>
      </c>
      <c r="BX37" s="16">
        <f t="shared" si="31"/>
        <v>177688</v>
      </c>
      <c r="BY37" s="16">
        <f t="shared" si="32"/>
        <v>173667</v>
      </c>
      <c r="BZ37" s="124">
        <f t="shared" si="33"/>
        <v>144023</v>
      </c>
      <c r="CA37" s="16">
        <f t="shared" si="34"/>
        <v>158320</v>
      </c>
      <c r="CB37" s="156">
        <f t="shared" si="71"/>
        <v>-22.522804682300436</v>
      </c>
      <c r="CC37" s="149">
        <v>126928</v>
      </c>
      <c r="CD37" s="149">
        <v>103875</v>
      </c>
      <c r="CE37" s="149">
        <v>100171</v>
      </c>
      <c r="CF37" s="149">
        <v>73176</v>
      </c>
      <c r="CG37" s="149">
        <v>98424</v>
      </c>
      <c r="CH37" s="156">
        <f t="shared" si="72"/>
        <v>-22.456825917055333</v>
      </c>
      <c r="CI37" s="149">
        <f t="shared" si="35"/>
        <v>77416</v>
      </c>
      <c r="CJ37" s="149">
        <f t="shared" si="36"/>
        <v>73813</v>
      </c>
      <c r="CK37" s="149">
        <f t="shared" si="37"/>
        <v>73496</v>
      </c>
      <c r="CL37" s="149">
        <f t="shared" si="38"/>
        <v>70847</v>
      </c>
      <c r="CM37" s="149">
        <f t="shared" si="39"/>
        <v>59896</v>
      </c>
      <c r="CN37" s="156">
        <f t="shared" si="73"/>
        <v>-22.630980675829282</v>
      </c>
      <c r="CO37" s="62">
        <v>897225</v>
      </c>
      <c r="CP37" s="62">
        <v>888790</v>
      </c>
      <c r="CQ37" s="62">
        <v>874173</v>
      </c>
      <c r="CR37" s="162">
        <v>844895</v>
      </c>
      <c r="CS37" s="62">
        <v>792300</v>
      </c>
      <c r="CT37" s="159">
        <f t="shared" si="74"/>
        <v>-11.694391039037033</v>
      </c>
      <c r="CU37" s="63">
        <f t="shared" si="40"/>
        <v>2.2775112151355571E-2</v>
      </c>
      <c r="CV37" s="63">
        <f t="shared" si="41"/>
        <v>1.9992124123808772E-2</v>
      </c>
      <c r="CW37" s="63">
        <f t="shared" si="42"/>
        <v>1.9866433760823088E-2</v>
      </c>
      <c r="CX37" s="63">
        <f t="shared" si="43"/>
        <v>1.7046260186176981E-2</v>
      </c>
      <c r="CY37" s="63">
        <f t="shared" si="44"/>
        <v>1.9982329925533258E-2</v>
      </c>
      <c r="CZ37" s="159">
        <f t="shared" si="75"/>
        <v>-12.262430179322248</v>
      </c>
      <c r="DA37" s="63">
        <f t="shared" si="45"/>
        <v>8.6283819554738208E-3</v>
      </c>
      <c r="DB37" s="63">
        <f t="shared" si="46"/>
        <v>8.3048864186140714E-3</v>
      </c>
      <c r="DC37" s="63">
        <f t="shared" si="47"/>
        <v>8.4074891354457299E-3</v>
      </c>
      <c r="DD37" s="63">
        <f t="shared" si="48"/>
        <v>8.3853023156723622E-3</v>
      </c>
      <c r="DE37" s="63">
        <f t="shared" si="49"/>
        <v>7.5597627161428753E-3</v>
      </c>
      <c r="DF37" s="159">
        <f t="shared" si="76"/>
        <v>-12.384932016749872</v>
      </c>
      <c r="DG37" s="62">
        <v>39784</v>
      </c>
      <c r="DH37" s="62">
        <v>35641</v>
      </c>
      <c r="DI37" s="62">
        <v>38412</v>
      </c>
      <c r="DJ37" s="162">
        <v>29243</v>
      </c>
      <c r="DK37" s="62">
        <v>22939</v>
      </c>
      <c r="DL37" s="159">
        <f t="shared" si="77"/>
        <v>-42.341142167705613</v>
      </c>
      <c r="DM37" s="149">
        <v>0</v>
      </c>
      <c r="DN37" s="149">
        <v>0</v>
      </c>
      <c r="DO37" s="149">
        <v>0</v>
      </c>
      <c r="DP37" s="149">
        <v>0</v>
      </c>
      <c r="DQ37" s="149">
        <v>0</v>
      </c>
      <c r="DR37" s="159" t="e">
        <f t="shared" si="78"/>
        <v>#DIV/0!</v>
      </c>
      <c r="DS37" s="149">
        <f t="shared" si="50"/>
        <v>39784</v>
      </c>
      <c r="DT37" s="149">
        <f t="shared" si="51"/>
        <v>35641</v>
      </c>
      <c r="DU37" s="149">
        <f t="shared" si="52"/>
        <v>38412</v>
      </c>
      <c r="DV37" s="149">
        <f t="shared" si="53"/>
        <v>29243</v>
      </c>
      <c r="DW37" s="149">
        <f t="shared" si="54"/>
        <v>22939</v>
      </c>
      <c r="DX37" s="159">
        <f t="shared" si="79"/>
        <v>-42.341142167705613</v>
      </c>
      <c r="DY37" s="62">
        <v>1435</v>
      </c>
      <c r="DZ37" s="62">
        <v>1435</v>
      </c>
      <c r="EA37" s="62">
        <v>1435</v>
      </c>
      <c r="EB37" s="62">
        <v>1435</v>
      </c>
      <c r="EC37" s="62">
        <v>1435</v>
      </c>
      <c r="ED37" s="159">
        <f t="shared" si="80"/>
        <v>0</v>
      </c>
      <c r="EE37" s="149">
        <v>515</v>
      </c>
      <c r="EF37" s="149">
        <v>515</v>
      </c>
      <c r="EG37" s="149">
        <v>8133</v>
      </c>
      <c r="EH37" s="149">
        <v>4392</v>
      </c>
      <c r="EI37" s="149">
        <v>1594</v>
      </c>
      <c r="EJ37" s="159">
        <f t="shared" si="81"/>
        <v>209.51456310679612</v>
      </c>
      <c r="EK37" s="62">
        <v>3750</v>
      </c>
      <c r="EL37" s="62">
        <v>2272</v>
      </c>
      <c r="EM37" s="62">
        <v>1627</v>
      </c>
      <c r="EN37" s="62">
        <v>1612</v>
      </c>
      <c r="EO37" s="62">
        <v>562</v>
      </c>
      <c r="EP37" s="159">
        <f t="shared" si="82"/>
        <v>-85.013333333333335</v>
      </c>
      <c r="EQ37" s="3">
        <v>20</v>
      </c>
      <c r="ER37" s="3">
        <v>24</v>
      </c>
      <c r="ES37" s="3">
        <v>24</v>
      </c>
      <c r="ET37" s="3">
        <v>28</v>
      </c>
      <c r="EU37" s="3">
        <v>28</v>
      </c>
      <c r="EV37" s="159">
        <f t="shared" si="83"/>
        <v>39.999999999999993</v>
      </c>
      <c r="EW37" s="62">
        <v>7400</v>
      </c>
      <c r="EX37" s="62">
        <v>7755</v>
      </c>
      <c r="EY37" s="62">
        <v>8409</v>
      </c>
      <c r="EZ37" s="62">
        <v>8694</v>
      </c>
      <c r="FA37" s="62">
        <v>9915</v>
      </c>
      <c r="FB37" s="159">
        <f t="shared" si="84"/>
        <v>33.986486486486477</v>
      </c>
      <c r="FC37" s="149">
        <v>119</v>
      </c>
      <c r="FD37" s="149">
        <v>161</v>
      </c>
      <c r="FE37" s="149">
        <v>205</v>
      </c>
      <c r="FF37" s="149">
        <v>290</v>
      </c>
      <c r="FG37" s="149">
        <v>187</v>
      </c>
      <c r="FH37" s="159">
        <f t="shared" si="85"/>
        <v>57.142857142857139</v>
      </c>
      <c r="FI37" s="71">
        <f t="shared" si="86"/>
        <v>7.7549999999999999</v>
      </c>
      <c r="FJ37" s="71">
        <f t="shared" si="87"/>
        <v>7.0075000000000003</v>
      </c>
      <c r="FK37" s="71">
        <f t="shared" si="88"/>
        <v>7.2450000000000001</v>
      </c>
      <c r="FL37" s="71">
        <f t="shared" si="89"/>
        <v>7.0821428571428573</v>
      </c>
      <c r="FM37" s="159">
        <f t="shared" si="90"/>
        <v>-8.6764299530256999</v>
      </c>
      <c r="FN37" s="161">
        <f t="shared" si="55"/>
        <v>1.6081081081081079</v>
      </c>
      <c r="FO37" s="161">
        <f t="shared" si="56"/>
        <v>2.0760799484203738</v>
      </c>
      <c r="FP37" s="161">
        <f t="shared" si="57"/>
        <v>2.437864193126412</v>
      </c>
      <c r="FQ37" s="161">
        <f t="shared" si="58"/>
        <v>3.3356337704163788</v>
      </c>
      <c r="FR37" s="161">
        <f t="shared" si="59"/>
        <v>1.8860312657589511</v>
      </c>
      <c r="FS37" s="159">
        <f t="shared" si="91"/>
        <v>17.282616526186899</v>
      </c>
      <c r="FZ37" s="178"/>
      <c r="GA37" s="176"/>
      <c r="GH37" s="178"/>
      <c r="GI37" s="176"/>
      <c r="GJ37" s="177"/>
      <c r="GK37" s="177"/>
      <c r="GL37" s="177"/>
      <c r="GM37" s="177"/>
      <c r="GN37" s="177"/>
      <c r="GO37" s="177"/>
      <c r="GP37" s="176"/>
      <c r="GQ37" s="176"/>
      <c r="GW37" s="176"/>
    </row>
    <row r="38" spans="1:205">
      <c r="A38" s="3">
        <v>36</v>
      </c>
      <c r="B38" s="2" t="s">
        <v>244</v>
      </c>
      <c r="C38" s="3">
        <v>5</v>
      </c>
      <c r="D38" s="3">
        <v>5</v>
      </c>
      <c r="E38" s="3">
        <v>4</v>
      </c>
      <c r="F38" s="3">
        <v>4</v>
      </c>
      <c r="G38" s="3">
        <v>3</v>
      </c>
      <c r="H38" s="156">
        <f t="shared" si="60"/>
        <v>-40</v>
      </c>
      <c r="I38" s="9">
        <v>3</v>
      </c>
      <c r="J38" s="9">
        <v>3</v>
      </c>
      <c r="K38" s="9">
        <v>3</v>
      </c>
      <c r="L38" s="9">
        <v>2</v>
      </c>
      <c r="M38" s="9">
        <v>3</v>
      </c>
      <c r="N38" s="157">
        <f t="shared" si="92"/>
        <v>0</v>
      </c>
      <c r="O38" s="9">
        <f t="shared" si="0"/>
        <v>8</v>
      </c>
      <c r="P38" s="9">
        <f t="shared" si="1"/>
        <v>8</v>
      </c>
      <c r="Q38" s="9">
        <f t="shared" si="2"/>
        <v>7</v>
      </c>
      <c r="R38" s="9">
        <f t="shared" si="3"/>
        <v>6</v>
      </c>
      <c r="S38" s="9">
        <f t="shared" si="4"/>
        <v>6</v>
      </c>
      <c r="T38" s="156">
        <f t="shared" si="61"/>
        <v>-25</v>
      </c>
      <c r="U38" s="22">
        <f t="shared" si="5"/>
        <v>6.5</v>
      </c>
      <c r="V38" s="22">
        <f t="shared" si="6"/>
        <v>6.5</v>
      </c>
      <c r="W38" s="22">
        <f t="shared" si="7"/>
        <v>5.5</v>
      </c>
      <c r="X38" s="22">
        <f t="shared" si="8"/>
        <v>5</v>
      </c>
      <c r="Y38" s="22">
        <f t="shared" si="9"/>
        <v>4.5</v>
      </c>
      <c r="Z38" s="156">
        <f t="shared" si="62"/>
        <v>-30.76923076923077</v>
      </c>
      <c r="AA38" s="3">
        <v>6</v>
      </c>
      <c r="AB38" s="3">
        <v>6</v>
      </c>
      <c r="AC38" s="3">
        <v>6</v>
      </c>
      <c r="AD38" s="3">
        <v>5</v>
      </c>
      <c r="AE38" s="3">
        <v>5</v>
      </c>
      <c r="AF38" s="156">
        <f t="shared" si="63"/>
        <v>-16.666666666666664</v>
      </c>
      <c r="AG38" s="9">
        <v>1</v>
      </c>
      <c r="AH38" s="9">
        <v>1</v>
      </c>
      <c r="AI38" s="9">
        <v>1</v>
      </c>
      <c r="AJ38" s="9">
        <v>2</v>
      </c>
      <c r="AK38" s="9">
        <v>2</v>
      </c>
      <c r="AL38" s="157">
        <f t="shared" si="64"/>
        <v>100</v>
      </c>
      <c r="AM38" s="9">
        <f t="shared" si="10"/>
        <v>7</v>
      </c>
      <c r="AN38" s="9">
        <f t="shared" si="11"/>
        <v>7</v>
      </c>
      <c r="AO38" s="9">
        <f t="shared" si="12"/>
        <v>7</v>
      </c>
      <c r="AP38" s="9">
        <f t="shared" si="13"/>
        <v>7</v>
      </c>
      <c r="AQ38" s="9">
        <f t="shared" si="14"/>
        <v>7</v>
      </c>
      <c r="AR38" s="156">
        <f t="shared" si="65"/>
        <v>0</v>
      </c>
      <c r="AS38" s="22">
        <f t="shared" si="15"/>
        <v>6.5</v>
      </c>
      <c r="AT38" s="22">
        <f t="shared" si="16"/>
        <v>6.5</v>
      </c>
      <c r="AU38" s="22">
        <f t="shared" si="17"/>
        <v>6.5</v>
      </c>
      <c r="AV38" s="22">
        <f t="shared" si="18"/>
        <v>6</v>
      </c>
      <c r="AW38" s="22">
        <f t="shared" si="19"/>
        <v>6</v>
      </c>
      <c r="AX38" s="156">
        <f t="shared" si="66"/>
        <v>-7.6923076923076872</v>
      </c>
      <c r="AY38" s="69">
        <f t="shared" si="20"/>
        <v>15</v>
      </c>
      <c r="AZ38" s="69">
        <f t="shared" si="21"/>
        <v>15</v>
      </c>
      <c r="BA38" s="69">
        <f t="shared" si="22"/>
        <v>14</v>
      </c>
      <c r="BB38" s="69">
        <f t="shared" si="23"/>
        <v>13</v>
      </c>
      <c r="BC38" s="69">
        <f t="shared" si="24"/>
        <v>13</v>
      </c>
      <c r="BD38" s="156">
        <f t="shared" si="67"/>
        <v>-13.33333333333333</v>
      </c>
      <c r="BE38" s="137">
        <f t="shared" si="25"/>
        <v>13</v>
      </c>
      <c r="BF38" s="137">
        <f t="shared" si="26"/>
        <v>13</v>
      </c>
      <c r="BG38" s="137">
        <f t="shared" si="27"/>
        <v>12</v>
      </c>
      <c r="BH38" s="137">
        <f t="shared" si="28"/>
        <v>11</v>
      </c>
      <c r="BI38" s="137">
        <f t="shared" si="29"/>
        <v>10.5</v>
      </c>
      <c r="BJ38" s="156">
        <f t="shared" si="68"/>
        <v>-19.23076923076923</v>
      </c>
      <c r="BK38" s="62">
        <v>36642</v>
      </c>
      <c r="BL38" s="62">
        <v>35220</v>
      </c>
      <c r="BM38" s="62">
        <v>30146</v>
      </c>
      <c r="BN38" s="162">
        <v>25150</v>
      </c>
      <c r="BO38" s="62">
        <v>22825</v>
      </c>
      <c r="BP38" s="159">
        <f t="shared" si="69"/>
        <v>-37.708094536324431</v>
      </c>
      <c r="BQ38" s="62">
        <v>38551</v>
      </c>
      <c r="BR38" s="62">
        <v>41198</v>
      </c>
      <c r="BS38" s="62">
        <v>38312</v>
      </c>
      <c r="BT38" s="162">
        <v>42194</v>
      </c>
      <c r="BU38" s="62">
        <v>41455</v>
      </c>
      <c r="BV38" s="156">
        <f t="shared" si="70"/>
        <v>7.5328785245518892</v>
      </c>
      <c r="BW38" s="16">
        <f t="shared" si="30"/>
        <v>75193</v>
      </c>
      <c r="BX38" s="16">
        <f t="shared" si="31"/>
        <v>76418</v>
      </c>
      <c r="BY38" s="16">
        <f t="shared" si="32"/>
        <v>68458</v>
      </c>
      <c r="BZ38" s="16">
        <f t="shared" si="33"/>
        <v>67344</v>
      </c>
      <c r="CA38" s="16">
        <f t="shared" si="34"/>
        <v>64280</v>
      </c>
      <c r="CB38" s="156">
        <f t="shared" si="71"/>
        <v>-14.513319058954954</v>
      </c>
      <c r="CC38" s="149">
        <v>0</v>
      </c>
      <c r="CD38" s="149">
        <v>0</v>
      </c>
      <c r="CE38" s="149">
        <v>0</v>
      </c>
      <c r="CF38" s="149">
        <v>0</v>
      </c>
      <c r="CG38" s="149">
        <v>0</v>
      </c>
      <c r="CH38" s="156" t="e">
        <f t="shared" si="72"/>
        <v>#DIV/0!</v>
      </c>
      <c r="CI38" s="149">
        <f t="shared" si="35"/>
        <v>75193</v>
      </c>
      <c r="CJ38" s="149">
        <f t="shared" si="36"/>
        <v>76418</v>
      </c>
      <c r="CK38" s="149">
        <f t="shared" si="37"/>
        <v>68458</v>
      </c>
      <c r="CL38" s="149">
        <f t="shared" si="38"/>
        <v>67344</v>
      </c>
      <c r="CM38" s="149">
        <f t="shared" si="39"/>
        <v>64280</v>
      </c>
      <c r="CN38" s="156">
        <f t="shared" si="73"/>
        <v>-14.513319058954954</v>
      </c>
      <c r="CO38" s="62">
        <v>539510</v>
      </c>
      <c r="CP38" s="62">
        <v>541090</v>
      </c>
      <c r="CQ38" s="62">
        <v>555503</v>
      </c>
      <c r="CR38" s="62">
        <v>556326</v>
      </c>
      <c r="CS38" s="62">
        <v>527663</v>
      </c>
      <c r="CT38" s="159">
        <f t="shared" si="74"/>
        <v>-2.1958814479805744</v>
      </c>
      <c r="CU38" s="63">
        <f t="shared" si="40"/>
        <v>1.3937276417489946E-2</v>
      </c>
      <c r="CV38" s="63">
        <f t="shared" si="41"/>
        <v>1.4122973996932119E-2</v>
      </c>
      <c r="CW38" s="63">
        <f t="shared" si="42"/>
        <v>1.2323605813109921E-2</v>
      </c>
      <c r="CX38" s="63">
        <f t="shared" si="43"/>
        <v>1.2105132602107398E-2</v>
      </c>
      <c r="CY38" s="63">
        <f t="shared" si="44"/>
        <v>1.2182017689320646E-2</v>
      </c>
      <c r="CZ38" s="159">
        <f t="shared" si="75"/>
        <v>-12.593986626875097</v>
      </c>
      <c r="DA38" s="63">
        <f t="shared" si="45"/>
        <v>1.3937276417489946E-2</v>
      </c>
      <c r="DB38" s="63">
        <f t="shared" si="46"/>
        <v>1.4122973996932119E-2</v>
      </c>
      <c r="DC38" s="63">
        <f t="shared" si="47"/>
        <v>1.2323605813109921E-2</v>
      </c>
      <c r="DD38" s="63">
        <f t="shared" si="48"/>
        <v>1.2105132602107398E-2</v>
      </c>
      <c r="DE38" s="63">
        <f t="shared" si="49"/>
        <v>1.2182017689320646E-2</v>
      </c>
      <c r="DF38" s="159">
        <f t="shared" si="76"/>
        <v>-12.593986626875097</v>
      </c>
      <c r="DG38" s="62">
        <v>29626</v>
      </c>
      <c r="DH38" s="62">
        <v>29515</v>
      </c>
      <c r="DI38" s="62">
        <v>25234</v>
      </c>
      <c r="DJ38" s="162">
        <v>24234</v>
      </c>
      <c r="DK38" s="62">
        <v>19641</v>
      </c>
      <c r="DL38" s="159">
        <f t="shared" si="77"/>
        <v>-33.703503679200693</v>
      </c>
      <c r="DM38" s="149">
        <v>0</v>
      </c>
      <c r="DN38" s="149">
        <v>0</v>
      </c>
      <c r="DO38" s="149">
        <v>0</v>
      </c>
      <c r="DP38" s="149">
        <v>0</v>
      </c>
      <c r="DQ38" s="149">
        <v>0</v>
      </c>
      <c r="DR38" s="159" t="e">
        <f t="shared" si="78"/>
        <v>#DIV/0!</v>
      </c>
      <c r="DS38" s="149">
        <f t="shared" si="50"/>
        <v>29626</v>
      </c>
      <c r="DT38" s="149">
        <f t="shared" si="51"/>
        <v>29515</v>
      </c>
      <c r="DU38" s="149">
        <f t="shared" si="52"/>
        <v>25234</v>
      </c>
      <c r="DV38" s="149">
        <f t="shared" si="53"/>
        <v>24234</v>
      </c>
      <c r="DW38" s="149">
        <f t="shared" si="54"/>
        <v>19641</v>
      </c>
      <c r="DX38" s="159">
        <f t="shared" si="79"/>
        <v>-33.703503679200693</v>
      </c>
      <c r="DY38" s="62">
        <v>3340</v>
      </c>
      <c r="DZ38" s="62">
        <v>3340</v>
      </c>
      <c r="EA38" s="62">
        <v>2922</v>
      </c>
      <c r="EB38" s="62">
        <v>2922</v>
      </c>
      <c r="EC38" s="62">
        <v>2705</v>
      </c>
      <c r="ED38" s="159">
        <f t="shared" si="80"/>
        <v>-19.011976047904188</v>
      </c>
      <c r="EE38" s="149">
        <v>0</v>
      </c>
      <c r="EF38" s="149">
        <v>0</v>
      </c>
      <c r="EG38" s="149">
        <v>0</v>
      </c>
      <c r="EH38" s="149">
        <v>0</v>
      </c>
      <c r="EI38" s="149">
        <v>0</v>
      </c>
      <c r="EJ38" s="159" t="e">
        <f t="shared" si="81"/>
        <v>#DIV/0!</v>
      </c>
      <c r="EK38" s="62">
        <v>1973</v>
      </c>
      <c r="EL38" s="62">
        <v>3758</v>
      </c>
      <c r="EM38" s="62">
        <v>2166</v>
      </c>
      <c r="EN38" s="62">
        <v>1895</v>
      </c>
      <c r="EO38" s="62">
        <v>1752</v>
      </c>
      <c r="EP38" s="159">
        <f t="shared" si="82"/>
        <v>-11.20121642169285</v>
      </c>
      <c r="EQ38" s="3">
        <v>20</v>
      </c>
      <c r="ER38" s="3">
        <v>20</v>
      </c>
      <c r="ES38" s="3">
        <v>20</v>
      </c>
      <c r="ET38" s="3">
        <v>25</v>
      </c>
      <c r="EU38" s="3">
        <v>25</v>
      </c>
      <c r="EV38" s="159">
        <f t="shared" si="83"/>
        <v>25</v>
      </c>
      <c r="EW38" s="62">
        <v>2665</v>
      </c>
      <c r="EX38" s="62">
        <v>2750</v>
      </c>
      <c r="EY38" s="62">
        <v>2818</v>
      </c>
      <c r="EZ38" s="62">
        <v>3396</v>
      </c>
      <c r="FA38" s="62">
        <v>4087</v>
      </c>
      <c r="FB38" s="159">
        <f t="shared" si="84"/>
        <v>53.358348968105076</v>
      </c>
      <c r="FC38" s="149">
        <v>194</v>
      </c>
      <c r="FD38" s="149">
        <v>162</v>
      </c>
      <c r="FE38" s="149">
        <v>187</v>
      </c>
      <c r="FF38" s="149">
        <v>180</v>
      </c>
      <c r="FG38" s="149">
        <v>185</v>
      </c>
      <c r="FH38" s="159">
        <f t="shared" si="85"/>
        <v>-4.6391752577319529</v>
      </c>
      <c r="FI38" s="71">
        <f t="shared" si="86"/>
        <v>2.75</v>
      </c>
      <c r="FJ38" s="71">
        <f t="shared" si="87"/>
        <v>2.8180000000000001</v>
      </c>
      <c r="FK38" s="71">
        <f t="shared" si="88"/>
        <v>3.3959999999999999</v>
      </c>
      <c r="FL38" s="71">
        <f t="shared" si="89"/>
        <v>3.2695999999999996</v>
      </c>
      <c r="FM38" s="159">
        <f t="shared" si="90"/>
        <v>18.89454545454543</v>
      </c>
      <c r="FN38" s="161">
        <f t="shared" si="55"/>
        <v>7.2795497185741089</v>
      </c>
      <c r="FO38" s="161">
        <f t="shared" si="56"/>
        <v>5.8909090909090907</v>
      </c>
      <c r="FP38" s="161">
        <f t="shared" si="57"/>
        <v>6.6359119943222149</v>
      </c>
      <c r="FQ38" s="161">
        <f t="shared" si="58"/>
        <v>5.3003533568904597</v>
      </c>
      <c r="FR38" s="161">
        <f t="shared" si="59"/>
        <v>4.5265475899192564</v>
      </c>
      <c r="FS38" s="159">
        <f t="shared" si="91"/>
        <v>-37.81830243744939</v>
      </c>
      <c r="FZ38" s="178"/>
      <c r="GA38" s="176"/>
      <c r="GH38" s="178"/>
      <c r="GI38" s="176"/>
      <c r="GJ38" s="177"/>
      <c r="GK38" s="177"/>
      <c r="GL38" s="177"/>
      <c r="GM38" s="177"/>
      <c r="GN38" s="177"/>
      <c r="GO38" s="177"/>
      <c r="GP38" s="176"/>
      <c r="GQ38" s="176"/>
      <c r="GW38" s="176"/>
    </row>
    <row r="39" spans="1:205">
      <c r="A39" s="3">
        <v>37</v>
      </c>
      <c r="B39" s="2" t="s">
        <v>245</v>
      </c>
      <c r="C39" s="3">
        <v>6</v>
      </c>
      <c r="D39" s="3">
        <v>6</v>
      </c>
      <c r="E39" s="3">
        <v>6</v>
      </c>
      <c r="F39" s="3">
        <v>6</v>
      </c>
      <c r="G39" s="3">
        <v>8</v>
      </c>
      <c r="H39" s="156">
        <f t="shared" si="60"/>
        <v>33.333333333333329</v>
      </c>
      <c r="I39" s="9">
        <v>0</v>
      </c>
      <c r="J39" s="9">
        <v>0</v>
      </c>
      <c r="K39" s="9">
        <v>0</v>
      </c>
      <c r="L39" s="9">
        <v>0</v>
      </c>
      <c r="M39" s="9">
        <v>0</v>
      </c>
      <c r="N39" s="157" t="e">
        <f t="shared" si="92"/>
        <v>#DIV/0!</v>
      </c>
      <c r="O39" s="9">
        <f t="shared" si="0"/>
        <v>6</v>
      </c>
      <c r="P39" s="9">
        <f t="shared" si="1"/>
        <v>6</v>
      </c>
      <c r="Q39" s="9">
        <f t="shared" si="2"/>
        <v>6</v>
      </c>
      <c r="R39" s="9">
        <f t="shared" si="3"/>
        <v>6</v>
      </c>
      <c r="S39" s="9">
        <f t="shared" si="4"/>
        <v>8</v>
      </c>
      <c r="T39" s="156">
        <f t="shared" si="61"/>
        <v>33.333333333333329</v>
      </c>
      <c r="U39" s="22">
        <f t="shared" si="5"/>
        <v>6</v>
      </c>
      <c r="V39" s="22">
        <f t="shared" si="6"/>
        <v>6</v>
      </c>
      <c r="W39" s="22">
        <f t="shared" si="7"/>
        <v>6</v>
      </c>
      <c r="X39" s="22">
        <f t="shared" si="8"/>
        <v>6</v>
      </c>
      <c r="Y39" s="22">
        <f t="shared" si="9"/>
        <v>8</v>
      </c>
      <c r="Z39" s="156">
        <f t="shared" si="62"/>
        <v>33.333333333333329</v>
      </c>
      <c r="AA39" s="3">
        <v>9</v>
      </c>
      <c r="AB39" s="3">
        <v>9</v>
      </c>
      <c r="AC39" s="3">
        <v>9</v>
      </c>
      <c r="AD39" s="3">
        <v>8</v>
      </c>
      <c r="AE39" s="3">
        <v>8</v>
      </c>
      <c r="AF39" s="156">
        <f t="shared" si="63"/>
        <v>-11.111111111111116</v>
      </c>
      <c r="AG39" s="9">
        <v>0</v>
      </c>
      <c r="AH39" s="9">
        <v>0</v>
      </c>
      <c r="AI39" s="9">
        <v>0</v>
      </c>
      <c r="AJ39" s="9">
        <v>0</v>
      </c>
      <c r="AK39" s="9">
        <v>0</v>
      </c>
      <c r="AL39" s="157" t="e">
        <f t="shared" si="64"/>
        <v>#DIV/0!</v>
      </c>
      <c r="AM39" s="9">
        <f t="shared" si="10"/>
        <v>9</v>
      </c>
      <c r="AN39" s="9">
        <f t="shared" si="11"/>
        <v>9</v>
      </c>
      <c r="AO39" s="9">
        <f t="shared" si="12"/>
        <v>9</v>
      </c>
      <c r="AP39" s="9">
        <f t="shared" si="13"/>
        <v>8</v>
      </c>
      <c r="AQ39" s="9">
        <f t="shared" si="14"/>
        <v>8</v>
      </c>
      <c r="AR39" s="156">
        <f t="shared" si="65"/>
        <v>-11.111111111111116</v>
      </c>
      <c r="AS39" s="22">
        <f t="shared" si="15"/>
        <v>9</v>
      </c>
      <c r="AT39" s="22">
        <f t="shared" si="16"/>
        <v>9</v>
      </c>
      <c r="AU39" s="22">
        <f t="shared" si="17"/>
        <v>9</v>
      </c>
      <c r="AV39" s="22">
        <f t="shared" si="18"/>
        <v>8</v>
      </c>
      <c r="AW39" s="22">
        <f t="shared" si="19"/>
        <v>8</v>
      </c>
      <c r="AX39" s="156">
        <f t="shared" si="66"/>
        <v>-11.111111111111116</v>
      </c>
      <c r="AY39" s="69">
        <f t="shared" si="20"/>
        <v>15</v>
      </c>
      <c r="AZ39" s="69">
        <f t="shared" si="21"/>
        <v>15</v>
      </c>
      <c r="BA39" s="69">
        <f t="shared" si="22"/>
        <v>15</v>
      </c>
      <c r="BB39" s="69">
        <f t="shared" si="23"/>
        <v>14</v>
      </c>
      <c r="BC39" s="69">
        <f t="shared" si="24"/>
        <v>16</v>
      </c>
      <c r="BD39" s="156">
        <f t="shared" si="67"/>
        <v>6.6666666666666652</v>
      </c>
      <c r="BE39" s="137">
        <f t="shared" si="25"/>
        <v>15</v>
      </c>
      <c r="BF39" s="137">
        <f t="shared" si="26"/>
        <v>15</v>
      </c>
      <c r="BG39" s="137">
        <f t="shared" si="27"/>
        <v>15</v>
      </c>
      <c r="BH39" s="137">
        <f t="shared" si="28"/>
        <v>14</v>
      </c>
      <c r="BI39" s="137">
        <f t="shared" si="29"/>
        <v>16</v>
      </c>
      <c r="BJ39" s="156">
        <f t="shared" si="68"/>
        <v>6.6666666666666652</v>
      </c>
      <c r="BK39" s="62">
        <v>26726</v>
      </c>
      <c r="BL39" s="62">
        <v>13890</v>
      </c>
      <c r="BM39" s="62">
        <v>15533</v>
      </c>
      <c r="BN39" s="62">
        <v>10785</v>
      </c>
      <c r="BO39" s="62">
        <v>49249</v>
      </c>
      <c r="BP39" s="159">
        <f t="shared" si="69"/>
        <v>84.273740926438663</v>
      </c>
      <c r="BQ39" s="62">
        <v>124499</v>
      </c>
      <c r="BR39" s="62">
        <v>108437</v>
      </c>
      <c r="BS39" s="62">
        <v>84751</v>
      </c>
      <c r="BT39" s="62">
        <v>87860</v>
      </c>
      <c r="BU39" s="62">
        <v>57394</v>
      </c>
      <c r="BV39" s="156">
        <f t="shared" si="70"/>
        <v>-53.90003132555281</v>
      </c>
      <c r="BW39" s="16">
        <f t="shared" si="30"/>
        <v>151225</v>
      </c>
      <c r="BX39" s="16">
        <f t="shared" si="31"/>
        <v>122327</v>
      </c>
      <c r="BY39" s="16">
        <f t="shared" si="32"/>
        <v>100284</v>
      </c>
      <c r="BZ39" s="16">
        <f t="shared" si="33"/>
        <v>98645</v>
      </c>
      <c r="CA39" s="16">
        <f t="shared" si="34"/>
        <v>106643</v>
      </c>
      <c r="CB39" s="156">
        <f t="shared" si="71"/>
        <v>-29.480575301702761</v>
      </c>
      <c r="CC39" s="149">
        <v>0</v>
      </c>
      <c r="CD39" s="149">
        <v>0</v>
      </c>
      <c r="CE39" s="149">
        <v>0</v>
      </c>
      <c r="CF39" s="149">
        <v>0</v>
      </c>
      <c r="CG39" s="149">
        <v>0</v>
      </c>
      <c r="CH39" s="156" t="e">
        <f t="shared" si="72"/>
        <v>#DIV/0!</v>
      </c>
      <c r="CI39" s="149">
        <f t="shared" si="35"/>
        <v>151225</v>
      </c>
      <c r="CJ39" s="149">
        <f t="shared" si="36"/>
        <v>122327</v>
      </c>
      <c r="CK39" s="149">
        <f t="shared" si="37"/>
        <v>100284</v>
      </c>
      <c r="CL39" s="149">
        <f t="shared" si="38"/>
        <v>98645</v>
      </c>
      <c r="CM39" s="149">
        <f t="shared" si="39"/>
        <v>106643</v>
      </c>
      <c r="CN39" s="156">
        <f t="shared" si="73"/>
        <v>-29.480575301702761</v>
      </c>
      <c r="CO39" s="62">
        <v>587981</v>
      </c>
      <c r="CP39" s="62">
        <v>572140</v>
      </c>
      <c r="CQ39" s="62">
        <v>521230</v>
      </c>
      <c r="CR39" s="62">
        <v>513702</v>
      </c>
      <c r="CS39" s="62">
        <v>504209</v>
      </c>
      <c r="CT39" s="159">
        <f t="shared" si="74"/>
        <v>-14.247399150652829</v>
      </c>
      <c r="CU39" s="63">
        <f t="shared" si="40"/>
        <v>2.5719368482995199E-2</v>
      </c>
      <c r="CV39" s="63">
        <f t="shared" si="41"/>
        <v>2.1380606145349042E-2</v>
      </c>
      <c r="CW39" s="63">
        <f t="shared" si="42"/>
        <v>1.9239874911267579E-2</v>
      </c>
      <c r="CX39" s="63">
        <f t="shared" si="43"/>
        <v>1.920276736317943E-2</v>
      </c>
      <c r="CY39" s="63">
        <f t="shared" si="44"/>
        <v>2.1150554631115273E-2</v>
      </c>
      <c r="CZ39" s="159">
        <f t="shared" si="75"/>
        <v>-17.764098115008832</v>
      </c>
      <c r="DA39" s="63">
        <f t="shared" si="45"/>
        <v>2.5719368482995199E-2</v>
      </c>
      <c r="DB39" s="63">
        <f t="shared" si="46"/>
        <v>2.1380606145349042E-2</v>
      </c>
      <c r="DC39" s="63">
        <f t="shared" si="47"/>
        <v>1.9239874911267579E-2</v>
      </c>
      <c r="DD39" s="63">
        <f t="shared" si="48"/>
        <v>1.920276736317943E-2</v>
      </c>
      <c r="DE39" s="63">
        <f t="shared" si="49"/>
        <v>2.1150554631115273E-2</v>
      </c>
      <c r="DF39" s="159">
        <f t="shared" si="76"/>
        <v>-17.764098115008832</v>
      </c>
      <c r="DG39" s="62">
        <v>18423</v>
      </c>
      <c r="DH39" s="62">
        <v>15326</v>
      </c>
      <c r="DI39" s="62">
        <v>13472</v>
      </c>
      <c r="DJ39" s="62">
        <v>11964</v>
      </c>
      <c r="DK39" s="62">
        <v>11299</v>
      </c>
      <c r="DL39" s="159">
        <f t="shared" si="77"/>
        <v>-38.669054985615801</v>
      </c>
      <c r="DM39" s="149">
        <v>0</v>
      </c>
      <c r="DN39" s="149">
        <v>0</v>
      </c>
      <c r="DO39" s="149">
        <v>0</v>
      </c>
      <c r="DP39" s="149">
        <v>0</v>
      </c>
      <c r="DQ39" s="149">
        <v>0</v>
      </c>
      <c r="DR39" s="159" t="e">
        <f t="shared" si="78"/>
        <v>#DIV/0!</v>
      </c>
      <c r="DS39" s="149">
        <f t="shared" si="50"/>
        <v>18423</v>
      </c>
      <c r="DT39" s="149">
        <f t="shared" si="51"/>
        <v>15326</v>
      </c>
      <c r="DU39" s="149">
        <f t="shared" si="52"/>
        <v>13472</v>
      </c>
      <c r="DV39" s="149">
        <f t="shared" si="53"/>
        <v>11964</v>
      </c>
      <c r="DW39" s="149">
        <f t="shared" si="54"/>
        <v>11299</v>
      </c>
      <c r="DX39" s="159">
        <f t="shared" si="79"/>
        <v>-38.669054985615801</v>
      </c>
      <c r="DY39" s="62">
        <v>0</v>
      </c>
      <c r="DZ39" s="62">
        <v>0</v>
      </c>
      <c r="EA39" s="62">
        <v>0</v>
      </c>
      <c r="EB39" s="62">
        <v>0</v>
      </c>
      <c r="EC39" s="62">
        <v>0</v>
      </c>
      <c r="ED39" s="159" t="e">
        <f t="shared" si="80"/>
        <v>#DIV/0!</v>
      </c>
      <c r="EE39" s="149">
        <v>0</v>
      </c>
      <c r="EF39" s="149">
        <v>0</v>
      </c>
      <c r="EG39" s="149">
        <v>0</v>
      </c>
      <c r="EH39" s="149">
        <v>0</v>
      </c>
      <c r="EI39" s="149">
        <v>0</v>
      </c>
      <c r="EJ39" s="159" t="e">
        <f t="shared" si="81"/>
        <v>#DIV/0!</v>
      </c>
      <c r="EK39" s="62">
        <v>7599</v>
      </c>
      <c r="EL39" s="62">
        <v>7292</v>
      </c>
      <c r="EM39" s="62">
        <v>3350</v>
      </c>
      <c r="EN39" s="62">
        <v>3342</v>
      </c>
      <c r="EO39" s="62">
        <v>2422</v>
      </c>
      <c r="EP39" s="159">
        <f t="shared" si="82"/>
        <v>-68.127385182260824</v>
      </c>
      <c r="EQ39" s="3">
        <v>44</v>
      </c>
      <c r="ER39" s="3">
        <v>44</v>
      </c>
      <c r="ES39" s="3">
        <v>44</v>
      </c>
      <c r="ET39" s="3">
        <v>44</v>
      </c>
      <c r="EU39" s="3">
        <v>50</v>
      </c>
      <c r="EV39" s="159">
        <f t="shared" si="83"/>
        <v>13.636363636363647</v>
      </c>
      <c r="EW39" s="62">
        <v>3199</v>
      </c>
      <c r="EX39" s="62">
        <v>3321</v>
      </c>
      <c r="EY39" s="62">
        <v>4174</v>
      </c>
      <c r="EZ39" s="62">
        <v>4158</v>
      </c>
      <c r="FA39" s="62">
        <v>5283</v>
      </c>
      <c r="FB39" s="159">
        <f t="shared" si="84"/>
        <v>65.145357924351373</v>
      </c>
      <c r="FC39" s="253" t="s">
        <v>58</v>
      </c>
      <c r="FD39" s="253" t="s">
        <v>58</v>
      </c>
      <c r="FE39" s="253" t="s">
        <v>58</v>
      </c>
      <c r="FF39" s="253" t="s">
        <v>58</v>
      </c>
      <c r="FG39" s="253" t="s">
        <v>58</v>
      </c>
      <c r="FH39" s="159" t="e">
        <f t="shared" si="85"/>
        <v>#VALUE!</v>
      </c>
      <c r="FI39" s="71">
        <f t="shared" si="86"/>
        <v>1.5095454545454545</v>
      </c>
      <c r="FJ39" s="71">
        <f t="shared" si="87"/>
        <v>1.8972727272727274</v>
      </c>
      <c r="FK39" s="71">
        <f t="shared" si="88"/>
        <v>1.89</v>
      </c>
      <c r="FL39" s="71">
        <f t="shared" si="89"/>
        <v>2.4013636363636364</v>
      </c>
      <c r="FM39" s="159">
        <f t="shared" si="90"/>
        <v>59.07859078590787</v>
      </c>
      <c r="FN39" s="161" t="e">
        <f t="shared" si="55"/>
        <v>#VALUE!</v>
      </c>
      <c r="FO39" s="161" t="e">
        <f t="shared" si="56"/>
        <v>#VALUE!</v>
      </c>
      <c r="FP39" s="161" t="e">
        <f t="shared" si="57"/>
        <v>#VALUE!</v>
      </c>
      <c r="FQ39" s="161" t="e">
        <f t="shared" si="58"/>
        <v>#VALUE!</v>
      </c>
      <c r="FR39" s="161" t="e">
        <f t="shared" si="59"/>
        <v>#VALUE!</v>
      </c>
      <c r="FS39" s="159" t="e">
        <f t="shared" si="91"/>
        <v>#VALUE!</v>
      </c>
      <c r="FZ39" s="178"/>
      <c r="GA39" s="176"/>
      <c r="GH39" s="178"/>
      <c r="GI39" s="176"/>
      <c r="GJ39" s="177"/>
      <c r="GK39" s="177"/>
      <c r="GL39" s="177"/>
      <c r="GM39" s="177"/>
      <c r="GN39" s="177"/>
      <c r="GO39" s="177"/>
      <c r="GP39" s="176"/>
      <c r="GQ39" s="176"/>
    </row>
    <row r="40" spans="1:205">
      <c r="A40" s="3">
        <v>38</v>
      </c>
      <c r="B40" s="2" t="s">
        <v>246</v>
      </c>
      <c r="C40" s="3">
        <v>6</v>
      </c>
      <c r="D40" s="3">
        <v>6</v>
      </c>
      <c r="E40" s="3">
        <v>6</v>
      </c>
      <c r="F40" s="3">
        <v>6</v>
      </c>
      <c r="G40" s="3">
        <v>6</v>
      </c>
      <c r="H40" s="156">
        <f t="shared" si="60"/>
        <v>0</v>
      </c>
      <c r="I40" s="9">
        <v>0</v>
      </c>
      <c r="J40" s="9">
        <v>0</v>
      </c>
      <c r="K40" s="9">
        <v>0</v>
      </c>
      <c r="L40" s="9">
        <v>0</v>
      </c>
      <c r="M40" s="9">
        <v>0</v>
      </c>
      <c r="N40" s="157" t="e">
        <f t="shared" si="92"/>
        <v>#DIV/0!</v>
      </c>
      <c r="O40" s="9">
        <f t="shared" si="0"/>
        <v>6</v>
      </c>
      <c r="P40" s="9">
        <f t="shared" si="1"/>
        <v>6</v>
      </c>
      <c r="Q40" s="9">
        <f t="shared" si="2"/>
        <v>6</v>
      </c>
      <c r="R40" s="9">
        <f t="shared" si="3"/>
        <v>6</v>
      </c>
      <c r="S40" s="9">
        <f t="shared" si="4"/>
        <v>6</v>
      </c>
      <c r="T40" s="156">
        <f t="shared" si="61"/>
        <v>0</v>
      </c>
      <c r="U40" s="22">
        <f t="shared" si="5"/>
        <v>6</v>
      </c>
      <c r="V40" s="22">
        <f t="shared" si="6"/>
        <v>6</v>
      </c>
      <c r="W40" s="22">
        <f t="shared" si="7"/>
        <v>6</v>
      </c>
      <c r="X40" s="22">
        <f t="shared" si="8"/>
        <v>6</v>
      </c>
      <c r="Y40" s="22">
        <f t="shared" si="9"/>
        <v>6</v>
      </c>
      <c r="Z40" s="156">
        <f t="shared" si="62"/>
        <v>0</v>
      </c>
      <c r="AA40" s="3">
        <v>7</v>
      </c>
      <c r="AB40" s="3">
        <v>7</v>
      </c>
      <c r="AC40" s="3">
        <v>7</v>
      </c>
      <c r="AD40" s="3">
        <v>6</v>
      </c>
      <c r="AE40" s="3">
        <v>6</v>
      </c>
      <c r="AF40" s="156">
        <f t="shared" si="63"/>
        <v>-14.28571428571429</v>
      </c>
      <c r="AG40" s="9">
        <v>0</v>
      </c>
      <c r="AH40" s="9">
        <v>0</v>
      </c>
      <c r="AI40" s="9">
        <v>0</v>
      </c>
      <c r="AJ40" s="9">
        <v>0</v>
      </c>
      <c r="AK40" s="9">
        <v>0</v>
      </c>
      <c r="AL40" s="157" t="e">
        <f t="shared" si="64"/>
        <v>#DIV/0!</v>
      </c>
      <c r="AM40" s="9">
        <f t="shared" si="10"/>
        <v>7</v>
      </c>
      <c r="AN40" s="9">
        <f t="shared" si="11"/>
        <v>7</v>
      </c>
      <c r="AO40" s="9">
        <f t="shared" si="12"/>
        <v>7</v>
      </c>
      <c r="AP40" s="9">
        <f t="shared" si="13"/>
        <v>6</v>
      </c>
      <c r="AQ40" s="9">
        <f t="shared" si="14"/>
        <v>6</v>
      </c>
      <c r="AR40" s="156">
        <f t="shared" si="65"/>
        <v>-14.28571428571429</v>
      </c>
      <c r="AS40" s="22">
        <f t="shared" si="15"/>
        <v>7</v>
      </c>
      <c r="AT40" s="22">
        <f t="shared" si="16"/>
        <v>7</v>
      </c>
      <c r="AU40" s="22">
        <f t="shared" si="17"/>
        <v>7</v>
      </c>
      <c r="AV40" s="22">
        <f t="shared" si="18"/>
        <v>6</v>
      </c>
      <c r="AW40" s="22">
        <f t="shared" si="19"/>
        <v>6</v>
      </c>
      <c r="AX40" s="156">
        <f t="shared" si="66"/>
        <v>-14.28571428571429</v>
      </c>
      <c r="AY40" s="69">
        <f t="shared" si="20"/>
        <v>13</v>
      </c>
      <c r="AZ40" s="69">
        <f t="shared" si="21"/>
        <v>13</v>
      </c>
      <c r="BA40" s="69">
        <f t="shared" si="22"/>
        <v>13</v>
      </c>
      <c r="BB40" s="69">
        <f t="shared" si="23"/>
        <v>12</v>
      </c>
      <c r="BC40" s="69">
        <f t="shared" si="24"/>
        <v>12</v>
      </c>
      <c r="BD40" s="156">
        <f t="shared" si="67"/>
        <v>-7.6923076923076872</v>
      </c>
      <c r="BE40" s="137">
        <f t="shared" si="25"/>
        <v>13</v>
      </c>
      <c r="BF40" s="137">
        <f t="shared" si="26"/>
        <v>13</v>
      </c>
      <c r="BG40" s="137">
        <f t="shared" si="27"/>
        <v>13</v>
      </c>
      <c r="BH40" s="137">
        <f t="shared" si="28"/>
        <v>12</v>
      </c>
      <c r="BI40" s="137">
        <f t="shared" si="29"/>
        <v>12</v>
      </c>
      <c r="BJ40" s="156">
        <f t="shared" si="68"/>
        <v>-7.6923076923076872</v>
      </c>
      <c r="BK40" s="62">
        <v>98477</v>
      </c>
      <c r="BL40" s="62">
        <v>72283</v>
      </c>
      <c r="BM40" s="62">
        <v>82583</v>
      </c>
      <c r="BN40" s="62">
        <v>79057</v>
      </c>
      <c r="BO40" s="62">
        <v>66849</v>
      </c>
      <c r="BP40" s="159">
        <f t="shared" si="69"/>
        <v>-32.117144104714804</v>
      </c>
      <c r="BQ40" s="62">
        <v>34820</v>
      </c>
      <c r="BR40" s="62">
        <v>33958</v>
      </c>
      <c r="BS40" s="62">
        <v>49915</v>
      </c>
      <c r="BT40" s="62">
        <v>34671</v>
      </c>
      <c r="BU40" s="62">
        <v>27972</v>
      </c>
      <c r="BV40" s="156">
        <f t="shared" si="70"/>
        <v>-19.666858127512921</v>
      </c>
      <c r="BW40" s="16">
        <f t="shared" si="30"/>
        <v>133297</v>
      </c>
      <c r="BX40" s="16">
        <f t="shared" si="31"/>
        <v>106241</v>
      </c>
      <c r="BY40" s="16">
        <f t="shared" si="32"/>
        <v>132498</v>
      </c>
      <c r="BZ40" s="16">
        <f t="shared" si="33"/>
        <v>113728</v>
      </c>
      <c r="CA40" s="16">
        <f t="shared" si="34"/>
        <v>94821</v>
      </c>
      <c r="CB40" s="156">
        <f t="shared" si="71"/>
        <v>-28.864865675896677</v>
      </c>
      <c r="CC40" s="149">
        <v>30000</v>
      </c>
      <c r="CD40" s="149">
        <v>30000</v>
      </c>
      <c r="CE40" s="149">
        <v>30000</v>
      </c>
      <c r="CF40" s="149">
        <v>30000</v>
      </c>
      <c r="CG40" s="149">
        <v>30000</v>
      </c>
      <c r="CH40" s="156">
        <f t="shared" si="72"/>
        <v>0</v>
      </c>
      <c r="CI40" s="149">
        <f t="shared" si="35"/>
        <v>103297</v>
      </c>
      <c r="CJ40" s="149">
        <f t="shared" si="36"/>
        <v>76241</v>
      </c>
      <c r="CK40" s="149">
        <f t="shared" si="37"/>
        <v>102498</v>
      </c>
      <c r="CL40" s="149">
        <f t="shared" si="38"/>
        <v>83728</v>
      </c>
      <c r="CM40" s="149">
        <f t="shared" si="39"/>
        <v>64821</v>
      </c>
      <c r="CN40" s="156">
        <f t="shared" si="73"/>
        <v>-37.247935564440404</v>
      </c>
      <c r="CO40" s="62">
        <v>813202</v>
      </c>
      <c r="CP40" s="62">
        <v>801216</v>
      </c>
      <c r="CQ40" s="62">
        <v>800865</v>
      </c>
      <c r="CR40" s="162">
        <v>822451</v>
      </c>
      <c r="CS40" s="62">
        <v>687580</v>
      </c>
      <c r="CT40" s="159">
        <f t="shared" si="74"/>
        <v>-15.447822312291414</v>
      </c>
      <c r="CU40" s="63">
        <f t="shared" si="40"/>
        <v>1.6391622253757367E-2</v>
      </c>
      <c r="CV40" s="63">
        <f t="shared" si="41"/>
        <v>1.3259969845834331E-2</v>
      </c>
      <c r="CW40" s="63">
        <f t="shared" si="42"/>
        <v>1.6544361409226275E-2</v>
      </c>
      <c r="CX40" s="63">
        <f t="shared" si="43"/>
        <v>1.3827936253953125E-2</v>
      </c>
      <c r="CY40" s="63">
        <f t="shared" si="44"/>
        <v>1.3790540737077868E-2</v>
      </c>
      <c r="CZ40" s="159">
        <f t="shared" si="75"/>
        <v>-15.868359314364177</v>
      </c>
      <c r="DA40" s="63">
        <f t="shared" si="45"/>
        <v>1.2702501961382289E-2</v>
      </c>
      <c r="DB40" s="63">
        <f t="shared" si="46"/>
        <v>9.5156611949836246E-3</v>
      </c>
      <c r="DC40" s="63">
        <f t="shared" si="47"/>
        <v>1.2798411717330637E-2</v>
      </c>
      <c r="DD40" s="63">
        <f t="shared" si="48"/>
        <v>1.0180302534740671E-2</v>
      </c>
      <c r="DE40" s="63">
        <f t="shared" si="49"/>
        <v>9.4274120829576195E-3</v>
      </c>
      <c r="DF40" s="159">
        <f t="shared" si="76"/>
        <v>-25.783029897428754</v>
      </c>
      <c r="DG40" s="62">
        <v>62440</v>
      </c>
      <c r="DH40" s="62">
        <v>37358</v>
      </c>
      <c r="DI40" s="62">
        <v>47804</v>
      </c>
      <c r="DJ40" s="62">
        <v>47030</v>
      </c>
      <c r="DK40" s="62">
        <v>33464</v>
      </c>
      <c r="DL40" s="159">
        <f t="shared" si="77"/>
        <v>-46.406149903907753</v>
      </c>
      <c r="DM40" s="149">
        <v>2289</v>
      </c>
      <c r="DN40" s="149">
        <v>2289</v>
      </c>
      <c r="DO40" s="149">
        <v>2289</v>
      </c>
      <c r="DP40" s="149">
        <v>2599</v>
      </c>
      <c r="DQ40" s="149">
        <v>3126</v>
      </c>
      <c r="DR40" s="159">
        <f t="shared" si="78"/>
        <v>36.566186107470514</v>
      </c>
      <c r="DS40" s="149">
        <f t="shared" si="50"/>
        <v>60151</v>
      </c>
      <c r="DT40" s="149">
        <f t="shared" si="51"/>
        <v>35069</v>
      </c>
      <c r="DU40" s="149">
        <f t="shared" si="52"/>
        <v>45515</v>
      </c>
      <c r="DV40" s="149">
        <f t="shared" si="53"/>
        <v>44431</v>
      </c>
      <c r="DW40" s="149">
        <f t="shared" si="54"/>
        <v>30338</v>
      </c>
      <c r="DX40" s="159">
        <f t="shared" si="79"/>
        <v>-49.563598277667865</v>
      </c>
      <c r="DY40" s="62">
        <v>30654</v>
      </c>
      <c r="DZ40" s="62">
        <v>30549</v>
      </c>
      <c r="EA40" s="62">
        <v>30524</v>
      </c>
      <c r="EB40" s="62">
        <v>30500</v>
      </c>
      <c r="EC40" s="62">
        <v>30360</v>
      </c>
      <c r="ED40" s="159">
        <f t="shared" si="80"/>
        <v>-0.95909179878646</v>
      </c>
      <c r="EE40" s="149">
        <v>0</v>
      </c>
      <c r="EF40" s="149">
        <v>0</v>
      </c>
      <c r="EG40" s="149">
        <v>10082</v>
      </c>
      <c r="EH40" s="149">
        <v>2509</v>
      </c>
      <c r="EI40" s="149">
        <v>1108</v>
      </c>
      <c r="EJ40" s="159" t="e">
        <f t="shared" si="81"/>
        <v>#DIV/0!</v>
      </c>
      <c r="EK40" s="62">
        <v>13259</v>
      </c>
      <c r="EL40" s="62">
        <v>12728</v>
      </c>
      <c r="EM40" s="62">
        <v>11250</v>
      </c>
      <c r="EN40" s="62">
        <v>3730</v>
      </c>
      <c r="EO40" s="62">
        <v>3357</v>
      </c>
      <c r="EP40" s="159">
        <f t="shared" si="82"/>
        <v>-74.681348517987772</v>
      </c>
      <c r="EQ40" s="3">
        <v>27</v>
      </c>
      <c r="ER40" s="3">
        <v>27</v>
      </c>
      <c r="ES40" s="3">
        <v>27</v>
      </c>
      <c r="ET40" s="3">
        <v>27</v>
      </c>
      <c r="EU40" s="3">
        <v>37</v>
      </c>
      <c r="EV40" s="159">
        <f t="shared" si="83"/>
        <v>37.037037037037045</v>
      </c>
      <c r="EW40" s="62">
        <v>2540</v>
      </c>
      <c r="EX40" s="62">
        <v>2520</v>
      </c>
      <c r="EY40" s="62">
        <v>2941</v>
      </c>
      <c r="EZ40" s="62">
        <v>3318</v>
      </c>
      <c r="FA40" s="62">
        <v>3531</v>
      </c>
      <c r="FB40" s="159">
        <f t="shared" si="84"/>
        <v>39.015748031496059</v>
      </c>
      <c r="FC40" s="149">
        <v>284</v>
      </c>
      <c r="FD40" s="149">
        <v>197</v>
      </c>
      <c r="FE40" s="149">
        <v>278</v>
      </c>
      <c r="FF40" s="149">
        <v>350</v>
      </c>
      <c r="FG40" s="149">
        <v>326</v>
      </c>
      <c r="FH40" s="159">
        <f t="shared" si="85"/>
        <v>14.7887323943662</v>
      </c>
      <c r="FI40" s="71">
        <f t="shared" si="86"/>
        <v>1.8666666666666667</v>
      </c>
      <c r="FJ40" s="71">
        <f t="shared" si="87"/>
        <v>2.1785185185185187</v>
      </c>
      <c r="FK40" s="71">
        <f t="shared" si="88"/>
        <v>2.4577777777777778</v>
      </c>
      <c r="FL40" s="71">
        <f t="shared" si="89"/>
        <v>2.6155555555555559</v>
      </c>
      <c r="FM40" s="159">
        <f t="shared" si="90"/>
        <v>40.119047619047635</v>
      </c>
      <c r="FN40" s="161">
        <f t="shared" si="55"/>
        <v>11.181102362204724</v>
      </c>
      <c r="FO40" s="161">
        <f t="shared" si="56"/>
        <v>7.8174603174603172</v>
      </c>
      <c r="FP40" s="161">
        <f t="shared" si="57"/>
        <v>9.4525671540292411</v>
      </c>
      <c r="FQ40" s="161">
        <f t="shared" si="58"/>
        <v>10.548523206751055</v>
      </c>
      <c r="FR40" s="161">
        <f t="shared" si="59"/>
        <v>9.2325120362503537</v>
      </c>
      <c r="FS40" s="159">
        <f t="shared" si="91"/>
        <v>-17.427533196915846</v>
      </c>
      <c r="FZ40" s="178"/>
      <c r="GA40" s="176"/>
      <c r="GH40" s="178"/>
      <c r="GI40" s="176"/>
      <c r="GJ40" s="177"/>
      <c r="GK40" s="177"/>
      <c r="GL40" s="177"/>
      <c r="GM40" s="177"/>
      <c r="GN40" s="177"/>
      <c r="GO40" s="177"/>
      <c r="GP40" s="176"/>
      <c r="GQ40" s="176"/>
    </row>
    <row r="41" spans="1:205">
      <c r="A41" s="9">
        <v>39</v>
      </c>
      <c r="B41" s="155" t="s">
        <v>247</v>
      </c>
      <c r="C41" s="3">
        <v>5</v>
      </c>
      <c r="D41" s="158">
        <v>3</v>
      </c>
      <c r="E41" s="158">
        <v>3</v>
      </c>
      <c r="F41" s="158">
        <v>3</v>
      </c>
      <c r="G41" s="3">
        <v>3</v>
      </c>
      <c r="H41" s="156">
        <f t="shared" si="60"/>
        <v>-40</v>
      </c>
      <c r="I41" s="9">
        <v>7</v>
      </c>
      <c r="J41" s="197">
        <v>10</v>
      </c>
      <c r="K41" s="197">
        <v>10</v>
      </c>
      <c r="L41" s="197">
        <v>11</v>
      </c>
      <c r="M41" s="9">
        <v>11</v>
      </c>
      <c r="N41" s="211">
        <f t="shared" si="92"/>
        <v>57.142857142857139</v>
      </c>
      <c r="O41" s="9">
        <f t="shared" si="0"/>
        <v>12</v>
      </c>
      <c r="P41" s="9">
        <f t="shared" si="1"/>
        <v>13</v>
      </c>
      <c r="Q41" s="9">
        <f t="shared" si="2"/>
        <v>13</v>
      </c>
      <c r="R41" s="9">
        <f t="shared" si="3"/>
        <v>14</v>
      </c>
      <c r="S41" s="9">
        <f t="shared" si="4"/>
        <v>14</v>
      </c>
      <c r="T41" s="156">
        <f t="shared" si="61"/>
        <v>16.666666666666675</v>
      </c>
      <c r="U41" s="22">
        <f t="shared" si="5"/>
        <v>8.5</v>
      </c>
      <c r="V41" s="22">
        <f t="shared" si="6"/>
        <v>8</v>
      </c>
      <c r="W41" s="22">
        <f t="shared" si="7"/>
        <v>8</v>
      </c>
      <c r="X41" s="22">
        <f t="shared" si="8"/>
        <v>8.5</v>
      </c>
      <c r="Y41" s="22">
        <f t="shared" si="9"/>
        <v>8.5</v>
      </c>
      <c r="Z41" s="156">
        <f t="shared" si="62"/>
        <v>0</v>
      </c>
      <c r="AA41" s="158">
        <v>11</v>
      </c>
      <c r="AB41" s="158">
        <v>11</v>
      </c>
      <c r="AC41" s="158">
        <v>11</v>
      </c>
      <c r="AD41" s="158">
        <v>11</v>
      </c>
      <c r="AE41" s="3">
        <v>11</v>
      </c>
      <c r="AF41" s="156">
        <f t="shared" si="63"/>
        <v>0</v>
      </c>
      <c r="AG41" s="197">
        <v>0</v>
      </c>
      <c r="AH41" s="197">
        <v>0</v>
      </c>
      <c r="AI41" s="197">
        <v>0</v>
      </c>
      <c r="AJ41" s="197">
        <v>0</v>
      </c>
      <c r="AK41" s="9">
        <v>0</v>
      </c>
      <c r="AL41" s="157" t="e">
        <f t="shared" si="64"/>
        <v>#DIV/0!</v>
      </c>
      <c r="AM41" s="9">
        <f t="shared" si="10"/>
        <v>11</v>
      </c>
      <c r="AN41" s="9">
        <f t="shared" si="11"/>
        <v>11</v>
      </c>
      <c r="AO41" s="9">
        <f t="shared" si="12"/>
        <v>11</v>
      </c>
      <c r="AP41" s="9">
        <f t="shared" si="13"/>
        <v>11</v>
      </c>
      <c r="AQ41" s="9">
        <f t="shared" si="14"/>
        <v>11</v>
      </c>
      <c r="AR41" s="156">
        <f t="shared" si="65"/>
        <v>0</v>
      </c>
      <c r="AS41" s="22">
        <f t="shared" si="15"/>
        <v>11</v>
      </c>
      <c r="AT41" s="22">
        <f t="shared" si="16"/>
        <v>11</v>
      </c>
      <c r="AU41" s="22">
        <f t="shared" si="17"/>
        <v>11</v>
      </c>
      <c r="AV41" s="22">
        <f t="shared" si="18"/>
        <v>11</v>
      </c>
      <c r="AW41" s="22">
        <f t="shared" si="19"/>
        <v>11</v>
      </c>
      <c r="AX41" s="156">
        <f t="shared" si="66"/>
        <v>0</v>
      </c>
      <c r="AY41" s="69">
        <f t="shared" si="20"/>
        <v>23</v>
      </c>
      <c r="AZ41" s="69">
        <f t="shared" si="21"/>
        <v>24</v>
      </c>
      <c r="BA41" s="69">
        <f t="shared" si="22"/>
        <v>24</v>
      </c>
      <c r="BB41" s="69">
        <f t="shared" si="23"/>
        <v>25</v>
      </c>
      <c r="BC41" s="69">
        <f t="shared" si="24"/>
        <v>25</v>
      </c>
      <c r="BD41" s="156">
        <f t="shared" si="67"/>
        <v>8.6956521739130377</v>
      </c>
      <c r="BE41" s="137">
        <f t="shared" si="25"/>
        <v>19.5</v>
      </c>
      <c r="BF41" s="137">
        <f t="shared" si="26"/>
        <v>19</v>
      </c>
      <c r="BG41" s="137">
        <f t="shared" si="27"/>
        <v>19</v>
      </c>
      <c r="BH41" s="137">
        <f t="shared" si="28"/>
        <v>19.5</v>
      </c>
      <c r="BI41" s="137">
        <f t="shared" si="29"/>
        <v>19.5</v>
      </c>
      <c r="BJ41" s="156">
        <f t="shared" si="68"/>
        <v>0</v>
      </c>
      <c r="BK41" s="62">
        <v>19622</v>
      </c>
      <c r="BL41" s="62">
        <v>17535</v>
      </c>
      <c r="BM41" s="62">
        <v>60609</v>
      </c>
      <c r="BN41" s="62">
        <v>40691</v>
      </c>
      <c r="BO41" s="62">
        <v>16822</v>
      </c>
      <c r="BP41" s="159">
        <f t="shared" si="69"/>
        <v>-14.269697278564875</v>
      </c>
      <c r="BQ41" s="62">
        <v>42548</v>
      </c>
      <c r="BR41" s="62">
        <v>37508</v>
      </c>
      <c r="BS41" s="62">
        <v>29980</v>
      </c>
      <c r="BT41" s="62">
        <v>32465</v>
      </c>
      <c r="BU41" s="62">
        <v>27667</v>
      </c>
      <c r="BV41" s="156">
        <f t="shared" si="70"/>
        <v>-34.974616903262202</v>
      </c>
      <c r="BW41" s="16">
        <f t="shared" si="30"/>
        <v>62170</v>
      </c>
      <c r="BX41" s="16">
        <f t="shared" si="31"/>
        <v>55043</v>
      </c>
      <c r="BY41" s="16">
        <f t="shared" si="32"/>
        <v>90589</v>
      </c>
      <c r="BZ41" s="16">
        <f t="shared" si="33"/>
        <v>73156</v>
      </c>
      <c r="CA41" s="16">
        <f t="shared" si="34"/>
        <v>44489</v>
      </c>
      <c r="CB41" s="156">
        <f t="shared" si="71"/>
        <v>-28.439761943059349</v>
      </c>
      <c r="CC41" s="149">
        <v>0</v>
      </c>
      <c r="CD41" s="149">
        <v>0</v>
      </c>
      <c r="CE41" s="149">
        <v>0</v>
      </c>
      <c r="CF41" s="149">
        <v>0</v>
      </c>
      <c r="CG41" s="149">
        <v>0</v>
      </c>
      <c r="CH41" s="156" t="e">
        <f t="shared" si="72"/>
        <v>#DIV/0!</v>
      </c>
      <c r="CI41" s="149">
        <f t="shared" si="35"/>
        <v>62170</v>
      </c>
      <c r="CJ41" s="149">
        <f t="shared" si="36"/>
        <v>55043</v>
      </c>
      <c r="CK41" s="149">
        <f t="shared" si="37"/>
        <v>90589</v>
      </c>
      <c r="CL41" s="149">
        <f t="shared" si="38"/>
        <v>73156</v>
      </c>
      <c r="CM41" s="149">
        <f t="shared" si="39"/>
        <v>44489</v>
      </c>
      <c r="CN41" s="156">
        <f t="shared" si="73"/>
        <v>-28.439761943059349</v>
      </c>
      <c r="CO41" s="62">
        <v>608318</v>
      </c>
      <c r="CP41" s="62">
        <v>621333</v>
      </c>
      <c r="CQ41" s="62">
        <v>594377</v>
      </c>
      <c r="CR41" s="62">
        <v>580381</v>
      </c>
      <c r="CS41" s="62">
        <v>541788</v>
      </c>
      <c r="CT41" s="159">
        <f t="shared" si="74"/>
        <v>-10.936714021284921</v>
      </c>
      <c r="CU41" s="63">
        <f t="shared" si="40"/>
        <v>1.021998362698457E-2</v>
      </c>
      <c r="CV41" s="63">
        <f t="shared" si="41"/>
        <v>8.8588566839359895E-3</v>
      </c>
      <c r="CW41" s="63">
        <f t="shared" si="42"/>
        <v>1.5241000240588044E-2</v>
      </c>
      <c r="CX41" s="63">
        <f t="shared" si="43"/>
        <v>1.2604823383260307E-2</v>
      </c>
      <c r="CY41" s="63">
        <f t="shared" si="44"/>
        <v>8.2115144669132577E-3</v>
      </c>
      <c r="CZ41" s="159">
        <f t="shared" si="75"/>
        <v>-19.652371602320429</v>
      </c>
      <c r="DA41" s="63">
        <f t="shared" si="45"/>
        <v>1.021998362698457E-2</v>
      </c>
      <c r="DB41" s="63">
        <f t="shared" si="46"/>
        <v>8.8588566839359895E-3</v>
      </c>
      <c r="DC41" s="63">
        <f t="shared" si="47"/>
        <v>1.5241000240588044E-2</v>
      </c>
      <c r="DD41" s="63">
        <f t="shared" si="48"/>
        <v>1.2604823383260307E-2</v>
      </c>
      <c r="DE41" s="63">
        <f t="shared" si="49"/>
        <v>8.2115144669132577E-3</v>
      </c>
      <c r="DF41" s="159">
        <f t="shared" si="76"/>
        <v>-19.652371602320429</v>
      </c>
      <c r="DG41" s="62">
        <v>7009</v>
      </c>
      <c r="DH41" s="62">
        <v>5702</v>
      </c>
      <c r="DI41" s="62">
        <v>25142</v>
      </c>
      <c r="DJ41" s="62">
        <v>13615</v>
      </c>
      <c r="DK41" s="62">
        <v>6909</v>
      </c>
      <c r="DL41" s="159">
        <f t="shared" si="77"/>
        <v>-1.4267370523612488</v>
      </c>
      <c r="DM41" s="149">
        <v>0</v>
      </c>
      <c r="DN41" s="149">
        <v>0</v>
      </c>
      <c r="DO41" s="149">
        <v>0</v>
      </c>
      <c r="DP41" s="149">
        <v>0</v>
      </c>
      <c r="DQ41" s="149">
        <v>0</v>
      </c>
      <c r="DR41" s="159" t="e">
        <f t="shared" si="78"/>
        <v>#DIV/0!</v>
      </c>
      <c r="DS41" s="149">
        <f t="shared" si="50"/>
        <v>7009</v>
      </c>
      <c r="DT41" s="149">
        <f t="shared" si="51"/>
        <v>5702</v>
      </c>
      <c r="DU41" s="149">
        <f t="shared" si="52"/>
        <v>25142</v>
      </c>
      <c r="DV41" s="149">
        <f t="shared" si="53"/>
        <v>13615</v>
      </c>
      <c r="DW41" s="149">
        <f t="shared" si="54"/>
        <v>6909</v>
      </c>
      <c r="DX41" s="159">
        <f t="shared" si="79"/>
        <v>-1.4267370523612488</v>
      </c>
      <c r="DY41" s="62">
        <v>855</v>
      </c>
      <c r="DZ41" s="62">
        <v>684</v>
      </c>
      <c r="EA41" s="62">
        <v>546</v>
      </c>
      <c r="EB41" s="62">
        <v>549</v>
      </c>
      <c r="EC41" s="62">
        <v>0</v>
      </c>
      <c r="ED41" s="159">
        <f t="shared" si="80"/>
        <v>-100</v>
      </c>
      <c r="EE41" s="149">
        <v>0</v>
      </c>
      <c r="EF41" s="149">
        <v>0</v>
      </c>
      <c r="EG41" s="149">
        <v>0</v>
      </c>
      <c r="EH41" s="149">
        <v>0</v>
      </c>
      <c r="EI41" s="149">
        <v>0</v>
      </c>
      <c r="EJ41" s="159" t="e">
        <f t="shared" si="81"/>
        <v>#DIV/0!</v>
      </c>
      <c r="EK41" s="62">
        <v>2805</v>
      </c>
      <c r="EL41" s="62">
        <v>2642</v>
      </c>
      <c r="EM41" s="62">
        <v>2693</v>
      </c>
      <c r="EN41" s="62">
        <v>3826</v>
      </c>
      <c r="EO41" s="62">
        <v>3829</v>
      </c>
      <c r="EP41" s="159">
        <f t="shared" si="82"/>
        <v>36.50623885918003</v>
      </c>
      <c r="EQ41" s="3">
        <v>15</v>
      </c>
      <c r="ER41" s="3">
        <v>15</v>
      </c>
      <c r="ES41" s="3">
        <v>15</v>
      </c>
      <c r="ET41" s="3">
        <v>15</v>
      </c>
      <c r="EU41" s="3">
        <v>15</v>
      </c>
      <c r="EV41" s="159">
        <f t="shared" si="83"/>
        <v>0</v>
      </c>
      <c r="EW41" s="62">
        <v>3065</v>
      </c>
      <c r="EX41" s="62">
        <v>3237</v>
      </c>
      <c r="EY41" s="62">
        <v>3728</v>
      </c>
      <c r="EZ41" s="62">
        <v>3801</v>
      </c>
      <c r="FA41" s="62">
        <v>4970</v>
      </c>
      <c r="FB41" s="159">
        <f t="shared" si="84"/>
        <v>62.153344208809138</v>
      </c>
      <c r="FC41" s="253" t="s">
        <v>58</v>
      </c>
      <c r="FD41" s="253" t="s">
        <v>58</v>
      </c>
      <c r="FE41" s="253" t="s">
        <v>58</v>
      </c>
      <c r="FF41" s="253" t="s">
        <v>58</v>
      </c>
      <c r="FG41" s="253" t="s">
        <v>58</v>
      </c>
      <c r="FH41" s="159" t="e">
        <f t="shared" si="85"/>
        <v>#VALUE!</v>
      </c>
      <c r="FI41" s="71">
        <f t="shared" si="86"/>
        <v>4.3159999999999998</v>
      </c>
      <c r="FJ41" s="71">
        <f t="shared" si="87"/>
        <v>4.9706666666666672</v>
      </c>
      <c r="FK41" s="71">
        <f t="shared" si="88"/>
        <v>5.0679999999999996</v>
      </c>
      <c r="FL41" s="71">
        <f t="shared" si="89"/>
        <v>6.6266666666666669</v>
      </c>
      <c r="FM41" s="159">
        <f t="shared" si="90"/>
        <v>53.537225826382475</v>
      </c>
      <c r="FN41" s="161" t="e">
        <f t="shared" si="55"/>
        <v>#VALUE!</v>
      </c>
      <c r="FO41" s="161" t="e">
        <f t="shared" si="56"/>
        <v>#VALUE!</v>
      </c>
      <c r="FP41" s="161" t="e">
        <f t="shared" si="57"/>
        <v>#VALUE!</v>
      </c>
      <c r="FQ41" s="161" t="e">
        <f t="shared" si="58"/>
        <v>#VALUE!</v>
      </c>
      <c r="FR41" s="161" t="e">
        <f t="shared" si="59"/>
        <v>#VALUE!</v>
      </c>
      <c r="FS41" s="159" t="e">
        <f t="shared" si="91"/>
        <v>#VALUE!</v>
      </c>
      <c r="FZ41" s="178"/>
      <c r="GA41" s="176"/>
      <c r="GH41" s="178"/>
      <c r="GI41" s="176"/>
      <c r="GJ41" s="177"/>
      <c r="GK41" s="177"/>
      <c r="GL41" s="177"/>
      <c r="GM41" s="177"/>
      <c r="GN41" s="177"/>
      <c r="GO41" s="177"/>
      <c r="GP41" s="176"/>
      <c r="GQ41" s="176"/>
    </row>
    <row r="42" spans="1:205">
      <c r="A42" s="3">
        <v>40</v>
      </c>
      <c r="B42" s="2" t="s">
        <v>248</v>
      </c>
      <c r="C42" s="3">
        <v>9</v>
      </c>
      <c r="D42" s="3">
        <v>9</v>
      </c>
      <c r="E42" s="3">
        <v>8</v>
      </c>
      <c r="F42" s="3">
        <v>8</v>
      </c>
      <c r="G42" s="3">
        <v>6</v>
      </c>
      <c r="H42" s="156">
        <f t="shared" si="60"/>
        <v>-33.333333333333336</v>
      </c>
      <c r="I42" s="9">
        <v>0</v>
      </c>
      <c r="J42" s="9">
        <v>0</v>
      </c>
      <c r="K42" s="9">
        <v>0</v>
      </c>
      <c r="L42" s="9">
        <v>0</v>
      </c>
      <c r="M42" s="9">
        <v>0</v>
      </c>
      <c r="N42" s="157" t="e">
        <f t="shared" si="92"/>
        <v>#DIV/0!</v>
      </c>
      <c r="O42" s="9">
        <f t="shared" si="0"/>
        <v>9</v>
      </c>
      <c r="P42" s="9">
        <f t="shared" si="1"/>
        <v>9</v>
      </c>
      <c r="Q42" s="9">
        <f t="shared" si="2"/>
        <v>8</v>
      </c>
      <c r="R42" s="9">
        <f t="shared" si="3"/>
        <v>8</v>
      </c>
      <c r="S42" s="9">
        <f t="shared" si="4"/>
        <v>6</v>
      </c>
      <c r="T42" s="156">
        <f t="shared" si="61"/>
        <v>-33.333333333333336</v>
      </c>
      <c r="U42" s="22">
        <f t="shared" si="5"/>
        <v>9</v>
      </c>
      <c r="V42" s="22">
        <f t="shared" si="6"/>
        <v>9</v>
      </c>
      <c r="W42" s="22">
        <f t="shared" si="7"/>
        <v>8</v>
      </c>
      <c r="X42" s="22">
        <f t="shared" si="8"/>
        <v>8</v>
      </c>
      <c r="Y42" s="22">
        <f t="shared" si="9"/>
        <v>6</v>
      </c>
      <c r="Z42" s="156">
        <f t="shared" si="62"/>
        <v>-33.333333333333336</v>
      </c>
      <c r="AA42" s="3">
        <v>8</v>
      </c>
      <c r="AB42" s="3">
        <v>8</v>
      </c>
      <c r="AC42" s="3">
        <v>8</v>
      </c>
      <c r="AD42" s="3">
        <v>8</v>
      </c>
      <c r="AE42" s="3">
        <v>8</v>
      </c>
      <c r="AF42" s="156">
        <f t="shared" si="63"/>
        <v>0</v>
      </c>
      <c r="AG42" s="9">
        <v>0</v>
      </c>
      <c r="AH42" s="9">
        <v>0</v>
      </c>
      <c r="AI42" s="9">
        <v>0</v>
      </c>
      <c r="AJ42" s="9">
        <v>0</v>
      </c>
      <c r="AK42" s="9">
        <v>0</v>
      </c>
      <c r="AL42" s="157" t="e">
        <f t="shared" si="64"/>
        <v>#DIV/0!</v>
      </c>
      <c r="AM42" s="9">
        <f t="shared" si="10"/>
        <v>8</v>
      </c>
      <c r="AN42" s="9">
        <f t="shared" si="11"/>
        <v>8</v>
      </c>
      <c r="AO42" s="9">
        <f t="shared" si="12"/>
        <v>8</v>
      </c>
      <c r="AP42" s="9">
        <f t="shared" si="13"/>
        <v>8</v>
      </c>
      <c r="AQ42" s="9">
        <f t="shared" si="14"/>
        <v>8</v>
      </c>
      <c r="AR42" s="156">
        <f t="shared" si="65"/>
        <v>0</v>
      </c>
      <c r="AS42" s="22">
        <f t="shared" si="15"/>
        <v>8</v>
      </c>
      <c r="AT42" s="22">
        <f t="shared" si="16"/>
        <v>8</v>
      </c>
      <c r="AU42" s="22">
        <f t="shared" si="17"/>
        <v>8</v>
      </c>
      <c r="AV42" s="22">
        <f t="shared" si="18"/>
        <v>8</v>
      </c>
      <c r="AW42" s="22">
        <f t="shared" si="19"/>
        <v>8</v>
      </c>
      <c r="AX42" s="156">
        <f t="shared" si="66"/>
        <v>0</v>
      </c>
      <c r="AY42" s="69">
        <f t="shared" si="20"/>
        <v>17</v>
      </c>
      <c r="AZ42" s="69">
        <f t="shared" si="21"/>
        <v>17</v>
      </c>
      <c r="BA42" s="69">
        <f t="shared" si="22"/>
        <v>16</v>
      </c>
      <c r="BB42" s="69">
        <f t="shared" si="23"/>
        <v>16</v>
      </c>
      <c r="BC42" s="69">
        <f t="shared" si="24"/>
        <v>14</v>
      </c>
      <c r="BD42" s="156">
        <f t="shared" si="67"/>
        <v>-17.647058823529417</v>
      </c>
      <c r="BE42" s="137">
        <f t="shared" si="25"/>
        <v>17</v>
      </c>
      <c r="BF42" s="137">
        <f t="shared" si="26"/>
        <v>17</v>
      </c>
      <c r="BG42" s="137">
        <f t="shared" si="27"/>
        <v>16</v>
      </c>
      <c r="BH42" s="137">
        <f t="shared" si="28"/>
        <v>16</v>
      </c>
      <c r="BI42" s="137">
        <f t="shared" si="29"/>
        <v>14</v>
      </c>
      <c r="BJ42" s="156">
        <f t="shared" si="68"/>
        <v>-17.647058823529417</v>
      </c>
      <c r="BK42" s="62">
        <v>71442</v>
      </c>
      <c r="BL42" s="62">
        <v>69677</v>
      </c>
      <c r="BM42" s="62">
        <v>65365</v>
      </c>
      <c r="BN42" s="62">
        <v>107560</v>
      </c>
      <c r="BO42" s="62">
        <v>59999</v>
      </c>
      <c r="BP42" s="159">
        <f t="shared" si="69"/>
        <v>-16.017188768511513</v>
      </c>
      <c r="BQ42" s="62">
        <v>28582</v>
      </c>
      <c r="BR42" s="62">
        <v>27682</v>
      </c>
      <c r="BS42" s="62">
        <v>24761</v>
      </c>
      <c r="BT42" s="62">
        <v>24781</v>
      </c>
      <c r="BU42" s="62">
        <v>24728</v>
      </c>
      <c r="BV42" s="156">
        <f t="shared" si="70"/>
        <v>-13.484010915961097</v>
      </c>
      <c r="BW42" s="16">
        <f t="shared" si="30"/>
        <v>100024</v>
      </c>
      <c r="BX42" s="16">
        <f t="shared" si="31"/>
        <v>97359</v>
      </c>
      <c r="BY42" s="16">
        <f t="shared" si="32"/>
        <v>90126</v>
      </c>
      <c r="BZ42" s="16">
        <f t="shared" si="33"/>
        <v>132341</v>
      </c>
      <c r="CA42" s="16">
        <f t="shared" si="34"/>
        <v>84727</v>
      </c>
      <c r="CB42" s="156">
        <f t="shared" si="71"/>
        <v>-15.293329600895788</v>
      </c>
      <c r="CC42" s="149">
        <v>0</v>
      </c>
      <c r="CD42" s="149">
        <v>0</v>
      </c>
      <c r="CE42" s="149">
        <v>0</v>
      </c>
      <c r="CF42" s="149">
        <v>0</v>
      </c>
      <c r="CG42" s="149">
        <v>0</v>
      </c>
      <c r="CH42" s="156" t="e">
        <f t="shared" si="72"/>
        <v>#DIV/0!</v>
      </c>
      <c r="CI42" s="149">
        <f t="shared" si="35"/>
        <v>100024</v>
      </c>
      <c r="CJ42" s="149">
        <f t="shared" si="36"/>
        <v>97359</v>
      </c>
      <c r="CK42" s="149">
        <f t="shared" si="37"/>
        <v>90126</v>
      </c>
      <c r="CL42" s="149">
        <f t="shared" si="38"/>
        <v>132341</v>
      </c>
      <c r="CM42" s="149">
        <f t="shared" si="39"/>
        <v>84727</v>
      </c>
      <c r="CN42" s="156">
        <f t="shared" si="73"/>
        <v>-15.293329600895788</v>
      </c>
      <c r="CO42" s="62">
        <v>1601646</v>
      </c>
      <c r="CP42" s="62">
        <v>1570350</v>
      </c>
      <c r="CQ42" s="62">
        <v>1580216</v>
      </c>
      <c r="CR42" s="62">
        <v>1610093</v>
      </c>
      <c r="CS42" s="62">
        <v>1562269</v>
      </c>
      <c r="CT42" s="159">
        <f t="shared" si="74"/>
        <v>-2.4585332838842011</v>
      </c>
      <c r="CU42" s="63">
        <f t="shared" si="40"/>
        <v>6.2450753787041575E-3</v>
      </c>
      <c r="CV42" s="63">
        <f t="shared" si="41"/>
        <v>6.1998280638074317E-3</v>
      </c>
      <c r="CW42" s="63">
        <f t="shared" si="42"/>
        <v>5.7033975102137938E-3</v>
      </c>
      <c r="CX42" s="63">
        <f t="shared" si="43"/>
        <v>8.2194630993364971E-3</v>
      </c>
      <c r="CY42" s="63">
        <f t="shared" si="44"/>
        <v>5.4233297850754258E-3</v>
      </c>
      <c r="CZ42" s="159">
        <f t="shared" si="75"/>
        <v>-13.158297439145439</v>
      </c>
      <c r="DA42" s="63">
        <f t="shared" si="45"/>
        <v>6.2450753787041575E-3</v>
      </c>
      <c r="DB42" s="63">
        <f t="shared" si="46"/>
        <v>6.1998280638074317E-3</v>
      </c>
      <c r="DC42" s="63">
        <f t="shared" si="47"/>
        <v>5.7033975102137938E-3</v>
      </c>
      <c r="DD42" s="63">
        <f t="shared" si="48"/>
        <v>8.2194630993364971E-3</v>
      </c>
      <c r="DE42" s="63">
        <f t="shared" si="49"/>
        <v>5.4233297850754258E-3</v>
      </c>
      <c r="DF42" s="159">
        <f t="shared" si="76"/>
        <v>-13.158297439145439</v>
      </c>
      <c r="DG42" s="62">
        <v>7033</v>
      </c>
      <c r="DH42" s="62">
        <v>4752</v>
      </c>
      <c r="DI42" s="62">
        <v>3481</v>
      </c>
      <c r="DJ42" s="62">
        <v>3323</v>
      </c>
      <c r="DK42" s="62">
        <v>1373</v>
      </c>
      <c r="DL42" s="159">
        <f t="shared" si="77"/>
        <v>-80.477747760557378</v>
      </c>
      <c r="DM42" s="149">
        <v>0</v>
      </c>
      <c r="DN42" s="149">
        <v>0</v>
      </c>
      <c r="DO42" s="149">
        <v>0</v>
      </c>
      <c r="DP42" s="149">
        <v>0</v>
      </c>
      <c r="DQ42" s="149">
        <v>0</v>
      </c>
      <c r="DR42" s="159" t="e">
        <f t="shared" si="78"/>
        <v>#DIV/0!</v>
      </c>
      <c r="DS42" s="149">
        <f t="shared" si="50"/>
        <v>7033</v>
      </c>
      <c r="DT42" s="149">
        <f t="shared" si="51"/>
        <v>4752</v>
      </c>
      <c r="DU42" s="149">
        <f t="shared" si="52"/>
        <v>3481</v>
      </c>
      <c r="DV42" s="149">
        <f t="shared" si="53"/>
        <v>3323</v>
      </c>
      <c r="DW42" s="149">
        <f t="shared" si="54"/>
        <v>1373</v>
      </c>
      <c r="DX42" s="159">
        <f t="shared" si="79"/>
        <v>-80.477747760557378</v>
      </c>
      <c r="DY42" s="62">
        <v>20828</v>
      </c>
      <c r="DZ42" s="62">
        <v>22515</v>
      </c>
      <c r="EA42" s="62">
        <v>22887</v>
      </c>
      <c r="EB42" s="62">
        <v>23688</v>
      </c>
      <c r="EC42" s="62">
        <v>23600</v>
      </c>
      <c r="ED42" s="159">
        <f t="shared" si="80"/>
        <v>13.309007105819081</v>
      </c>
      <c r="EE42" s="149">
        <v>721</v>
      </c>
      <c r="EF42" s="149">
        <v>721</v>
      </c>
      <c r="EG42" s="149">
        <v>721</v>
      </c>
      <c r="EH42" s="149">
        <v>36672</v>
      </c>
      <c r="EI42" s="149">
        <v>13504</v>
      </c>
      <c r="EJ42" s="159">
        <f t="shared" si="81"/>
        <v>1772.9542302357836</v>
      </c>
      <c r="EK42" s="62">
        <v>0</v>
      </c>
      <c r="EL42" s="62">
        <v>0</v>
      </c>
      <c r="EM42" s="62">
        <v>0</v>
      </c>
      <c r="EN42" s="162">
        <v>430</v>
      </c>
      <c r="EO42" s="62">
        <v>430</v>
      </c>
      <c r="EP42" s="159" t="e">
        <f t="shared" si="82"/>
        <v>#DIV/0!</v>
      </c>
      <c r="EQ42" s="3">
        <v>23</v>
      </c>
      <c r="ER42" s="3">
        <v>23</v>
      </c>
      <c r="ES42" s="3">
        <v>23</v>
      </c>
      <c r="ET42" s="3">
        <v>23</v>
      </c>
      <c r="EU42" s="3">
        <v>23</v>
      </c>
      <c r="EV42" s="159">
        <f t="shared" si="83"/>
        <v>0</v>
      </c>
      <c r="EW42" s="62">
        <v>7285</v>
      </c>
      <c r="EX42" s="62">
        <v>7501</v>
      </c>
      <c r="EY42" s="62">
        <v>7271</v>
      </c>
      <c r="EZ42" s="62">
        <v>7496</v>
      </c>
      <c r="FA42" s="62">
        <v>7840</v>
      </c>
      <c r="FB42" s="159">
        <f t="shared" si="84"/>
        <v>7.6183939601921713</v>
      </c>
      <c r="FC42" s="149">
        <v>556</v>
      </c>
      <c r="FD42" s="149">
        <v>402</v>
      </c>
      <c r="FE42" s="149">
        <v>404</v>
      </c>
      <c r="FF42" s="149">
        <v>460</v>
      </c>
      <c r="FG42" s="149">
        <v>447</v>
      </c>
      <c r="FH42" s="159">
        <f t="shared" si="85"/>
        <v>-19.60431654676259</v>
      </c>
      <c r="FI42" s="71">
        <f t="shared" si="86"/>
        <v>6.522608695652174</v>
      </c>
      <c r="FJ42" s="71">
        <f t="shared" si="87"/>
        <v>6.322608695652173</v>
      </c>
      <c r="FK42" s="71">
        <f t="shared" si="88"/>
        <v>6.5182608695652169</v>
      </c>
      <c r="FL42" s="71">
        <f t="shared" si="89"/>
        <v>6.8173913043478267</v>
      </c>
      <c r="FM42" s="159">
        <f t="shared" si="90"/>
        <v>4.5193974136781945</v>
      </c>
      <c r="FN42" s="161">
        <f t="shared" si="55"/>
        <v>7.6321207961564861</v>
      </c>
      <c r="FO42" s="161">
        <f t="shared" si="56"/>
        <v>5.3592854286095184</v>
      </c>
      <c r="FP42" s="161">
        <f t="shared" si="57"/>
        <v>5.5563196259111542</v>
      </c>
      <c r="FQ42" s="161">
        <f t="shared" si="58"/>
        <v>6.1366061899679831</v>
      </c>
      <c r="FR42" s="161">
        <f t="shared" si="59"/>
        <v>5.7015306122448974</v>
      </c>
      <c r="FS42" s="159">
        <f t="shared" si="91"/>
        <v>-25.295592607546624</v>
      </c>
      <c r="FZ42" s="178"/>
      <c r="GA42" s="176"/>
      <c r="GH42" s="178"/>
      <c r="GI42" s="176"/>
      <c r="GJ42" s="177"/>
      <c r="GK42" s="177"/>
      <c r="GL42" s="177"/>
      <c r="GM42" s="177"/>
      <c r="GN42" s="177"/>
      <c r="GO42" s="177"/>
      <c r="GP42" s="176"/>
      <c r="GQ42" s="176"/>
      <c r="GW42" s="176"/>
    </row>
    <row r="43" spans="1:205">
      <c r="A43" s="9">
        <v>41</v>
      </c>
      <c r="B43" s="155" t="s">
        <v>249</v>
      </c>
      <c r="C43" s="3">
        <v>3</v>
      </c>
      <c r="D43" s="3">
        <v>3</v>
      </c>
      <c r="E43" s="3">
        <v>3</v>
      </c>
      <c r="F43" s="3">
        <v>3</v>
      </c>
      <c r="G43" s="158">
        <v>5</v>
      </c>
      <c r="H43" s="156">
        <f t="shared" si="60"/>
        <v>66.666666666666671</v>
      </c>
      <c r="I43" s="9">
        <v>6</v>
      </c>
      <c r="J43" s="9">
        <v>6</v>
      </c>
      <c r="K43" s="9">
        <v>5</v>
      </c>
      <c r="L43" s="9">
        <v>3</v>
      </c>
      <c r="M43" s="9">
        <v>1</v>
      </c>
      <c r="N43" s="156">
        <f t="shared" si="92"/>
        <v>-83.333333333333343</v>
      </c>
      <c r="O43" s="9">
        <f t="shared" si="0"/>
        <v>9</v>
      </c>
      <c r="P43" s="9">
        <f t="shared" si="1"/>
        <v>9</v>
      </c>
      <c r="Q43" s="9">
        <f t="shared" si="2"/>
        <v>8</v>
      </c>
      <c r="R43" s="9">
        <f t="shared" si="3"/>
        <v>6</v>
      </c>
      <c r="S43" s="9">
        <f t="shared" si="4"/>
        <v>6</v>
      </c>
      <c r="T43" s="156">
        <f t="shared" si="61"/>
        <v>-33.333333333333336</v>
      </c>
      <c r="U43" s="22">
        <f t="shared" si="5"/>
        <v>6</v>
      </c>
      <c r="V43" s="22">
        <f t="shared" si="6"/>
        <v>6</v>
      </c>
      <c r="W43" s="22">
        <f t="shared" si="7"/>
        <v>5.5</v>
      </c>
      <c r="X43" s="22">
        <f t="shared" si="8"/>
        <v>4.5</v>
      </c>
      <c r="Y43" s="22">
        <f t="shared" si="9"/>
        <v>5.5</v>
      </c>
      <c r="Z43" s="156">
        <f t="shared" si="62"/>
        <v>-8.3333333333333375</v>
      </c>
      <c r="AA43" s="3">
        <v>5</v>
      </c>
      <c r="AB43" s="3">
        <v>5</v>
      </c>
      <c r="AC43" s="3">
        <v>5</v>
      </c>
      <c r="AD43" s="3">
        <v>5</v>
      </c>
      <c r="AE43" s="3">
        <v>5</v>
      </c>
      <c r="AF43" s="156">
        <f t="shared" si="63"/>
        <v>0</v>
      </c>
      <c r="AG43" s="9">
        <v>4</v>
      </c>
      <c r="AH43" s="9">
        <v>4</v>
      </c>
      <c r="AI43" s="9">
        <v>4</v>
      </c>
      <c r="AJ43" s="9">
        <v>4</v>
      </c>
      <c r="AK43" s="9">
        <v>4</v>
      </c>
      <c r="AL43" s="157">
        <f t="shared" si="64"/>
        <v>0</v>
      </c>
      <c r="AM43" s="9">
        <f t="shared" si="10"/>
        <v>9</v>
      </c>
      <c r="AN43" s="9">
        <f t="shared" si="11"/>
        <v>9</v>
      </c>
      <c r="AO43" s="9">
        <f t="shared" si="12"/>
        <v>9</v>
      </c>
      <c r="AP43" s="9">
        <f t="shared" si="13"/>
        <v>9</v>
      </c>
      <c r="AQ43" s="9">
        <f t="shared" si="14"/>
        <v>9</v>
      </c>
      <c r="AR43" s="156">
        <f t="shared" si="65"/>
        <v>0</v>
      </c>
      <c r="AS43" s="22">
        <f t="shared" si="15"/>
        <v>7</v>
      </c>
      <c r="AT43" s="22">
        <f t="shared" si="16"/>
        <v>7</v>
      </c>
      <c r="AU43" s="22">
        <f t="shared" si="17"/>
        <v>7</v>
      </c>
      <c r="AV43" s="22">
        <f t="shared" si="18"/>
        <v>7</v>
      </c>
      <c r="AW43" s="22">
        <f t="shared" si="19"/>
        <v>7</v>
      </c>
      <c r="AX43" s="156">
        <f t="shared" si="66"/>
        <v>0</v>
      </c>
      <c r="AY43" s="69">
        <f t="shared" si="20"/>
        <v>18</v>
      </c>
      <c r="AZ43" s="69">
        <f t="shared" si="21"/>
        <v>18</v>
      </c>
      <c r="BA43" s="69">
        <f t="shared" si="22"/>
        <v>17</v>
      </c>
      <c r="BB43" s="69">
        <f t="shared" si="23"/>
        <v>15</v>
      </c>
      <c r="BC43" s="69">
        <f t="shared" si="24"/>
        <v>15</v>
      </c>
      <c r="BD43" s="156">
        <f t="shared" si="67"/>
        <v>-16.666666666666664</v>
      </c>
      <c r="BE43" s="137">
        <f t="shared" si="25"/>
        <v>13</v>
      </c>
      <c r="BF43" s="137">
        <f t="shared" si="26"/>
        <v>13</v>
      </c>
      <c r="BG43" s="137">
        <f t="shared" si="27"/>
        <v>12.5</v>
      </c>
      <c r="BH43" s="137">
        <f t="shared" si="28"/>
        <v>11.5</v>
      </c>
      <c r="BI43" s="137">
        <f t="shared" si="29"/>
        <v>12.5</v>
      </c>
      <c r="BJ43" s="156">
        <f t="shared" si="68"/>
        <v>-3.8461538461538436</v>
      </c>
      <c r="BK43" s="62">
        <v>55512</v>
      </c>
      <c r="BL43" s="62">
        <v>26910</v>
      </c>
      <c r="BM43" s="62">
        <v>20200</v>
      </c>
      <c r="BN43" s="62">
        <v>27803</v>
      </c>
      <c r="BO43" s="162">
        <v>30489</v>
      </c>
      <c r="BP43" s="159">
        <f t="shared" si="69"/>
        <v>-45.0767401642888</v>
      </c>
      <c r="BQ43" s="62">
        <v>14100</v>
      </c>
      <c r="BR43" s="62">
        <v>16776</v>
      </c>
      <c r="BS43" s="62">
        <v>16478</v>
      </c>
      <c r="BT43" s="62">
        <v>16794</v>
      </c>
      <c r="BU43" s="62">
        <v>16304</v>
      </c>
      <c r="BV43" s="156">
        <f t="shared" si="70"/>
        <v>15.631205673758863</v>
      </c>
      <c r="BW43" s="16">
        <f t="shared" si="30"/>
        <v>69612</v>
      </c>
      <c r="BX43" s="16">
        <f t="shared" si="31"/>
        <v>43686</v>
      </c>
      <c r="BY43" s="16">
        <f t="shared" si="32"/>
        <v>36678</v>
      </c>
      <c r="BZ43" s="16">
        <f t="shared" si="33"/>
        <v>44597</v>
      </c>
      <c r="CA43" s="16">
        <f t="shared" si="34"/>
        <v>46793</v>
      </c>
      <c r="CB43" s="156">
        <f t="shared" si="71"/>
        <v>-32.78026776992472</v>
      </c>
      <c r="CC43" s="149">
        <v>0</v>
      </c>
      <c r="CD43" s="149">
        <v>0</v>
      </c>
      <c r="CE43" s="149">
        <v>0</v>
      </c>
      <c r="CF43" s="149">
        <v>0</v>
      </c>
      <c r="CG43" s="149">
        <v>0</v>
      </c>
      <c r="CH43" s="156" t="e">
        <f t="shared" si="72"/>
        <v>#DIV/0!</v>
      </c>
      <c r="CI43" s="149">
        <f t="shared" si="35"/>
        <v>69612</v>
      </c>
      <c r="CJ43" s="149">
        <f t="shared" si="36"/>
        <v>43686</v>
      </c>
      <c r="CK43" s="149">
        <f t="shared" si="37"/>
        <v>36678</v>
      </c>
      <c r="CL43" s="149">
        <f t="shared" si="38"/>
        <v>44597</v>
      </c>
      <c r="CM43" s="149">
        <f t="shared" si="39"/>
        <v>46793</v>
      </c>
      <c r="CN43" s="156">
        <f t="shared" si="73"/>
        <v>-32.78026776992472</v>
      </c>
      <c r="CO43" s="62">
        <v>544745</v>
      </c>
      <c r="CP43" s="62">
        <v>523190</v>
      </c>
      <c r="CQ43" s="62">
        <v>511859</v>
      </c>
      <c r="CR43" s="62">
        <v>489278</v>
      </c>
      <c r="CS43" s="62">
        <v>472141</v>
      </c>
      <c r="CT43" s="159">
        <f t="shared" si="74"/>
        <v>-13.328070932271064</v>
      </c>
      <c r="CU43" s="63">
        <f t="shared" si="40"/>
        <v>1.2778823119074061E-2</v>
      </c>
      <c r="CV43" s="63">
        <f t="shared" si="41"/>
        <v>8.349930235669642E-3</v>
      </c>
      <c r="CW43" s="63">
        <f t="shared" si="42"/>
        <v>7.1656452265174593E-3</v>
      </c>
      <c r="CX43" s="63">
        <f t="shared" si="43"/>
        <v>9.1148590371935793E-3</v>
      </c>
      <c r="CY43" s="63">
        <f t="shared" si="44"/>
        <v>9.9108105417661258E-3</v>
      </c>
      <c r="CZ43" s="159">
        <f t="shared" si="75"/>
        <v>-22.443479736620287</v>
      </c>
      <c r="DA43" s="63">
        <f t="shared" si="45"/>
        <v>1.2778823119074061E-2</v>
      </c>
      <c r="DB43" s="63">
        <f t="shared" si="46"/>
        <v>8.349930235669642E-3</v>
      </c>
      <c r="DC43" s="63">
        <f t="shared" si="47"/>
        <v>7.1656452265174593E-3</v>
      </c>
      <c r="DD43" s="63">
        <f t="shared" si="48"/>
        <v>9.1148590371935793E-3</v>
      </c>
      <c r="DE43" s="63">
        <f t="shared" si="49"/>
        <v>9.9108105417661258E-3</v>
      </c>
      <c r="DF43" s="159">
        <f t="shared" si="76"/>
        <v>-22.443479736620287</v>
      </c>
      <c r="DG43" s="62">
        <v>10532</v>
      </c>
      <c r="DH43" s="62">
        <v>14165</v>
      </c>
      <c r="DI43" s="62">
        <v>9804</v>
      </c>
      <c r="DJ43" s="62">
        <v>9700</v>
      </c>
      <c r="DK43" s="62">
        <v>12509</v>
      </c>
      <c r="DL43" s="159">
        <f t="shared" si="77"/>
        <v>18.771363463729585</v>
      </c>
      <c r="DM43" s="149">
        <v>0</v>
      </c>
      <c r="DN43" s="149">
        <v>0</v>
      </c>
      <c r="DO43" s="149">
        <v>0</v>
      </c>
      <c r="DP43" s="149">
        <v>0</v>
      </c>
      <c r="DQ43" s="149">
        <v>0</v>
      </c>
      <c r="DR43" s="159" t="e">
        <f t="shared" si="78"/>
        <v>#DIV/0!</v>
      </c>
      <c r="DS43" s="149">
        <f t="shared" si="50"/>
        <v>10532</v>
      </c>
      <c r="DT43" s="149">
        <f t="shared" si="51"/>
        <v>14165</v>
      </c>
      <c r="DU43" s="149">
        <f t="shared" si="52"/>
        <v>9804</v>
      </c>
      <c r="DV43" s="149">
        <f t="shared" si="53"/>
        <v>9700</v>
      </c>
      <c r="DW43" s="149">
        <f t="shared" si="54"/>
        <v>12509</v>
      </c>
      <c r="DX43" s="159">
        <f t="shared" si="79"/>
        <v>18.771363463729585</v>
      </c>
      <c r="DY43" s="62">
        <v>28581</v>
      </c>
      <c r="DZ43" s="62">
        <v>15571</v>
      </c>
      <c r="EA43" s="62">
        <v>10597</v>
      </c>
      <c r="EB43" s="62">
        <v>20595</v>
      </c>
      <c r="EC43" s="62">
        <v>20462</v>
      </c>
      <c r="ED43" s="159">
        <f t="shared" si="80"/>
        <v>-28.406983660473738</v>
      </c>
      <c r="EE43" s="149">
        <v>0</v>
      </c>
      <c r="EF43" s="149">
        <v>0</v>
      </c>
      <c r="EG43" s="149">
        <v>0</v>
      </c>
      <c r="EH43" s="149">
        <v>0</v>
      </c>
      <c r="EI43" s="149">
        <v>0</v>
      </c>
      <c r="EJ43" s="159" t="e">
        <f t="shared" si="81"/>
        <v>#DIV/0!</v>
      </c>
      <c r="EK43" s="62">
        <v>2654</v>
      </c>
      <c r="EL43" s="62">
        <v>2272</v>
      </c>
      <c r="EM43" s="62">
        <v>2115</v>
      </c>
      <c r="EN43" s="62">
        <v>2072</v>
      </c>
      <c r="EO43" s="62">
        <v>2123</v>
      </c>
      <c r="EP43" s="159">
        <f t="shared" si="82"/>
        <v>-20.007535795026378</v>
      </c>
      <c r="EQ43" s="3">
        <v>16</v>
      </c>
      <c r="ER43" s="3">
        <v>16</v>
      </c>
      <c r="ES43" s="3">
        <v>16</v>
      </c>
      <c r="ET43" s="3">
        <v>16</v>
      </c>
      <c r="EU43" s="3">
        <v>16</v>
      </c>
      <c r="EV43" s="159">
        <f t="shared" si="83"/>
        <v>0</v>
      </c>
      <c r="EW43" s="62">
        <v>3727</v>
      </c>
      <c r="EX43" s="62">
        <v>3921</v>
      </c>
      <c r="EY43" s="62">
        <v>4437</v>
      </c>
      <c r="EZ43" s="62">
        <v>4680</v>
      </c>
      <c r="FA43" s="62">
        <v>5508</v>
      </c>
      <c r="FB43" s="159">
        <f t="shared" si="84"/>
        <v>47.786423396833925</v>
      </c>
      <c r="FC43" s="253" t="s">
        <v>58</v>
      </c>
      <c r="FD43" s="253" t="s">
        <v>58</v>
      </c>
      <c r="FE43" s="253" t="s">
        <v>58</v>
      </c>
      <c r="FF43" s="253" t="s">
        <v>58</v>
      </c>
      <c r="FG43" s="253" t="s">
        <v>58</v>
      </c>
      <c r="FH43" s="159" t="e">
        <f t="shared" si="85"/>
        <v>#VALUE!</v>
      </c>
      <c r="FI43" s="71">
        <f t="shared" si="86"/>
        <v>4.9012500000000001</v>
      </c>
      <c r="FJ43" s="71">
        <f t="shared" si="87"/>
        <v>5.5462499999999997</v>
      </c>
      <c r="FK43" s="71">
        <f t="shared" si="88"/>
        <v>5.85</v>
      </c>
      <c r="FL43" s="71">
        <f t="shared" si="89"/>
        <v>6.8849999999999998</v>
      </c>
      <c r="FM43" s="159">
        <f t="shared" si="90"/>
        <v>40.474368783473594</v>
      </c>
      <c r="FN43" s="161" t="e">
        <f t="shared" si="55"/>
        <v>#VALUE!</v>
      </c>
      <c r="FO43" s="161" t="e">
        <f t="shared" si="56"/>
        <v>#VALUE!</v>
      </c>
      <c r="FP43" s="161" t="e">
        <f t="shared" si="57"/>
        <v>#VALUE!</v>
      </c>
      <c r="FQ43" s="161" t="e">
        <f t="shared" si="58"/>
        <v>#VALUE!</v>
      </c>
      <c r="FR43" s="161" t="e">
        <f t="shared" si="59"/>
        <v>#VALUE!</v>
      </c>
      <c r="FS43" s="159" t="e">
        <f t="shared" si="91"/>
        <v>#VALUE!</v>
      </c>
      <c r="FZ43" s="178"/>
      <c r="GA43" s="176"/>
      <c r="GH43" s="178"/>
      <c r="GI43" s="176"/>
      <c r="GJ43" s="177"/>
      <c r="GK43" s="177"/>
      <c r="GL43" s="177"/>
      <c r="GM43" s="177"/>
      <c r="GN43" s="177"/>
      <c r="GO43" s="177"/>
      <c r="GP43" s="176"/>
      <c r="GQ43" s="176"/>
      <c r="GW43" s="176"/>
    </row>
    <row r="44" spans="1:205">
      <c r="A44" s="3">
        <v>42</v>
      </c>
      <c r="B44" s="2" t="s">
        <v>250</v>
      </c>
      <c r="C44" s="3">
        <v>6</v>
      </c>
      <c r="D44" s="3">
        <v>6</v>
      </c>
      <c r="E44" s="3">
        <v>6</v>
      </c>
      <c r="F44" s="3">
        <v>6</v>
      </c>
      <c r="G44" s="3">
        <v>2</v>
      </c>
      <c r="H44" s="156">
        <f t="shared" si="60"/>
        <v>-66.666666666666671</v>
      </c>
      <c r="I44" s="9">
        <v>0</v>
      </c>
      <c r="J44" s="9">
        <v>0</v>
      </c>
      <c r="K44" s="9">
        <v>0</v>
      </c>
      <c r="L44" s="9">
        <v>0</v>
      </c>
      <c r="M44" s="9">
        <v>0</v>
      </c>
      <c r="N44" s="157" t="e">
        <f t="shared" si="92"/>
        <v>#DIV/0!</v>
      </c>
      <c r="O44" s="9">
        <f t="shared" si="0"/>
        <v>6</v>
      </c>
      <c r="P44" s="9">
        <f t="shared" si="1"/>
        <v>6</v>
      </c>
      <c r="Q44" s="9">
        <f t="shared" si="2"/>
        <v>6</v>
      </c>
      <c r="R44" s="9">
        <f t="shared" si="3"/>
        <v>6</v>
      </c>
      <c r="S44" s="9">
        <f t="shared" si="4"/>
        <v>2</v>
      </c>
      <c r="T44" s="156">
        <f t="shared" si="61"/>
        <v>-66.666666666666671</v>
      </c>
      <c r="U44" s="22">
        <f t="shared" si="5"/>
        <v>6</v>
      </c>
      <c r="V44" s="22">
        <f t="shared" si="6"/>
        <v>6</v>
      </c>
      <c r="W44" s="22">
        <f t="shared" si="7"/>
        <v>6</v>
      </c>
      <c r="X44" s="22">
        <f t="shared" si="8"/>
        <v>6</v>
      </c>
      <c r="Y44" s="22">
        <f t="shared" si="9"/>
        <v>2</v>
      </c>
      <c r="Z44" s="156">
        <f t="shared" si="62"/>
        <v>-66.666666666666671</v>
      </c>
      <c r="AA44" s="3">
        <v>8</v>
      </c>
      <c r="AB44" s="3">
        <v>8</v>
      </c>
      <c r="AC44" s="3">
        <v>8</v>
      </c>
      <c r="AD44" s="3">
        <v>8</v>
      </c>
      <c r="AE44" s="3">
        <v>10</v>
      </c>
      <c r="AF44" s="156">
        <f t="shared" si="63"/>
        <v>25</v>
      </c>
      <c r="AG44" s="9">
        <v>0</v>
      </c>
      <c r="AH44" s="9">
        <v>0</v>
      </c>
      <c r="AI44" s="9">
        <v>0</v>
      </c>
      <c r="AJ44" s="9">
        <v>0</v>
      </c>
      <c r="AK44" s="9">
        <v>0</v>
      </c>
      <c r="AL44" s="157" t="e">
        <f t="shared" si="64"/>
        <v>#DIV/0!</v>
      </c>
      <c r="AM44" s="9">
        <f t="shared" si="10"/>
        <v>8</v>
      </c>
      <c r="AN44" s="9">
        <f t="shared" si="11"/>
        <v>8</v>
      </c>
      <c r="AO44" s="9">
        <f t="shared" si="12"/>
        <v>8</v>
      </c>
      <c r="AP44" s="9">
        <f t="shared" si="13"/>
        <v>8</v>
      </c>
      <c r="AQ44" s="9">
        <f t="shared" si="14"/>
        <v>10</v>
      </c>
      <c r="AR44" s="156">
        <f t="shared" si="65"/>
        <v>25</v>
      </c>
      <c r="AS44" s="22">
        <f t="shared" si="15"/>
        <v>8</v>
      </c>
      <c r="AT44" s="22">
        <f t="shared" si="16"/>
        <v>8</v>
      </c>
      <c r="AU44" s="22">
        <f t="shared" si="17"/>
        <v>8</v>
      </c>
      <c r="AV44" s="22">
        <f t="shared" si="18"/>
        <v>8</v>
      </c>
      <c r="AW44" s="22">
        <f t="shared" si="19"/>
        <v>10</v>
      </c>
      <c r="AX44" s="156">
        <f t="shared" si="66"/>
        <v>25</v>
      </c>
      <c r="AY44" s="69">
        <f t="shared" si="20"/>
        <v>14</v>
      </c>
      <c r="AZ44" s="69">
        <f t="shared" si="21"/>
        <v>14</v>
      </c>
      <c r="BA44" s="69">
        <f t="shared" si="22"/>
        <v>14</v>
      </c>
      <c r="BB44" s="69">
        <f t="shared" si="23"/>
        <v>14</v>
      </c>
      <c r="BC44" s="69">
        <f t="shared" si="24"/>
        <v>12</v>
      </c>
      <c r="BD44" s="156">
        <f t="shared" si="67"/>
        <v>-14.28571428571429</v>
      </c>
      <c r="BE44" s="137">
        <f t="shared" si="25"/>
        <v>14</v>
      </c>
      <c r="BF44" s="137">
        <f t="shared" si="26"/>
        <v>14</v>
      </c>
      <c r="BG44" s="137">
        <f t="shared" si="27"/>
        <v>14</v>
      </c>
      <c r="BH44" s="137">
        <f t="shared" si="28"/>
        <v>14</v>
      </c>
      <c r="BI44" s="137">
        <f t="shared" si="29"/>
        <v>12</v>
      </c>
      <c r="BJ44" s="156">
        <f t="shared" si="68"/>
        <v>-14.28571428571429</v>
      </c>
      <c r="BK44" s="62">
        <v>320658</v>
      </c>
      <c r="BL44" s="62">
        <v>314839</v>
      </c>
      <c r="BM44" s="62">
        <v>322896</v>
      </c>
      <c r="BN44" s="62">
        <v>158363</v>
      </c>
      <c r="BO44" s="62">
        <v>155005</v>
      </c>
      <c r="BP44" s="159">
        <f t="shared" si="69"/>
        <v>-51.660335934235221</v>
      </c>
      <c r="BQ44" s="62">
        <v>36285</v>
      </c>
      <c r="BR44" s="62">
        <v>31860</v>
      </c>
      <c r="BS44" s="62">
        <v>32741</v>
      </c>
      <c r="BT44" s="62">
        <v>33590</v>
      </c>
      <c r="BU44" s="62">
        <v>40673</v>
      </c>
      <c r="BV44" s="156">
        <f t="shared" si="70"/>
        <v>12.093151439988969</v>
      </c>
      <c r="BW44" s="16">
        <f t="shared" si="30"/>
        <v>356943</v>
      </c>
      <c r="BX44" s="16">
        <f t="shared" si="31"/>
        <v>346699</v>
      </c>
      <c r="BY44" s="16">
        <f t="shared" si="32"/>
        <v>355637</v>
      </c>
      <c r="BZ44" s="16">
        <f t="shared" si="33"/>
        <v>191953</v>
      </c>
      <c r="CA44" s="16">
        <f t="shared" si="34"/>
        <v>195678</v>
      </c>
      <c r="CB44" s="156">
        <f t="shared" si="71"/>
        <v>-45.17948243837251</v>
      </c>
      <c r="CC44" s="149">
        <v>300000</v>
      </c>
      <c r="CD44" s="149">
        <v>300000</v>
      </c>
      <c r="CE44" s="149">
        <v>300000</v>
      </c>
      <c r="CF44" s="149">
        <v>100000</v>
      </c>
      <c r="CG44" s="149">
        <v>100000</v>
      </c>
      <c r="CH44" s="156">
        <f t="shared" si="72"/>
        <v>-66.666666666666671</v>
      </c>
      <c r="CI44" s="149">
        <f t="shared" si="35"/>
        <v>56943</v>
      </c>
      <c r="CJ44" s="149">
        <f t="shared" si="36"/>
        <v>46699</v>
      </c>
      <c r="CK44" s="149">
        <f t="shared" si="37"/>
        <v>55637</v>
      </c>
      <c r="CL44" s="149">
        <f t="shared" si="38"/>
        <v>91953</v>
      </c>
      <c r="CM44" s="149">
        <f t="shared" si="39"/>
        <v>95678</v>
      </c>
      <c r="CN44" s="156">
        <f t="shared" si="73"/>
        <v>68.024164515392599</v>
      </c>
      <c r="CO44" s="62">
        <v>813274</v>
      </c>
      <c r="CP44" s="62">
        <v>842730</v>
      </c>
      <c r="CQ44" s="62">
        <v>855698</v>
      </c>
      <c r="CR44" s="162">
        <v>854528</v>
      </c>
      <c r="CS44" s="62">
        <v>800652</v>
      </c>
      <c r="CT44" s="159">
        <f t="shared" si="74"/>
        <v>-1.5519984654618235</v>
      </c>
      <c r="CU44" s="63">
        <f t="shared" si="40"/>
        <v>4.3889636211166226E-2</v>
      </c>
      <c r="CV44" s="63">
        <f t="shared" si="41"/>
        <v>4.1139985523239941E-2</v>
      </c>
      <c r="CW44" s="63">
        <f t="shared" si="42"/>
        <v>4.1561041395445593E-2</v>
      </c>
      <c r="CX44" s="63">
        <f t="shared" si="43"/>
        <v>2.2463043926003595E-2</v>
      </c>
      <c r="CY44" s="63">
        <f t="shared" si="44"/>
        <v>2.4439831537297101E-2</v>
      </c>
      <c r="CZ44" s="159">
        <f t="shared" si="75"/>
        <v>-44.315256067036579</v>
      </c>
      <c r="DA44" s="63">
        <f t="shared" si="45"/>
        <v>7.0016993042935106E-3</v>
      </c>
      <c r="DB44" s="63">
        <f t="shared" si="46"/>
        <v>5.5413952274156611E-3</v>
      </c>
      <c r="DC44" s="63">
        <f t="shared" si="47"/>
        <v>6.5019434426631826E-3</v>
      </c>
      <c r="DD44" s="63">
        <f t="shared" si="48"/>
        <v>1.0760677239364889E-2</v>
      </c>
      <c r="DE44" s="63">
        <f t="shared" si="49"/>
        <v>1.1950010741245885E-2</v>
      </c>
      <c r="DF44" s="159">
        <f t="shared" si="76"/>
        <v>70.673006964438216</v>
      </c>
      <c r="DG44" s="62">
        <v>4901</v>
      </c>
      <c r="DH44" s="62">
        <v>2986</v>
      </c>
      <c r="DI44" s="62">
        <v>2836</v>
      </c>
      <c r="DJ44" s="62">
        <v>2836</v>
      </c>
      <c r="DK44" s="62">
        <v>2836</v>
      </c>
      <c r="DL44" s="159">
        <f t="shared" si="77"/>
        <v>-42.134258314629669</v>
      </c>
      <c r="DM44" s="149">
        <v>0</v>
      </c>
      <c r="DN44" s="149">
        <v>0</v>
      </c>
      <c r="DO44" s="149">
        <v>0</v>
      </c>
      <c r="DP44" s="149">
        <v>0</v>
      </c>
      <c r="DQ44" s="149">
        <v>0</v>
      </c>
      <c r="DR44" s="159" t="e">
        <f t="shared" si="78"/>
        <v>#DIV/0!</v>
      </c>
      <c r="DS44" s="149">
        <f t="shared" si="50"/>
        <v>4901</v>
      </c>
      <c r="DT44" s="149">
        <f t="shared" si="51"/>
        <v>2986</v>
      </c>
      <c r="DU44" s="149">
        <f t="shared" si="52"/>
        <v>2836</v>
      </c>
      <c r="DV44" s="149">
        <f t="shared" si="53"/>
        <v>2836</v>
      </c>
      <c r="DW44" s="149">
        <f t="shared" si="54"/>
        <v>2836</v>
      </c>
      <c r="DX44" s="159">
        <f t="shared" si="79"/>
        <v>-42.134258314629669</v>
      </c>
      <c r="DY44" s="62">
        <v>10423</v>
      </c>
      <c r="DZ44" s="62">
        <v>9902</v>
      </c>
      <c r="EA44" s="62">
        <v>9407</v>
      </c>
      <c r="EB44" s="62">
        <v>8937</v>
      </c>
      <c r="EC44" s="62">
        <v>8044</v>
      </c>
      <c r="ED44" s="159">
        <f t="shared" si="80"/>
        <v>-22.824522690204351</v>
      </c>
      <c r="EE44" s="149">
        <v>0</v>
      </c>
      <c r="EF44" s="149">
        <v>0</v>
      </c>
      <c r="EG44" s="149">
        <v>0</v>
      </c>
      <c r="EH44" s="149">
        <v>0</v>
      </c>
      <c r="EI44" s="149">
        <v>0</v>
      </c>
      <c r="EJ44" s="159" t="e">
        <f t="shared" si="81"/>
        <v>#DIV/0!</v>
      </c>
      <c r="EK44" s="62">
        <v>4673</v>
      </c>
      <c r="EL44" s="62">
        <v>2854</v>
      </c>
      <c r="EM44" s="62">
        <v>3033</v>
      </c>
      <c r="EN44" s="62">
        <v>2988</v>
      </c>
      <c r="EO44" s="62">
        <v>2901</v>
      </c>
      <c r="EP44" s="159">
        <f t="shared" si="82"/>
        <v>-37.919965760753257</v>
      </c>
      <c r="EQ44" s="3">
        <v>16</v>
      </c>
      <c r="ER44" s="3">
        <v>16</v>
      </c>
      <c r="ES44" s="3">
        <v>16</v>
      </c>
      <c r="ET44" s="3">
        <v>20</v>
      </c>
      <c r="EU44" s="3">
        <v>20</v>
      </c>
      <c r="EV44" s="159">
        <f t="shared" si="83"/>
        <v>25</v>
      </c>
      <c r="EW44" s="62">
        <v>3425</v>
      </c>
      <c r="EX44" s="62">
        <v>3718</v>
      </c>
      <c r="EY44" s="62">
        <v>4244</v>
      </c>
      <c r="EZ44" s="62">
        <v>4712</v>
      </c>
      <c r="FA44" s="62">
        <v>5246</v>
      </c>
      <c r="FB44" s="159">
        <f t="shared" si="84"/>
        <v>53.167883211678827</v>
      </c>
      <c r="FC44" s="253" t="s">
        <v>58</v>
      </c>
      <c r="FD44" s="253" t="s">
        <v>58</v>
      </c>
      <c r="FE44" s="253" t="s">
        <v>58</v>
      </c>
      <c r="FF44" s="253" t="s">
        <v>58</v>
      </c>
      <c r="FG44" s="253" t="s">
        <v>58</v>
      </c>
      <c r="FH44" s="159" t="e">
        <f t="shared" si="85"/>
        <v>#VALUE!</v>
      </c>
      <c r="FI44" s="71">
        <f t="shared" si="86"/>
        <v>4.6475</v>
      </c>
      <c r="FJ44" s="71">
        <f t="shared" si="87"/>
        <v>5.3049999999999997</v>
      </c>
      <c r="FK44" s="71">
        <f t="shared" si="88"/>
        <v>5.89</v>
      </c>
      <c r="FL44" s="71">
        <f t="shared" si="89"/>
        <v>5.2460000000000004</v>
      </c>
      <c r="FM44" s="159">
        <f t="shared" si="90"/>
        <v>12.877891339429803</v>
      </c>
      <c r="FN44" s="161" t="e">
        <f t="shared" si="55"/>
        <v>#VALUE!</v>
      </c>
      <c r="FO44" s="161" t="e">
        <f t="shared" si="56"/>
        <v>#VALUE!</v>
      </c>
      <c r="FP44" s="161" t="e">
        <f t="shared" si="57"/>
        <v>#VALUE!</v>
      </c>
      <c r="FQ44" s="161" t="e">
        <f t="shared" si="58"/>
        <v>#VALUE!</v>
      </c>
      <c r="FR44" s="161" t="e">
        <f t="shared" si="59"/>
        <v>#VALUE!</v>
      </c>
      <c r="FS44" s="159" t="e">
        <f t="shared" si="91"/>
        <v>#VALUE!</v>
      </c>
      <c r="FZ44" s="178"/>
      <c r="GA44" s="176"/>
      <c r="GH44" s="178"/>
      <c r="GI44" s="176"/>
      <c r="GJ44" s="177"/>
      <c r="GK44" s="177"/>
      <c r="GL44" s="177"/>
      <c r="GM44" s="177"/>
      <c r="GN44" s="177"/>
      <c r="GO44" s="177"/>
      <c r="GP44" s="176"/>
      <c r="GQ44" s="176"/>
      <c r="GW44" s="176"/>
    </row>
    <row r="45" spans="1:205">
      <c r="A45" s="9">
        <v>43</v>
      </c>
      <c r="B45" s="155" t="s">
        <v>251</v>
      </c>
      <c r="C45" s="3">
        <v>8</v>
      </c>
      <c r="D45" s="3">
        <v>8</v>
      </c>
      <c r="E45" s="3">
        <v>7</v>
      </c>
      <c r="F45" s="3">
        <v>8</v>
      </c>
      <c r="G45" s="3">
        <v>8</v>
      </c>
      <c r="H45" s="156">
        <f t="shared" si="60"/>
        <v>0</v>
      </c>
      <c r="I45" s="9">
        <v>0</v>
      </c>
      <c r="J45" s="9">
        <v>1</v>
      </c>
      <c r="K45" s="9">
        <v>1</v>
      </c>
      <c r="L45" s="9">
        <v>0</v>
      </c>
      <c r="M45" s="9">
        <v>0</v>
      </c>
      <c r="N45" s="157" t="e">
        <f t="shared" si="92"/>
        <v>#DIV/0!</v>
      </c>
      <c r="O45" s="9">
        <f t="shared" si="0"/>
        <v>8</v>
      </c>
      <c r="P45" s="9">
        <f t="shared" si="1"/>
        <v>9</v>
      </c>
      <c r="Q45" s="9">
        <f t="shared" si="2"/>
        <v>8</v>
      </c>
      <c r="R45" s="9">
        <f t="shared" si="3"/>
        <v>8</v>
      </c>
      <c r="S45" s="9">
        <f t="shared" si="4"/>
        <v>8</v>
      </c>
      <c r="T45" s="156">
        <f t="shared" si="61"/>
        <v>0</v>
      </c>
      <c r="U45" s="22">
        <f t="shared" si="5"/>
        <v>8</v>
      </c>
      <c r="V45" s="22">
        <f t="shared" si="6"/>
        <v>8.5</v>
      </c>
      <c r="W45" s="22">
        <f t="shared" si="7"/>
        <v>7.5</v>
      </c>
      <c r="X45" s="22">
        <f t="shared" si="8"/>
        <v>8</v>
      </c>
      <c r="Y45" s="22">
        <f t="shared" si="9"/>
        <v>8</v>
      </c>
      <c r="Z45" s="156">
        <f t="shared" si="62"/>
        <v>0</v>
      </c>
      <c r="AA45" s="3">
        <v>7</v>
      </c>
      <c r="AB45" s="3">
        <v>7</v>
      </c>
      <c r="AC45" s="3">
        <v>7</v>
      </c>
      <c r="AD45" s="3">
        <v>7</v>
      </c>
      <c r="AE45" s="3">
        <v>7</v>
      </c>
      <c r="AF45" s="156">
        <f t="shared" si="63"/>
        <v>0</v>
      </c>
      <c r="AG45" s="9">
        <v>2</v>
      </c>
      <c r="AH45" s="9">
        <v>2</v>
      </c>
      <c r="AI45" s="9">
        <v>2</v>
      </c>
      <c r="AJ45" s="9">
        <v>2</v>
      </c>
      <c r="AK45" s="9">
        <v>2</v>
      </c>
      <c r="AL45" s="157">
        <f t="shared" si="64"/>
        <v>0</v>
      </c>
      <c r="AM45" s="9">
        <f t="shared" si="10"/>
        <v>9</v>
      </c>
      <c r="AN45" s="9">
        <f t="shared" si="11"/>
        <v>9</v>
      </c>
      <c r="AO45" s="9">
        <f t="shared" si="12"/>
        <v>9</v>
      </c>
      <c r="AP45" s="9">
        <f t="shared" si="13"/>
        <v>9</v>
      </c>
      <c r="AQ45" s="9">
        <f t="shared" si="14"/>
        <v>9</v>
      </c>
      <c r="AR45" s="156">
        <f t="shared" si="65"/>
        <v>0</v>
      </c>
      <c r="AS45" s="22">
        <f t="shared" si="15"/>
        <v>8</v>
      </c>
      <c r="AT45" s="22">
        <f t="shared" si="16"/>
        <v>8</v>
      </c>
      <c r="AU45" s="22">
        <f t="shared" si="17"/>
        <v>8</v>
      </c>
      <c r="AV45" s="22">
        <f t="shared" si="18"/>
        <v>8</v>
      </c>
      <c r="AW45" s="22">
        <f t="shared" si="19"/>
        <v>8</v>
      </c>
      <c r="AX45" s="156">
        <f t="shared" si="66"/>
        <v>0</v>
      </c>
      <c r="AY45" s="69">
        <f t="shared" si="20"/>
        <v>17</v>
      </c>
      <c r="AZ45" s="69">
        <f t="shared" si="21"/>
        <v>18</v>
      </c>
      <c r="BA45" s="69">
        <f t="shared" si="22"/>
        <v>17</v>
      </c>
      <c r="BB45" s="69">
        <f t="shared" si="23"/>
        <v>17</v>
      </c>
      <c r="BC45" s="69">
        <f t="shared" si="24"/>
        <v>17</v>
      </c>
      <c r="BD45" s="156">
        <f t="shared" si="67"/>
        <v>0</v>
      </c>
      <c r="BE45" s="137">
        <f t="shared" si="25"/>
        <v>16</v>
      </c>
      <c r="BF45" s="137">
        <f t="shared" si="26"/>
        <v>16.5</v>
      </c>
      <c r="BG45" s="137">
        <f t="shared" si="27"/>
        <v>15.5</v>
      </c>
      <c r="BH45" s="137">
        <f t="shared" si="28"/>
        <v>16</v>
      </c>
      <c r="BI45" s="137">
        <f t="shared" si="29"/>
        <v>16</v>
      </c>
      <c r="BJ45" s="156">
        <f t="shared" si="68"/>
        <v>0</v>
      </c>
      <c r="BK45" s="62">
        <v>21336</v>
      </c>
      <c r="BL45" s="62">
        <v>17750</v>
      </c>
      <c r="BM45" s="62">
        <v>18177</v>
      </c>
      <c r="BN45" s="162">
        <v>11939</v>
      </c>
      <c r="BO45" s="62">
        <v>13716</v>
      </c>
      <c r="BP45" s="159">
        <f t="shared" si="69"/>
        <v>-35.714285714285708</v>
      </c>
      <c r="BQ45" s="62">
        <v>45091</v>
      </c>
      <c r="BR45" s="62">
        <v>44132</v>
      </c>
      <c r="BS45" s="62">
        <v>42135</v>
      </c>
      <c r="BT45" s="62">
        <v>38313</v>
      </c>
      <c r="BU45" s="62">
        <v>40144</v>
      </c>
      <c r="BV45" s="156">
        <f t="shared" si="70"/>
        <v>-10.971147235590252</v>
      </c>
      <c r="BW45" s="16">
        <f t="shared" si="30"/>
        <v>66427</v>
      </c>
      <c r="BX45" s="16">
        <f t="shared" si="31"/>
        <v>61882</v>
      </c>
      <c r="BY45" s="16">
        <f t="shared" si="32"/>
        <v>60312</v>
      </c>
      <c r="BZ45" s="16">
        <f t="shared" si="33"/>
        <v>50252</v>
      </c>
      <c r="CA45" s="16">
        <f t="shared" si="34"/>
        <v>53860</v>
      </c>
      <c r="CB45" s="156">
        <f t="shared" si="71"/>
        <v>-18.918512050822713</v>
      </c>
      <c r="CC45" s="149">
        <v>0</v>
      </c>
      <c r="CD45" s="149">
        <v>0</v>
      </c>
      <c r="CE45" s="149">
        <v>0</v>
      </c>
      <c r="CF45" s="149">
        <v>0</v>
      </c>
      <c r="CG45" s="149">
        <v>0</v>
      </c>
      <c r="CH45" s="156" t="e">
        <f t="shared" si="72"/>
        <v>#DIV/0!</v>
      </c>
      <c r="CI45" s="149">
        <f t="shared" si="35"/>
        <v>66427</v>
      </c>
      <c r="CJ45" s="149">
        <f t="shared" si="36"/>
        <v>61882</v>
      </c>
      <c r="CK45" s="149">
        <f t="shared" si="37"/>
        <v>60312</v>
      </c>
      <c r="CL45" s="149">
        <f t="shared" si="38"/>
        <v>50252</v>
      </c>
      <c r="CM45" s="149">
        <f t="shared" si="39"/>
        <v>53860</v>
      </c>
      <c r="CN45" s="156">
        <f t="shared" si="73"/>
        <v>-18.918512050822713</v>
      </c>
      <c r="CO45" s="62">
        <v>909905</v>
      </c>
      <c r="CP45" s="62">
        <v>887542</v>
      </c>
      <c r="CQ45" s="62">
        <v>881869</v>
      </c>
      <c r="CR45" s="62">
        <v>813182</v>
      </c>
      <c r="CS45" s="62">
        <v>792458</v>
      </c>
      <c r="CT45" s="159">
        <f t="shared" si="74"/>
        <v>-12.907611234139827</v>
      </c>
      <c r="CU45" s="63">
        <f t="shared" si="40"/>
        <v>7.3004324627296254E-3</v>
      </c>
      <c r="CV45" s="63">
        <f t="shared" si="41"/>
        <v>6.9722897620619643E-3</v>
      </c>
      <c r="CW45" s="63">
        <f t="shared" si="42"/>
        <v>6.8391110244265295E-3</v>
      </c>
      <c r="CX45" s="63">
        <f t="shared" si="43"/>
        <v>6.1796744148296442E-3</v>
      </c>
      <c r="CY45" s="63">
        <f t="shared" si="44"/>
        <v>6.7965747080602386E-3</v>
      </c>
      <c r="CZ45" s="159">
        <f t="shared" si="75"/>
        <v>-6.9017521529264991</v>
      </c>
      <c r="DA45" s="297">
        <f t="shared" si="45"/>
        <v>7.3004324627296254E-3</v>
      </c>
      <c r="DB45" s="63">
        <f t="shared" si="46"/>
        <v>6.9722897620619643E-3</v>
      </c>
      <c r="DC45" s="63">
        <f t="shared" si="47"/>
        <v>6.8391110244265295E-3</v>
      </c>
      <c r="DD45" s="63">
        <f t="shared" si="48"/>
        <v>6.1796744148296442E-3</v>
      </c>
      <c r="DE45" s="297">
        <f t="shared" si="49"/>
        <v>6.7965747080602386E-3</v>
      </c>
      <c r="DF45" s="159">
        <f t="shared" si="76"/>
        <v>-6.9017521529264991</v>
      </c>
      <c r="DG45" s="62">
        <v>17903</v>
      </c>
      <c r="DH45" s="62">
        <v>16769</v>
      </c>
      <c r="DI45" s="62">
        <v>17430</v>
      </c>
      <c r="DJ45" s="62">
        <v>14792</v>
      </c>
      <c r="DK45" s="62">
        <v>14423</v>
      </c>
      <c r="DL45" s="159">
        <f t="shared" si="77"/>
        <v>-19.438083002848682</v>
      </c>
      <c r="DM45" s="149">
        <v>0</v>
      </c>
      <c r="DN45" s="149">
        <v>0</v>
      </c>
      <c r="DO45" s="149">
        <v>0</v>
      </c>
      <c r="DP45" s="149">
        <v>0</v>
      </c>
      <c r="DQ45" s="149">
        <v>0</v>
      </c>
      <c r="DR45" s="159" t="e">
        <f t="shared" si="78"/>
        <v>#DIV/0!</v>
      </c>
      <c r="DS45" s="149">
        <f t="shared" si="50"/>
        <v>17903</v>
      </c>
      <c r="DT45" s="149">
        <f t="shared" si="51"/>
        <v>16769</v>
      </c>
      <c r="DU45" s="149">
        <f t="shared" si="52"/>
        <v>17430</v>
      </c>
      <c r="DV45" s="149">
        <f t="shared" si="53"/>
        <v>14792</v>
      </c>
      <c r="DW45" s="149">
        <f t="shared" si="54"/>
        <v>14423</v>
      </c>
      <c r="DX45" s="159">
        <f t="shared" si="79"/>
        <v>-19.438083002848682</v>
      </c>
      <c r="DY45" s="62">
        <v>5271</v>
      </c>
      <c r="DZ45" s="62">
        <v>3981</v>
      </c>
      <c r="EA45" s="62">
        <v>3518</v>
      </c>
      <c r="EB45" s="62">
        <v>1583</v>
      </c>
      <c r="EC45" s="62">
        <v>1583</v>
      </c>
      <c r="ED45" s="159">
        <f t="shared" si="80"/>
        <v>-69.96774805539745</v>
      </c>
      <c r="EE45" s="149">
        <v>0</v>
      </c>
      <c r="EF45" s="149">
        <v>0</v>
      </c>
      <c r="EG45" s="149">
        <v>0</v>
      </c>
      <c r="EH45" s="149">
        <v>0</v>
      </c>
      <c r="EI45" s="149">
        <v>0</v>
      </c>
      <c r="EJ45" s="159" t="e">
        <f t="shared" si="81"/>
        <v>#DIV/0!</v>
      </c>
      <c r="EK45" s="62">
        <v>3242</v>
      </c>
      <c r="EL45" s="62">
        <v>2918</v>
      </c>
      <c r="EM45" s="62">
        <v>2654</v>
      </c>
      <c r="EN45" s="62">
        <v>1809</v>
      </c>
      <c r="EO45" s="62">
        <v>1809</v>
      </c>
      <c r="EP45" s="159">
        <f t="shared" si="82"/>
        <v>-44.201110425663174</v>
      </c>
      <c r="EQ45" s="3">
        <v>35</v>
      </c>
      <c r="ER45" s="3">
        <v>35</v>
      </c>
      <c r="ES45" s="3">
        <v>35</v>
      </c>
      <c r="ET45" s="3">
        <v>35</v>
      </c>
      <c r="EU45" s="3">
        <v>40</v>
      </c>
      <c r="EV45" s="159">
        <f t="shared" si="83"/>
        <v>14.285714285714279</v>
      </c>
      <c r="EW45" s="62">
        <v>8133</v>
      </c>
      <c r="EX45" s="62">
        <v>7925</v>
      </c>
      <c r="EY45" s="62">
        <v>9932</v>
      </c>
      <c r="EZ45" s="62">
        <v>8618</v>
      </c>
      <c r="FA45" s="62">
        <v>10055</v>
      </c>
      <c r="FB45" s="159">
        <f t="shared" si="84"/>
        <v>23.632116070330756</v>
      </c>
      <c r="FC45" s="149">
        <v>63</v>
      </c>
      <c r="FD45" s="149">
        <v>72</v>
      </c>
      <c r="FE45" s="149">
        <v>90</v>
      </c>
      <c r="FF45" s="149">
        <v>131</v>
      </c>
      <c r="FG45" s="149">
        <v>103</v>
      </c>
      <c r="FH45" s="159">
        <f t="shared" si="85"/>
        <v>63.492063492063487</v>
      </c>
      <c r="FI45" s="71">
        <f t="shared" si="86"/>
        <v>4.5285714285714285</v>
      </c>
      <c r="FJ45" s="71">
        <f t="shared" si="87"/>
        <v>5.6754285714285713</v>
      </c>
      <c r="FK45" s="71">
        <f t="shared" si="88"/>
        <v>4.9245714285714293</v>
      </c>
      <c r="FL45" s="71">
        <f t="shared" si="89"/>
        <v>5.7457142857142856</v>
      </c>
      <c r="FM45" s="159">
        <f t="shared" si="90"/>
        <v>26.8769716088328</v>
      </c>
      <c r="FN45" s="161">
        <f t="shared" si="55"/>
        <v>0.77462191073404651</v>
      </c>
      <c r="FO45" s="161">
        <f t="shared" si="56"/>
        <v>0.90851735015772872</v>
      </c>
      <c r="FP45" s="161">
        <f t="shared" si="57"/>
        <v>0.90616190092629878</v>
      </c>
      <c r="FQ45" s="161">
        <f t="shared" si="58"/>
        <v>1.520074263170109</v>
      </c>
      <c r="FR45" s="161">
        <f t="shared" si="59"/>
        <v>1.0243659870711088</v>
      </c>
      <c r="FS45" s="159">
        <f t="shared" si="91"/>
        <v>32.240770997608379</v>
      </c>
      <c r="FZ45" s="178"/>
      <c r="GA45" s="176"/>
      <c r="GH45" s="178"/>
      <c r="GI45" s="176"/>
      <c r="GJ45" s="177"/>
      <c r="GK45" s="177"/>
      <c r="GL45" s="177"/>
      <c r="GM45" s="177"/>
      <c r="GN45" s="177"/>
      <c r="GO45" s="177"/>
      <c r="GP45" s="176"/>
      <c r="GQ45" s="176"/>
      <c r="GW45" s="176"/>
    </row>
    <row r="46" spans="1:205">
      <c r="A46" s="3">
        <v>44</v>
      </c>
      <c r="B46" s="2" t="s">
        <v>252</v>
      </c>
      <c r="C46" s="3">
        <v>5</v>
      </c>
      <c r="D46" s="3">
        <v>4</v>
      </c>
      <c r="E46" s="3">
        <v>3</v>
      </c>
      <c r="F46" s="3">
        <v>3</v>
      </c>
      <c r="G46" s="3">
        <v>4</v>
      </c>
      <c r="H46" s="156">
        <f t="shared" si="60"/>
        <v>-19.999999999999996</v>
      </c>
      <c r="I46" s="9">
        <v>2</v>
      </c>
      <c r="J46" s="9">
        <v>3</v>
      </c>
      <c r="K46" s="9">
        <v>3</v>
      </c>
      <c r="L46" s="9">
        <v>3</v>
      </c>
      <c r="M46" s="9">
        <v>3</v>
      </c>
      <c r="N46" s="156">
        <f t="shared" si="92"/>
        <v>50</v>
      </c>
      <c r="O46" s="9">
        <f t="shared" si="0"/>
        <v>7</v>
      </c>
      <c r="P46" s="9">
        <f t="shared" si="1"/>
        <v>7</v>
      </c>
      <c r="Q46" s="9">
        <f t="shared" si="2"/>
        <v>6</v>
      </c>
      <c r="R46" s="9">
        <f t="shared" si="3"/>
        <v>6</v>
      </c>
      <c r="S46" s="9">
        <f t="shared" si="4"/>
        <v>7</v>
      </c>
      <c r="T46" s="156">
        <f t="shared" si="61"/>
        <v>0</v>
      </c>
      <c r="U46" s="22">
        <f t="shared" si="5"/>
        <v>6</v>
      </c>
      <c r="V46" s="22">
        <f t="shared" si="6"/>
        <v>5.5</v>
      </c>
      <c r="W46" s="22">
        <f t="shared" si="7"/>
        <v>4.5</v>
      </c>
      <c r="X46" s="22">
        <f t="shared" si="8"/>
        <v>4.5</v>
      </c>
      <c r="Y46" s="22">
        <f t="shared" si="9"/>
        <v>5.5</v>
      </c>
      <c r="Z46" s="156">
        <f t="shared" si="62"/>
        <v>-8.3333333333333375</v>
      </c>
      <c r="AA46" s="3">
        <v>9</v>
      </c>
      <c r="AB46" s="3">
        <v>9</v>
      </c>
      <c r="AC46" s="3">
        <v>9</v>
      </c>
      <c r="AD46" s="3">
        <v>9</v>
      </c>
      <c r="AE46" s="3">
        <v>9</v>
      </c>
      <c r="AF46" s="156">
        <f t="shared" si="63"/>
        <v>0</v>
      </c>
      <c r="AG46" s="9">
        <v>1</v>
      </c>
      <c r="AH46" s="9">
        <v>1</v>
      </c>
      <c r="AI46" s="9">
        <v>1</v>
      </c>
      <c r="AJ46" s="9">
        <v>1</v>
      </c>
      <c r="AK46" s="9">
        <v>1</v>
      </c>
      <c r="AL46" s="157">
        <f t="shared" si="64"/>
        <v>0</v>
      </c>
      <c r="AM46" s="9">
        <f t="shared" si="10"/>
        <v>10</v>
      </c>
      <c r="AN46" s="9">
        <f t="shared" si="11"/>
        <v>10</v>
      </c>
      <c r="AO46" s="9">
        <f t="shared" si="12"/>
        <v>10</v>
      </c>
      <c r="AP46" s="9">
        <f t="shared" si="13"/>
        <v>10</v>
      </c>
      <c r="AQ46" s="9">
        <f t="shared" si="14"/>
        <v>10</v>
      </c>
      <c r="AR46" s="156">
        <f t="shared" si="65"/>
        <v>0</v>
      </c>
      <c r="AS46" s="22">
        <f t="shared" si="15"/>
        <v>9.5</v>
      </c>
      <c r="AT46" s="22">
        <f t="shared" si="16"/>
        <v>9.5</v>
      </c>
      <c r="AU46" s="22">
        <f t="shared" si="17"/>
        <v>9.5</v>
      </c>
      <c r="AV46" s="22">
        <f t="shared" si="18"/>
        <v>9.5</v>
      </c>
      <c r="AW46" s="22">
        <f t="shared" si="19"/>
        <v>9.5</v>
      </c>
      <c r="AX46" s="156">
        <f t="shared" si="66"/>
        <v>0</v>
      </c>
      <c r="AY46" s="69">
        <f t="shared" si="20"/>
        <v>17</v>
      </c>
      <c r="AZ46" s="69">
        <f t="shared" si="21"/>
        <v>17</v>
      </c>
      <c r="BA46" s="69">
        <f t="shared" si="22"/>
        <v>16</v>
      </c>
      <c r="BB46" s="69">
        <f t="shared" si="23"/>
        <v>16</v>
      </c>
      <c r="BC46" s="69">
        <f t="shared" si="24"/>
        <v>17</v>
      </c>
      <c r="BD46" s="156">
        <f t="shared" si="67"/>
        <v>0</v>
      </c>
      <c r="BE46" s="137">
        <f t="shared" si="25"/>
        <v>15.5</v>
      </c>
      <c r="BF46" s="137">
        <f t="shared" si="26"/>
        <v>15</v>
      </c>
      <c r="BG46" s="137">
        <f t="shared" si="27"/>
        <v>14</v>
      </c>
      <c r="BH46" s="137">
        <f t="shared" si="28"/>
        <v>14</v>
      </c>
      <c r="BI46" s="137">
        <f t="shared" si="29"/>
        <v>15</v>
      </c>
      <c r="BJ46" s="156">
        <f t="shared" si="68"/>
        <v>-3.2258064516129004</v>
      </c>
      <c r="BK46" s="62">
        <v>129544</v>
      </c>
      <c r="BL46" s="62">
        <v>128271</v>
      </c>
      <c r="BM46" s="62">
        <v>126534</v>
      </c>
      <c r="BN46" s="62">
        <v>125757</v>
      </c>
      <c r="BO46" s="62">
        <v>125170</v>
      </c>
      <c r="BP46" s="159">
        <f t="shared" si="69"/>
        <v>-3.3764589637497733</v>
      </c>
      <c r="BQ46" s="62">
        <v>36855</v>
      </c>
      <c r="BR46" s="62">
        <v>39379</v>
      </c>
      <c r="BS46" s="62">
        <v>34283</v>
      </c>
      <c r="BT46" s="62">
        <v>42138</v>
      </c>
      <c r="BU46" s="62">
        <v>38896</v>
      </c>
      <c r="BV46" s="156">
        <f t="shared" si="70"/>
        <v>5.537918871252212</v>
      </c>
      <c r="BW46" s="16">
        <f t="shared" si="30"/>
        <v>166399</v>
      </c>
      <c r="BX46" s="16">
        <f t="shared" si="31"/>
        <v>167650</v>
      </c>
      <c r="BY46" s="16">
        <f t="shared" si="32"/>
        <v>160817</v>
      </c>
      <c r="BZ46" s="16">
        <f t="shared" si="33"/>
        <v>167895</v>
      </c>
      <c r="CA46" s="16">
        <f t="shared" si="34"/>
        <v>164066</v>
      </c>
      <c r="CB46" s="156">
        <f t="shared" si="71"/>
        <v>-1.4020516950222106</v>
      </c>
      <c r="CC46" s="149">
        <v>100000</v>
      </c>
      <c r="CD46" s="149">
        <v>100000</v>
      </c>
      <c r="CE46" s="149">
        <v>100000</v>
      </c>
      <c r="CF46" s="149">
        <v>100000</v>
      </c>
      <c r="CG46" s="149">
        <v>100000</v>
      </c>
      <c r="CH46" s="156">
        <f t="shared" si="72"/>
        <v>0</v>
      </c>
      <c r="CI46" s="149">
        <f t="shared" si="35"/>
        <v>66399</v>
      </c>
      <c r="CJ46" s="149">
        <f t="shared" si="36"/>
        <v>67650</v>
      </c>
      <c r="CK46" s="149">
        <f t="shared" si="37"/>
        <v>60817</v>
      </c>
      <c r="CL46" s="149">
        <f t="shared" si="38"/>
        <v>67895</v>
      </c>
      <c r="CM46" s="149">
        <f t="shared" si="39"/>
        <v>64066</v>
      </c>
      <c r="CN46" s="156">
        <f t="shared" si="73"/>
        <v>-3.5136071326375418</v>
      </c>
      <c r="CO46" s="62">
        <v>705393</v>
      </c>
      <c r="CP46" s="62">
        <v>708828</v>
      </c>
      <c r="CQ46" s="62">
        <v>720556</v>
      </c>
      <c r="CR46" s="62">
        <v>701826</v>
      </c>
      <c r="CS46" s="62">
        <v>654565</v>
      </c>
      <c r="CT46" s="159">
        <f t="shared" si="74"/>
        <v>-7.2056286353848087</v>
      </c>
      <c r="CU46" s="63">
        <f t="shared" si="40"/>
        <v>2.358954511882029E-2</v>
      </c>
      <c r="CV46" s="63">
        <f t="shared" si="41"/>
        <v>2.3651718047255469E-2</v>
      </c>
      <c r="CW46" s="63">
        <f t="shared" si="42"/>
        <v>2.2318459633949336E-2</v>
      </c>
      <c r="CX46" s="63">
        <f t="shared" si="43"/>
        <v>2.3922596199057886E-2</v>
      </c>
      <c r="CY46" s="63">
        <f t="shared" si="44"/>
        <v>2.5064890423410969E-2</v>
      </c>
      <c r="CZ46" s="159">
        <f t="shared" si="75"/>
        <v>6.2542338021330135</v>
      </c>
      <c r="DA46" s="63">
        <f t="shared" si="45"/>
        <v>9.4130505973265971E-3</v>
      </c>
      <c r="DB46" s="63">
        <f t="shared" si="46"/>
        <v>9.5439232084511341E-3</v>
      </c>
      <c r="DC46" s="63">
        <f t="shared" si="47"/>
        <v>8.4402877777716087E-3</v>
      </c>
      <c r="DD46" s="63">
        <f t="shared" si="48"/>
        <v>9.6740502631706433E-3</v>
      </c>
      <c r="DE46" s="63">
        <f t="shared" si="49"/>
        <v>9.7875688434303706E-3</v>
      </c>
      <c r="DF46" s="159">
        <f t="shared" si="76"/>
        <v>3.9787127693772462</v>
      </c>
      <c r="DG46" s="62">
        <v>12393</v>
      </c>
      <c r="DH46" s="62">
        <v>15274</v>
      </c>
      <c r="DI46" s="62">
        <v>12939</v>
      </c>
      <c r="DJ46" s="62">
        <v>13806</v>
      </c>
      <c r="DK46" s="62">
        <v>11047</v>
      </c>
      <c r="DL46" s="159">
        <f t="shared" si="77"/>
        <v>-10.860969902364237</v>
      </c>
      <c r="DM46" s="149">
        <v>2427</v>
      </c>
      <c r="DN46" s="149">
        <v>2481</v>
      </c>
      <c r="DO46" s="149">
        <v>2557</v>
      </c>
      <c r="DP46" s="149">
        <v>5384</v>
      </c>
      <c r="DQ46" s="149">
        <v>3675</v>
      </c>
      <c r="DR46" s="159">
        <f t="shared" si="78"/>
        <v>51.421508034610632</v>
      </c>
      <c r="DS46" s="149">
        <f t="shared" si="50"/>
        <v>9966</v>
      </c>
      <c r="DT46" s="149">
        <f t="shared" si="51"/>
        <v>12793</v>
      </c>
      <c r="DU46" s="149">
        <f t="shared" si="52"/>
        <v>10382</v>
      </c>
      <c r="DV46" s="149">
        <f t="shared" si="53"/>
        <v>8422</v>
      </c>
      <c r="DW46" s="149">
        <f t="shared" si="54"/>
        <v>7372</v>
      </c>
      <c r="DX46" s="159">
        <f t="shared" si="79"/>
        <v>-26.028496889424048</v>
      </c>
      <c r="DY46" s="62">
        <v>2459</v>
      </c>
      <c r="DZ46" s="62">
        <v>2229</v>
      </c>
      <c r="EA46" s="62">
        <v>2042</v>
      </c>
      <c r="EB46" s="62">
        <v>1842</v>
      </c>
      <c r="EC46" s="62">
        <v>1500</v>
      </c>
      <c r="ED46" s="159">
        <f t="shared" si="80"/>
        <v>-38.999593330622204</v>
      </c>
      <c r="EE46" s="149">
        <v>0</v>
      </c>
      <c r="EF46" s="149">
        <v>0</v>
      </c>
      <c r="EG46" s="149">
        <v>0</v>
      </c>
      <c r="EH46" s="149">
        <v>0</v>
      </c>
      <c r="EI46" s="149">
        <v>0</v>
      </c>
      <c r="EJ46" s="159" t="e">
        <f t="shared" si="81"/>
        <v>#DIV/0!</v>
      </c>
      <c r="EK46" s="62">
        <v>3052</v>
      </c>
      <c r="EL46" s="62">
        <v>2759</v>
      </c>
      <c r="EM46" s="62">
        <v>2695</v>
      </c>
      <c r="EN46" s="62">
        <v>2601</v>
      </c>
      <c r="EO46" s="62">
        <v>2557</v>
      </c>
      <c r="EP46" s="159">
        <f t="shared" si="82"/>
        <v>-16.218872870249012</v>
      </c>
      <c r="EQ46" s="3">
        <v>20</v>
      </c>
      <c r="ER46" s="3">
        <v>20</v>
      </c>
      <c r="ES46" s="3">
        <v>25</v>
      </c>
      <c r="ET46" s="3">
        <v>25</v>
      </c>
      <c r="EU46" s="3">
        <v>25</v>
      </c>
      <c r="EV46" s="159">
        <f t="shared" si="83"/>
        <v>25</v>
      </c>
      <c r="EW46" s="62">
        <v>4683</v>
      </c>
      <c r="EX46" s="62">
        <v>4696</v>
      </c>
      <c r="EY46" s="62">
        <v>5067</v>
      </c>
      <c r="EZ46" s="62">
        <v>4966</v>
      </c>
      <c r="FA46" s="62">
        <v>5897</v>
      </c>
      <c r="FB46" s="159">
        <f t="shared" si="84"/>
        <v>25.923553277813372</v>
      </c>
      <c r="FC46" s="253" t="s">
        <v>58</v>
      </c>
      <c r="FD46" s="253" t="s">
        <v>58</v>
      </c>
      <c r="FE46" s="253" t="s">
        <v>58</v>
      </c>
      <c r="FF46" s="253" t="s">
        <v>58</v>
      </c>
      <c r="FG46" s="253" t="s">
        <v>58</v>
      </c>
      <c r="FH46" s="159" t="e">
        <f t="shared" si="85"/>
        <v>#VALUE!</v>
      </c>
      <c r="FI46" s="71">
        <f t="shared" si="86"/>
        <v>4.6959999999999997</v>
      </c>
      <c r="FJ46" s="71">
        <f t="shared" si="87"/>
        <v>5.0670000000000002</v>
      </c>
      <c r="FK46" s="71">
        <f t="shared" si="88"/>
        <v>3.9727999999999999</v>
      </c>
      <c r="FL46" s="71">
        <f t="shared" si="89"/>
        <v>4.7176</v>
      </c>
      <c r="FM46" s="159">
        <f t="shared" si="90"/>
        <v>0.45996592844974593</v>
      </c>
      <c r="FN46" s="161" t="e">
        <f t="shared" si="55"/>
        <v>#VALUE!</v>
      </c>
      <c r="FO46" s="161" t="e">
        <f t="shared" si="56"/>
        <v>#VALUE!</v>
      </c>
      <c r="FP46" s="161" t="e">
        <f t="shared" si="57"/>
        <v>#VALUE!</v>
      </c>
      <c r="FQ46" s="161" t="e">
        <f t="shared" si="58"/>
        <v>#VALUE!</v>
      </c>
      <c r="FR46" s="161" t="e">
        <f t="shared" si="59"/>
        <v>#VALUE!</v>
      </c>
      <c r="FS46" s="159" t="e">
        <f t="shared" si="91"/>
        <v>#VALUE!</v>
      </c>
      <c r="FZ46" s="178"/>
      <c r="GA46" s="176"/>
      <c r="GH46" s="178"/>
      <c r="GI46" s="176"/>
      <c r="GJ46" s="177"/>
      <c r="GK46" s="177"/>
      <c r="GL46" s="177"/>
      <c r="GM46" s="177"/>
      <c r="GN46" s="177"/>
      <c r="GO46" s="177"/>
      <c r="GP46" s="176"/>
      <c r="GQ46" s="176"/>
      <c r="GW46" s="176"/>
    </row>
    <row r="47" spans="1:205">
      <c r="A47" s="3">
        <v>45</v>
      </c>
      <c r="B47" s="2" t="s">
        <v>253</v>
      </c>
      <c r="C47" s="3">
        <v>4</v>
      </c>
      <c r="D47" s="3">
        <v>4</v>
      </c>
      <c r="E47" s="3">
        <v>4</v>
      </c>
      <c r="F47" s="3">
        <v>4</v>
      </c>
      <c r="G47" s="3">
        <v>4</v>
      </c>
      <c r="H47" s="156">
        <f t="shared" si="60"/>
        <v>0</v>
      </c>
      <c r="I47" s="197">
        <v>3</v>
      </c>
      <c r="J47" s="197">
        <v>3</v>
      </c>
      <c r="K47" s="197">
        <v>3</v>
      </c>
      <c r="L47" s="197">
        <v>3</v>
      </c>
      <c r="M47" s="9">
        <v>3</v>
      </c>
      <c r="N47" s="157">
        <f t="shared" si="92"/>
        <v>0</v>
      </c>
      <c r="O47" s="9">
        <f t="shared" si="0"/>
        <v>7</v>
      </c>
      <c r="P47" s="9">
        <f t="shared" si="1"/>
        <v>7</v>
      </c>
      <c r="Q47" s="9">
        <f t="shared" si="2"/>
        <v>7</v>
      </c>
      <c r="R47" s="9">
        <f t="shared" si="3"/>
        <v>7</v>
      </c>
      <c r="S47" s="9">
        <f t="shared" si="4"/>
        <v>7</v>
      </c>
      <c r="T47" s="156">
        <f t="shared" si="61"/>
        <v>0</v>
      </c>
      <c r="U47" s="22">
        <f t="shared" si="5"/>
        <v>5.5</v>
      </c>
      <c r="V47" s="22">
        <f t="shared" si="6"/>
        <v>5.5</v>
      </c>
      <c r="W47" s="22">
        <f t="shared" si="7"/>
        <v>5.5</v>
      </c>
      <c r="X47" s="22">
        <f t="shared" si="8"/>
        <v>5.5</v>
      </c>
      <c r="Y47" s="22">
        <f t="shared" si="9"/>
        <v>5.5</v>
      </c>
      <c r="Z47" s="156">
        <f t="shared" si="62"/>
        <v>0</v>
      </c>
      <c r="AA47" s="158">
        <v>15</v>
      </c>
      <c r="AB47" s="158">
        <v>15</v>
      </c>
      <c r="AC47" s="158">
        <v>14</v>
      </c>
      <c r="AD47" s="158">
        <v>14</v>
      </c>
      <c r="AE47" s="3">
        <v>14</v>
      </c>
      <c r="AF47" s="156">
        <f t="shared" si="63"/>
        <v>-6.6666666666666652</v>
      </c>
      <c r="AG47" s="9">
        <v>0</v>
      </c>
      <c r="AH47" s="9">
        <v>0</v>
      </c>
      <c r="AI47" s="9">
        <v>0</v>
      </c>
      <c r="AJ47" s="9">
        <v>0</v>
      </c>
      <c r="AK47" s="9">
        <v>0</v>
      </c>
      <c r="AL47" s="157" t="e">
        <f t="shared" si="64"/>
        <v>#DIV/0!</v>
      </c>
      <c r="AM47" s="9">
        <f t="shared" si="10"/>
        <v>15</v>
      </c>
      <c r="AN47" s="9">
        <f t="shared" si="11"/>
        <v>15</v>
      </c>
      <c r="AO47" s="9">
        <f t="shared" si="12"/>
        <v>14</v>
      </c>
      <c r="AP47" s="9">
        <f t="shared" si="13"/>
        <v>14</v>
      </c>
      <c r="AQ47" s="9">
        <f t="shared" si="14"/>
        <v>14</v>
      </c>
      <c r="AR47" s="156">
        <f t="shared" si="65"/>
        <v>-6.6666666666666652</v>
      </c>
      <c r="AS47" s="22">
        <f t="shared" si="15"/>
        <v>15</v>
      </c>
      <c r="AT47" s="22">
        <f t="shared" si="16"/>
        <v>15</v>
      </c>
      <c r="AU47" s="22">
        <f t="shared" si="17"/>
        <v>14</v>
      </c>
      <c r="AV47" s="22">
        <f t="shared" si="18"/>
        <v>14</v>
      </c>
      <c r="AW47" s="22">
        <f t="shared" si="19"/>
        <v>14</v>
      </c>
      <c r="AX47" s="156">
        <f t="shared" si="66"/>
        <v>-6.6666666666666652</v>
      </c>
      <c r="AY47" s="69">
        <f t="shared" si="20"/>
        <v>22</v>
      </c>
      <c r="AZ47" s="69">
        <f t="shared" si="21"/>
        <v>22</v>
      </c>
      <c r="BA47" s="69">
        <f t="shared" si="22"/>
        <v>21</v>
      </c>
      <c r="BB47" s="69">
        <f t="shared" si="23"/>
        <v>21</v>
      </c>
      <c r="BC47" s="69">
        <f t="shared" si="24"/>
        <v>21</v>
      </c>
      <c r="BD47" s="156">
        <f t="shared" si="67"/>
        <v>-4.5454545454545414</v>
      </c>
      <c r="BE47" s="137">
        <f t="shared" si="25"/>
        <v>20.5</v>
      </c>
      <c r="BF47" s="137">
        <f t="shared" si="26"/>
        <v>20.5</v>
      </c>
      <c r="BG47" s="137">
        <f t="shared" si="27"/>
        <v>19.5</v>
      </c>
      <c r="BH47" s="137">
        <f t="shared" si="28"/>
        <v>19.5</v>
      </c>
      <c r="BI47" s="137">
        <f t="shared" si="29"/>
        <v>19.5</v>
      </c>
      <c r="BJ47" s="156">
        <f t="shared" si="68"/>
        <v>-4.8780487804878092</v>
      </c>
      <c r="BK47" s="62">
        <v>57441</v>
      </c>
      <c r="BL47" s="62">
        <v>46984</v>
      </c>
      <c r="BM47" s="62">
        <v>36360</v>
      </c>
      <c r="BN47" s="62">
        <v>40657</v>
      </c>
      <c r="BO47" s="62">
        <v>31633</v>
      </c>
      <c r="BP47" s="159">
        <f t="shared" si="69"/>
        <v>-44.929579916784178</v>
      </c>
      <c r="BQ47" s="62">
        <v>94412</v>
      </c>
      <c r="BR47" s="62">
        <v>117140</v>
      </c>
      <c r="BS47" s="62">
        <v>122188</v>
      </c>
      <c r="BT47" s="62">
        <v>128852</v>
      </c>
      <c r="BU47" s="62">
        <v>123416</v>
      </c>
      <c r="BV47" s="156">
        <f t="shared" si="70"/>
        <v>30.720671101131213</v>
      </c>
      <c r="BW47" s="16">
        <f t="shared" si="30"/>
        <v>151853</v>
      </c>
      <c r="BX47" s="16">
        <f t="shared" si="31"/>
        <v>164124</v>
      </c>
      <c r="BY47" s="16">
        <f t="shared" si="32"/>
        <v>158548</v>
      </c>
      <c r="BZ47" s="16">
        <f t="shared" si="33"/>
        <v>169509</v>
      </c>
      <c r="CA47" s="16">
        <f t="shared" si="34"/>
        <v>155049</v>
      </c>
      <c r="CB47" s="156">
        <f t="shared" si="71"/>
        <v>2.1046670134933221</v>
      </c>
      <c r="CC47" s="149">
        <v>15000</v>
      </c>
      <c r="CD47" s="149">
        <v>12500</v>
      </c>
      <c r="CE47" s="149">
        <v>5000</v>
      </c>
      <c r="CF47" s="149">
        <v>5000</v>
      </c>
      <c r="CG47" s="149">
        <v>0</v>
      </c>
      <c r="CH47" s="156">
        <f t="shared" si="72"/>
        <v>-100</v>
      </c>
      <c r="CI47" s="149">
        <f t="shared" si="35"/>
        <v>136853</v>
      </c>
      <c r="CJ47" s="149">
        <f t="shared" si="36"/>
        <v>151624</v>
      </c>
      <c r="CK47" s="149">
        <f t="shared" si="37"/>
        <v>153548</v>
      </c>
      <c r="CL47" s="149">
        <f t="shared" si="38"/>
        <v>164509</v>
      </c>
      <c r="CM47" s="149">
        <f t="shared" si="39"/>
        <v>155049</v>
      </c>
      <c r="CN47" s="156">
        <f t="shared" si="73"/>
        <v>13.296018355461703</v>
      </c>
      <c r="CO47" s="62">
        <v>658234</v>
      </c>
      <c r="CP47" s="62">
        <v>668984</v>
      </c>
      <c r="CQ47" s="62">
        <v>680128</v>
      </c>
      <c r="CR47" s="62">
        <v>681178</v>
      </c>
      <c r="CS47" s="62">
        <v>661169</v>
      </c>
      <c r="CT47" s="159">
        <f t="shared" si="74"/>
        <v>0.44589006341209103</v>
      </c>
      <c r="CU47" s="63">
        <f t="shared" si="40"/>
        <v>2.306975938647958E-2</v>
      </c>
      <c r="CV47" s="63">
        <f t="shared" si="41"/>
        <v>2.4533322172129678E-2</v>
      </c>
      <c r="CW47" s="63">
        <f t="shared" si="42"/>
        <v>2.3311494306953985E-2</v>
      </c>
      <c r="CX47" s="63">
        <f t="shared" si="43"/>
        <v>2.4884685060292608E-2</v>
      </c>
      <c r="CY47" s="63">
        <f t="shared" si="44"/>
        <v>2.3450736498535171E-2</v>
      </c>
      <c r="CZ47" s="159">
        <f t="shared" si="75"/>
        <v>1.6514134615503107</v>
      </c>
      <c r="DA47" s="63">
        <f t="shared" si="45"/>
        <v>2.0790934530881117E-2</v>
      </c>
      <c r="DB47" s="63">
        <f t="shared" si="46"/>
        <v>2.2664817095775086E-2</v>
      </c>
      <c r="DC47" s="63">
        <f t="shared" si="47"/>
        <v>2.2576338571563E-2</v>
      </c>
      <c r="DD47" s="63">
        <f t="shared" si="48"/>
        <v>2.4150662528736981E-2</v>
      </c>
      <c r="DE47" s="63">
        <f t="shared" si="49"/>
        <v>2.3450736498535171E-2</v>
      </c>
      <c r="DF47" s="159">
        <f t="shared" si="76"/>
        <v>12.793085196355204</v>
      </c>
      <c r="DG47" s="62">
        <v>76017</v>
      </c>
      <c r="DH47" s="62">
        <v>98570</v>
      </c>
      <c r="DI47" s="62">
        <v>101120</v>
      </c>
      <c r="DJ47" s="62">
        <v>108055</v>
      </c>
      <c r="DK47" s="62">
        <v>106044</v>
      </c>
      <c r="DL47" s="159">
        <f t="shared" si="77"/>
        <v>39.500374916137183</v>
      </c>
      <c r="DM47" s="149">
        <v>2610</v>
      </c>
      <c r="DN47" s="149">
        <v>2610</v>
      </c>
      <c r="DO47" s="149">
        <v>2610</v>
      </c>
      <c r="DP47" s="149">
        <v>10131</v>
      </c>
      <c r="DQ47" s="149">
        <v>5400</v>
      </c>
      <c r="DR47" s="159">
        <f t="shared" si="78"/>
        <v>106.89655172413795</v>
      </c>
      <c r="DS47" s="149">
        <f t="shared" si="50"/>
        <v>73407</v>
      </c>
      <c r="DT47" s="149">
        <f t="shared" si="51"/>
        <v>95960</v>
      </c>
      <c r="DU47" s="149">
        <f t="shared" si="52"/>
        <v>98510</v>
      </c>
      <c r="DV47" s="149">
        <f t="shared" si="53"/>
        <v>97924</v>
      </c>
      <c r="DW47" s="149">
        <f t="shared" si="54"/>
        <v>100644</v>
      </c>
      <c r="DX47" s="159">
        <f t="shared" si="79"/>
        <v>37.10409089051452</v>
      </c>
      <c r="DY47" s="162">
        <v>156</v>
      </c>
      <c r="DZ47" s="162">
        <v>156</v>
      </c>
      <c r="EA47" s="162">
        <v>153</v>
      </c>
      <c r="EB47" s="162">
        <v>153</v>
      </c>
      <c r="EC47" s="62">
        <v>153</v>
      </c>
      <c r="ED47" s="159">
        <f t="shared" si="80"/>
        <v>-1.9230769230769273</v>
      </c>
      <c r="EE47" s="149">
        <v>4231</v>
      </c>
      <c r="EF47" s="149">
        <v>4231</v>
      </c>
      <c r="EG47" s="149">
        <v>4044</v>
      </c>
      <c r="EH47" s="149">
        <v>4438</v>
      </c>
      <c r="EI47" s="149">
        <v>4369</v>
      </c>
      <c r="EJ47" s="159">
        <f t="shared" si="81"/>
        <v>3.261640274166866</v>
      </c>
      <c r="EK47" s="62">
        <v>682</v>
      </c>
      <c r="EL47" s="62">
        <v>724</v>
      </c>
      <c r="EM47" s="62">
        <v>662</v>
      </c>
      <c r="EN47" s="62">
        <v>659</v>
      </c>
      <c r="EO47" s="62">
        <v>659</v>
      </c>
      <c r="EP47" s="159">
        <f t="shared" si="82"/>
        <v>-3.3724340175953049</v>
      </c>
      <c r="EQ47" s="3">
        <v>40</v>
      </c>
      <c r="ER47" s="3">
        <v>40</v>
      </c>
      <c r="ES47" s="3">
        <v>40</v>
      </c>
      <c r="ET47" s="3">
        <v>40</v>
      </c>
      <c r="EU47" s="3">
        <v>40</v>
      </c>
      <c r="EV47" s="159">
        <f t="shared" si="83"/>
        <v>0</v>
      </c>
      <c r="EW47" s="62">
        <v>5207</v>
      </c>
      <c r="EX47" s="62">
        <v>4814</v>
      </c>
      <c r="EY47" s="62">
        <v>5592</v>
      </c>
      <c r="EZ47" s="62">
        <v>5305</v>
      </c>
      <c r="FA47" s="62">
        <v>6041</v>
      </c>
      <c r="FB47" s="159">
        <f t="shared" si="84"/>
        <v>16.016900326483572</v>
      </c>
      <c r="FC47" s="253" t="s">
        <v>58</v>
      </c>
      <c r="FD47" s="253" t="s">
        <v>58</v>
      </c>
      <c r="FE47" s="253" t="s">
        <v>58</v>
      </c>
      <c r="FF47" s="149">
        <v>220</v>
      </c>
      <c r="FG47" s="149">
        <v>205</v>
      </c>
      <c r="FH47" s="159" t="e">
        <f t="shared" si="85"/>
        <v>#VALUE!</v>
      </c>
      <c r="FI47" s="71">
        <f t="shared" si="86"/>
        <v>2.407</v>
      </c>
      <c r="FJ47" s="71">
        <f t="shared" si="87"/>
        <v>2.7960000000000003</v>
      </c>
      <c r="FK47" s="71">
        <f t="shared" si="88"/>
        <v>2.6524999999999999</v>
      </c>
      <c r="FL47" s="71">
        <f t="shared" si="89"/>
        <v>3.0204999999999997</v>
      </c>
      <c r="FM47" s="159">
        <f t="shared" si="90"/>
        <v>25.488159534690482</v>
      </c>
      <c r="FN47" s="161" t="e">
        <f t="shared" si="55"/>
        <v>#VALUE!</v>
      </c>
      <c r="FO47" s="161" t="e">
        <f t="shared" si="56"/>
        <v>#VALUE!</v>
      </c>
      <c r="FP47" s="161" t="e">
        <f t="shared" si="57"/>
        <v>#VALUE!</v>
      </c>
      <c r="FQ47" s="161">
        <f t="shared" si="58"/>
        <v>4.1470311027332709</v>
      </c>
      <c r="FR47" s="161">
        <f t="shared" si="59"/>
        <v>3.3934779010097662</v>
      </c>
      <c r="FS47" s="159" t="e">
        <f t="shared" si="91"/>
        <v>#VALUE!</v>
      </c>
      <c r="FZ47" s="178"/>
      <c r="GA47" s="176"/>
      <c r="GH47" s="178"/>
      <c r="GI47" s="176"/>
      <c r="GJ47" s="177"/>
      <c r="GK47" s="177"/>
      <c r="GL47" s="177"/>
      <c r="GM47" s="177"/>
      <c r="GN47" s="177"/>
      <c r="GO47" s="177"/>
      <c r="GP47" s="176"/>
      <c r="GQ47" s="176"/>
    </row>
    <row r="48" spans="1:205">
      <c r="A48" s="3">
        <v>46</v>
      </c>
      <c r="B48" s="2" t="s">
        <v>254</v>
      </c>
      <c r="C48" s="3">
        <v>4</v>
      </c>
      <c r="D48" s="3">
        <v>4</v>
      </c>
      <c r="E48" s="3">
        <v>4</v>
      </c>
      <c r="F48" s="3">
        <v>4</v>
      </c>
      <c r="G48" s="3">
        <v>6</v>
      </c>
      <c r="H48" s="156">
        <f t="shared" si="60"/>
        <v>50</v>
      </c>
      <c r="I48" s="9">
        <v>0</v>
      </c>
      <c r="J48" s="9">
        <v>0</v>
      </c>
      <c r="K48" s="9">
        <v>0</v>
      </c>
      <c r="L48" s="9">
        <v>0</v>
      </c>
      <c r="M48" s="9">
        <v>0</v>
      </c>
      <c r="N48" s="157" t="e">
        <f t="shared" si="92"/>
        <v>#DIV/0!</v>
      </c>
      <c r="O48" s="9">
        <f t="shared" si="0"/>
        <v>4</v>
      </c>
      <c r="P48" s="9">
        <f t="shared" si="1"/>
        <v>4</v>
      </c>
      <c r="Q48" s="9">
        <f t="shared" si="2"/>
        <v>4</v>
      </c>
      <c r="R48" s="9">
        <f t="shared" si="3"/>
        <v>4</v>
      </c>
      <c r="S48" s="9">
        <f t="shared" si="4"/>
        <v>6</v>
      </c>
      <c r="T48" s="156">
        <f t="shared" si="61"/>
        <v>50</v>
      </c>
      <c r="U48" s="22">
        <f t="shared" si="5"/>
        <v>4</v>
      </c>
      <c r="V48" s="22">
        <f t="shared" si="6"/>
        <v>4</v>
      </c>
      <c r="W48" s="22">
        <f t="shared" si="7"/>
        <v>4</v>
      </c>
      <c r="X48" s="22">
        <f t="shared" si="8"/>
        <v>4</v>
      </c>
      <c r="Y48" s="22">
        <f t="shared" si="9"/>
        <v>6</v>
      </c>
      <c r="Z48" s="156">
        <f t="shared" si="62"/>
        <v>50</v>
      </c>
      <c r="AA48" s="3">
        <v>8</v>
      </c>
      <c r="AB48" s="3">
        <v>7</v>
      </c>
      <c r="AC48" s="3">
        <v>7</v>
      </c>
      <c r="AD48" s="3">
        <v>7</v>
      </c>
      <c r="AE48" s="3">
        <v>7</v>
      </c>
      <c r="AF48" s="156">
        <f t="shared" si="63"/>
        <v>-12.5</v>
      </c>
      <c r="AG48" s="9">
        <v>0</v>
      </c>
      <c r="AH48" s="9">
        <v>1</v>
      </c>
      <c r="AI48" s="9">
        <v>1</v>
      </c>
      <c r="AJ48" s="9">
        <v>1</v>
      </c>
      <c r="AK48" s="9">
        <v>1</v>
      </c>
      <c r="AL48" s="157" t="e">
        <f t="shared" si="64"/>
        <v>#DIV/0!</v>
      </c>
      <c r="AM48" s="9">
        <f t="shared" si="10"/>
        <v>8</v>
      </c>
      <c r="AN48" s="9">
        <f t="shared" si="11"/>
        <v>8</v>
      </c>
      <c r="AO48" s="9">
        <f t="shared" si="12"/>
        <v>8</v>
      </c>
      <c r="AP48" s="9">
        <f t="shared" si="13"/>
        <v>8</v>
      </c>
      <c r="AQ48" s="9">
        <f t="shared" si="14"/>
        <v>8</v>
      </c>
      <c r="AR48" s="156">
        <f t="shared" si="65"/>
        <v>0</v>
      </c>
      <c r="AS48" s="22">
        <f t="shared" si="15"/>
        <v>8</v>
      </c>
      <c r="AT48" s="22">
        <f t="shared" si="16"/>
        <v>7.5</v>
      </c>
      <c r="AU48" s="22">
        <f t="shared" si="17"/>
        <v>7.5</v>
      </c>
      <c r="AV48" s="22">
        <f t="shared" si="18"/>
        <v>7.5</v>
      </c>
      <c r="AW48" s="22">
        <f t="shared" si="19"/>
        <v>7.5</v>
      </c>
      <c r="AX48" s="156">
        <f t="shared" si="66"/>
        <v>-6.25</v>
      </c>
      <c r="AY48" s="69">
        <f t="shared" si="20"/>
        <v>12</v>
      </c>
      <c r="AZ48" s="69">
        <f t="shared" si="21"/>
        <v>12</v>
      </c>
      <c r="BA48" s="69">
        <f t="shared" si="22"/>
        <v>12</v>
      </c>
      <c r="BB48" s="69">
        <f t="shared" si="23"/>
        <v>12</v>
      </c>
      <c r="BC48" s="69">
        <f t="shared" si="24"/>
        <v>14</v>
      </c>
      <c r="BD48" s="156">
        <f t="shared" si="67"/>
        <v>16.666666666666675</v>
      </c>
      <c r="BE48" s="137">
        <f t="shared" si="25"/>
        <v>12</v>
      </c>
      <c r="BF48" s="137">
        <f t="shared" si="26"/>
        <v>11.5</v>
      </c>
      <c r="BG48" s="137">
        <f t="shared" si="27"/>
        <v>11.5</v>
      </c>
      <c r="BH48" s="137">
        <f t="shared" si="28"/>
        <v>11.5</v>
      </c>
      <c r="BI48" s="137">
        <f t="shared" si="29"/>
        <v>13.5</v>
      </c>
      <c r="BJ48" s="156">
        <f t="shared" si="68"/>
        <v>12.5</v>
      </c>
      <c r="BK48" s="62">
        <v>57514</v>
      </c>
      <c r="BL48" s="62">
        <v>57255</v>
      </c>
      <c r="BM48" s="62">
        <v>53624</v>
      </c>
      <c r="BN48" s="62">
        <v>61312</v>
      </c>
      <c r="BO48" s="62">
        <v>16295</v>
      </c>
      <c r="BP48" s="159">
        <f t="shared" si="69"/>
        <v>-71.667767847828358</v>
      </c>
      <c r="BQ48" s="62">
        <v>90035</v>
      </c>
      <c r="BR48" s="62">
        <v>58403</v>
      </c>
      <c r="BS48" s="62">
        <v>73296</v>
      </c>
      <c r="BT48" s="62">
        <v>52501</v>
      </c>
      <c r="BU48" s="62">
        <v>47508</v>
      </c>
      <c r="BV48" s="156">
        <f t="shared" si="70"/>
        <v>-47.233853501416114</v>
      </c>
      <c r="BW48" s="16">
        <f t="shared" si="30"/>
        <v>147549</v>
      </c>
      <c r="BX48" s="16">
        <f t="shared" si="31"/>
        <v>115658</v>
      </c>
      <c r="BY48" s="16">
        <f t="shared" si="32"/>
        <v>126920</v>
      </c>
      <c r="BZ48" s="16">
        <f t="shared" si="33"/>
        <v>113813</v>
      </c>
      <c r="CA48" s="16">
        <f t="shared" si="34"/>
        <v>63803</v>
      </c>
      <c r="CB48" s="156">
        <f t="shared" si="71"/>
        <v>-56.758093921341391</v>
      </c>
      <c r="CC48" s="149">
        <v>40000</v>
      </c>
      <c r="CD48" s="149">
        <v>40000</v>
      </c>
      <c r="CE48" s="149">
        <v>40000</v>
      </c>
      <c r="CF48" s="149">
        <v>40000</v>
      </c>
      <c r="CG48" s="149">
        <v>0</v>
      </c>
      <c r="CH48" s="156">
        <f t="shared" si="72"/>
        <v>-100</v>
      </c>
      <c r="CI48" s="149">
        <f t="shared" si="35"/>
        <v>107549</v>
      </c>
      <c r="CJ48" s="149">
        <f t="shared" si="36"/>
        <v>75658</v>
      </c>
      <c r="CK48" s="149">
        <f t="shared" si="37"/>
        <v>86920</v>
      </c>
      <c r="CL48" s="149">
        <f t="shared" si="38"/>
        <v>73813</v>
      </c>
      <c r="CM48" s="149">
        <f t="shared" si="39"/>
        <v>63803</v>
      </c>
      <c r="CN48" s="156">
        <f t="shared" si="73"/>
        <v>-40.675413067532006</v>
      </c>
      <c r="CO48" s="62">
        <v>927274</v>
      </c>
      <c r="CP48" s="62">
        <v>949929</v>
      </c>
      <c r="CQ48" s="62">
        <v>967233</v>
      </c>
      <c r="CR48" s="62">
        <v>979995</v>
      </c>
      <c r="CS48" s="62">
        <v>934500</v>
      </c>
      <c r="CT48" s="159">
        <f t="shared" si="74"/>
        <v>0.77927344021293532</v>
      </c>
      <c r="CU48" s="63">
        <f t="shared" si="40"/>
        <v>1.5912125218651658E-2</v>
      </c>
      <c r="CV48" s="63">
        <f t="shared" si="41"/>
        <v>1.2175436269447507E-2</v>
      </c>
      <c r="CW48" s="63">
        <f t="shared" si="42"/>
        <v>1.3121967509379849E-2</v>
      </c>
      <c r="CX48" s="63">
        <f t="shared" si="43"/>
        <v>1.1613630681789193E-2</v>
      </c>
      <c r="CY48" s="63">
        <f t="shared" si="44"/>
        <v>6.8275013376136971E-3</v>
      </c>
      <c r="CZ48" s="159">
        <f t="shared" si="75"/>
        <v>-57.092460976798186</v>
      </c>
      <c r="DA48" s="63">
        <f t="shared" si="45"/>
        <v>1.1598405649247148E-2</v>
      </c>
      <c r="DB48" s="63">
        <f t="shared" si="46"/>
        <v>7.9645952486975344E-3</v>
      </c>
      <c r="DC48" s="63">
        <f t="shared" si="47"/>
        <v>8.9864593122856648E-3</v>
      </c>
      <c r="DD48" s="63">
        <f t="shared" si="48"/>
        <v>7.5319772039653269E-3</v>
      </c>
      <c r="DE48" s="63">
        <f t="shared" si="49"/>
        <v>6.8275013376136971E-3</v>
      </c>
      <c r="DF48" s="159">
        <f t="shared" si="76"/>
        <v>-41.134139086979857</v>
      </c>
      <c r="DG48" s="162">
        <v>27404</v>
      </c>
      <c r="DH48" s="162">
        <v>24757</v>
      </c>
      <c r="DI48" s="162">
        <v>28849</v>
      </c>
      <c r="DJ48" s="162">
        <v>30240</v>
      </c>
      <c r="DK48" s="62">
        <v>18654</v>
      </c>
      <c r="DL48" s="159">
        <f t="shared" si="77"/>
        <v>-31.929645307254418</v>
      </c>
      <c r="DM48" s="149">
        <v>2977</v>
      </c>
      <c r="DN48" s="149">
        <v>2962</v>
      </c>
      <c r="DO48" s="149">
        <v>3026</v>
      </c>
      <c r="DP48" s="149">
        <v>10104</v>
      </c>
      <c r="DQ48" s="149">
        <v>6709</v>
      </c>
      <c r="DR48" s="159">
        <f t="shared" si="78"/>
        <v>125.36110178031575</v>
      </c>
      <c r="DS48" s="149">
        <f t="shared" si="50"/>
        <v>24427</v>
      </c>
      <c r="DT48" s="149">
        <f t="shared" si="51"/>
        <v>21795</v>
      </c>
      <c r="DU48" s="149">
        <f t="shared" si="52"/>
        <v>25823</v>
      </c>
      <c r="DV48" s="149">
        <f t="shared" si="53"/>
        <v>20136</v>
      </c>
      <c r="DW48" s="149">
        <f t="shared" si="54"/>
        <v>11945</v>
      </c>
      <c r="DX48" s="159">
        <f t="shared" si="79"/>
        <v>-51.099193515372335</v>
      </c>
      <c r="DY48" s="162">
        <v>450</v>
      </c>
      <c r="DZ48" s="162">
        <v>453</v>
      </c>
      <c r="EA48" s="162">
        <v>384</v>
      </c>
      <c r="EB48" s="162">
        <v>344</v>
      </c>
      <c r="EC48" s="62">
        <v>166</v>
      </c>
      <c r="ED48" s="159">
        <f t="shared" si="80"/>
        <v>-63.111111111111114</v>
      </c>
      <c r="EE48" s="149">
        <v>1010</v>
      </c>
      <c r="EF48" s="149">
        <v>2013</v>
      </c>
      <c r="EG48" s="149">
        <v>1865</v>
      </c>
      <c r="EH48" s="149">
        <v>1618</v>
      </c>
      <c r="EI48" s="149">
        <v>1207</v>
      </c>
      <c r="EJ48" s="159">
        <f t="shared" si="81"/>
        <v>19.504950495049499</v>
      </c>
      <c r="EK48" s="62">
        <v>4455</v>
      </c>
      <c r="EL48" s="62">
        <v>4628</v>
      </c>
      <c r="EM48" s="62">
        <v>1524</v>
      </c>
      <c r="EN48" s="62">
        <v>1762</v>
      </c>
      <c r="EO48" s="62">
        <v>1233</v>
      </c>
      <c r="EP48" s="159">
        <f t="shared" si="82"/>
        <v>-72.323232323232318</v>
      </c>
      <c r="EQ48" s="3">
        <v>40</v>
      </c>
      <c r="ER48" s="3">
        <v>40</v>
      </c>
      <c r="ES48" s="3">
        <v>40</v>
      </c>
      <c r="ET48" s="3">
        <v>40</v>
      </c>
      <c r="EU48" s="3">
        <v>40</v>
      </c>
      <c r="EV48" s="159">
        <f t="shared" si="83"/>
        <v>0</v>
      </c>
      <c r="EW48" s="62">
        <v>6149</v>
      </c>
      <c r="EX48" s="62">
        <v>5994</v>
      </c>
      <c r="EY48" s="62">
        <v>7119</v>
      </c>
      <c r="EZ48" s="62">
        <v>7554</v>
      </c>
      <c r="FA48" s="62">
        <v>9337</v>
      </c>
      <c r="FB48" s="159">
        <f t="shared" si="84"/>
        <v>51.845828590014634</v>
      </c>
      <c r="FC48" s="149">
        <v>340</v>
      </c>
      <c r="FD48" s="149">
        <v>321</v>
      </c>
      <c r="FE48" s="149">
        <v>349</v>
      </c>
      <c r="FF48" s="149">
        <v>376</v>
      </c>
      <c r="FG48" s="149">
        <v>411</v>
      </c>
      <c r="FH48" s="159">
        <f t="shared" si="85"/>
        <v>20.882352941176464</v>
      </c>
      <c r="FI48" s="71">
        <f t="shared" si="86"/>
        <v>2.9969999999999999</v>
      </c>
      <c r="FJ48" s="71">
        <f t="shared" si="87"/>
        <v>3.5594999999999999</v>
      </c>
      <c r="FK48" s="71">
        <f t="shared" si="88"/>
        <v>3.7770000000000001</v>
      </c>
      <c r="FL48" s="71">
        <f t="shared" si="89"/>
        <v>4.6684999999999999</v>
      </c>
      <c r="FM48" s="159">
        <f t="shared" si="90"/>
        <v>55.772439105772435</v>
      </c>
      <c r="FN48" s="161">
        <f t="shared" si="55"/>
        <v>5.5293543665636689</v>
      </c>
      <c r="FO48" s="161">
        <f t="shared" si="56"/>
        <v>5.3553553553553552</v>
      </c>
      <c r="FP48" s="161">
        <f t="shared" si="57"/>
        <v>4.9023739289226018</v>
      </c>
      <c r="FQ48" s="161">
        <f t="shared" si="58"/>
        <v>4.9774953666931427</v>
      </c>
      <c r="FR48" s="161">
        <f t="shared" si="59"/>
        <v>4.4018421334475741</v>
      </c>
      <c r="FS48" s="159">
        <f t="shared" si="91"/>
        <v>-20.391390357149607</v>
      </c>
      <c r="FZ48" s="178"/>
      <c r="GA48" s="176"/>
      <c r="GH48" s="178"/>
      <c r="GI48" s="176"/>
      <c r="GJ48" s="177"/>
      <c r="GK48" s="177"/>
      <c r="GL48" s="177"/>
      <c r="GM48" s="177"/>
      <c r="GN48" s="177"/>
      <c r="GO48" s="177"/>
      <c r="GP48" s="176"/>
      <c r="GQ48" s="176"/>
      <c r="GW48" s="176"/>
    </row>
    <row r="49" spans="1:205">
      <c r="A49" s="10">
        <v>47</v>
      </c>
      <c r="B49" s="209" t="s">
        <v>255</v>
      </c>
      <c r="C49" s="4">
        <v>3</v>
      </c>
      <c r="D49" s="4">
        <v>3</v>
      </c>
      <c r="E49" s="4">
        <v>3</v>
      </c>
      <c r="F49" s="4">
        <v>3</v>
      </c>
      <c r="G49" s="4">
        <v>3</v>
      </c>
      <c r="H49" s="160">
        <f t="shared" si="60"/>
        <v>0</v>
      </c>
      <c r="I49" s="10">
        <v>0</v>
      </c>
      <c r="J49" s="10">
        <v>0</v>
      </c>
      <c r="K49" s="10">
        <v>0</v>
      </c>
      <c r="L49" s="10">
        <v>0</v>
      </c>
      <c r="M49" s="10">
        <v>0</v>
      </c>
      <c r="N49" s="165" t="e">
        <f t="shared" si="92"/>
        <v>#DIV/0!</v>
      </c>
      <c r="O49" s="10">
        <f t="shared" si="0"/>
        <v>3</v>
      </c>
      <c r="P49" s="10">
        <f t="shared" si="1"/>
        <v>3</v>
      </c>
      <c r="Q49" s="10">
        <f t="shared" si="2"/>
        <v>3</v>
      </c>
      <c r="R49" s="10">
        <f t="shared" si="3"/>
        <v>3</v>
      </c>
      <c r="S49" s="9">
        <f t="shared" si="4"/>
        <v>3</v>
      </c>
      <c r="T49" s="160">
        <f t="shared" si="61"/>
        <v>0</v>
      </c>
      <c r="U49" s="23">
        <f t="shared" si="5"/>
        <v>3</v>
      </c>
      <c r="V49" s="23">
        <f t="shared" si="6"/>
        <v>3</v>
      </c>
      <c r="W49" s="23">
        <f t="shared" si="7"/>
        <v>3</v>
      </c>
      <c r="X49" s="23">
        <f t="shared" si="8"/>
        <v>3</v>
      </c>
      <c r="Y49" s="22">
        <f t="shared" si="9"/>
        <v>3</v>
      </c>
      <c r="Z49" s="160">
        <f t="shared" si="62"/>
        <v>0</v>
      </c>
      <c r="AA49" s="4">
        <v>5</v>
      </c>
      <c r="AB49" s="4">
        <v>5</v>
      </c>
      <c r="AC49" s="4">
        <v>5</v>
      </c>
      <c r="AD49" s="4">
        <v>5</v>
      </c>
      <c r="AE49" s="4">
        <v>7</v>
      </c>
      <c r="AF49" s="160">
        <f t="shared" si="63"/>
        <v>39.999999999999993</v>
      </c>
      <c r="AG49" s="10">
        <v>0</v>
      </c>
      <c r="AH49" s="10">
        <v>0</v>
      </c>
      <c r="AI49" s="10">
        <v>0</v>
      </c>
      <c r="AJ49" s="10">
        <v>0</v>
      </c>
      <c r="AK49" s="9">
        <v>4</v>
      </c>
      <c r="AL49" s="165" t="e">
        <f t="shared" si="64"/>
        <v>#DIV/0!</v>
      </c>
      <c r="AM49" s="10">
        <f t="shared" si="10"/>
        <v>5</v>
      </c>
      <c r="AN49" s="10">
        <f t="shared" si="11"/>
        <v>5</v>
      </c>
      <c r="AO49" s="10">
        <f t="shared" si="12"/>
        <v>5</v>
      </c>
      <c r="AP49" s="10">
        <f t="shared" si="13"/>
        <v>5</v>
      </c>
      <c r="AQ49" s="9">
        <f t="shared" si="14"/>
        <v>11</v>
      </c>
      <c r="AR49" s="160">
        <f t="shared" si="65"/>
        <v>120.00000000000001</v>
      </c>
      <c r="AS49" s="23">
        <f t="shared" si="15"/>
        <v>5</v>
      </c>
      <c r="AT49" s="23">
        <f t="shared" si="16"/>
        <v>5</v>
      </c>
      <c r="AU49" s="23">
        <f t="shared" si="17"/>
        <v>5</v>
      </c>
      <c r="AV49" s="23">
        <f t="shared" si="18"/>
        <v>5</v>
      </c>
      <c r="AW49" s="22">
        <f t="shared" si="19"/>
        <v>9</v>
      </c>
      <c r="AX49" s="160">
        <f t="shared" si="66"/>
        <v>80</v>
      </c>
      <c r="AY49" s="70">
        <f t="shared" si="20"/>
        <v>8</v>
      </c>
      <c r="AZ49" s="70">
        <f t="shared" si="21"/>
        <v>8</v>
      </c>
      <c r="BA49" s="70">
        <f t="shared" si="22"/>
        <v>8</v>
      </c>
      <c r="BB49" s="70">
        <f t="shared" si="23"/>
        <v>8</v>
      </c>
      <c r="BC49" s="69">
        <f t="shared" si="24"/>
        <v>14</v>
      </c>
      <c r="BD49" s="156">
        <f t="shared" si="67"/>
        <v>75</v>
      </c>
      <c r="BE49" s="138">
        <f t="shared" si="25"/>
        <v>8</v>
      </c>
      <c r="BF49" s="138">
        <f t="shared" si="26"/>
        <v>8</v>
      </c>
      <c r="BG49" s="138">
        <f t="shared" si="27"/>
        <v>8</v>
      </c>
      <c r="BH49" s="138">
        <f t="shared" si="28"/>
        <v>8</v>
      </c>
      <c r="BI49" s="137">
        <f t="shared" si="29"/>
        <v>12</v>
      </c>
      <c r="BJ49" s="160">
        <f t="shared" si="68"/>
        <v>50</v>
      </c>
      <c r="BK49" s="66">
        <v>4456</v>
      </c>
      <c r="BL49" s="66">
        <v>4019</v>
      </c>
      <c r="BM49" s="66">
        <v>4177</v>
      </c>
      <c r="BN49" s="66">
        <v>4177</v>
      </c>
      <c r="BO49" s="66">
        <v>5924</v>
      </c>
      <c r="BP49" s="164">
        <f t="shared" si="69"/>
        <v>32.944344703770192</v>
      </c>
      <c r="BQ49" s="66">
        <v>33975</v>
      </c>
      <c r="BR49" s="66">
        <v>33291</v>
      </c>
      <c r="BS49" s="66">
        <v>32102</v>
      </c>
      <c r="BT49" s="66">
        <v>46109</v>
      </c>
      <c r="BU49" s="66">
        <v>35791</v>
      </c>
      <c r="BV49" s="160">
        <f t="shared" si="70"/>
        <v>5.3451066961000659</v>
      </c>
      <c r="BW49" s="17">
        <f t="shared" si="30"/>
        <v>38431</v>
      </c>
      <c r="BX49" s="17">
        <f t="shared" si="31"/>
        <v>37310</v>
      </c>
      <c r="BY49" s="17">
        <f t="shared" si="32"/>
        <v>36279</v>
      </c>
      <c r="BZ49" s="17">
        <f t="shared" si="33"/>
        <v>50286</v>
      </c>
      <c r="CA49" s="16">
        <f t="shared" si="34"/>
        <v>41715</v>
      </c>
      <c r="CB49" s="160">
        <f t="shared" si="71"/>
        <v>8.5451848767921668</v>
      </c>
      <c r="CC49" s="192"/>
      <c r="CD49" s="192"/>
      <c r="CE49" s="192"/>
      <c r="CF49" s="192"/>
      <c r="CG49" s="192"/>
      <c r="CH49" s="160" t="e">
        <f t="shared" si="72"/>
        <v>#DIV/0!</v>
      </c>
      <c r="CI49" s="192">
        <f t="shared" si="35"/>
        <v>38431</v>
      </c>
      <c r="CJ49" s="192">
        <f t="shared" si="36"/>
        <v>37310</v>
      </c>
      <c r="CK49" s="192">
        <f t="shared" si="37"/>
        <v>36279</v>
      </c>
      <c r="CL49" s="192">
        <f t="shared" si="38"/>
        <v>50286</v>
      </c>
      <c r="CM49" s="192">
        <f t="shared" si="39"/>
        <v>41715</v>
      </c>
      <c r="CN49" s="160">
        <f t="shared" si="73"/>
        <v>8.5451848767921668</v>
      </c>
      <c r="CO49" s="66">
        <v>614337</v>
      </c>
      <c r="CP49" s="66">
        <v>631071</v>
      </c>
      <c r="CQ49" s="66">
        <v>644620</v>
      </c>
      <c r="CR49" s="66">
        <v>647140</v>
      </c>
      <c r="CS49" s="66">
        <v>638600</v>
      </c>
      <c r="CT49" s="164">
        <f t="shared" si="74"/>
        <v>3.9494609636079314</v>
      </c>
      <c r="CU49" s="67">
        <f t="shared" si="40"/>
        <v>6.2556870251995241E-3</v>
      </c>
      <c r="CV49" s="67">
        <f t="shared" si="41"/>
        <v>5.9121715306201684E-3</v>
      </c>
      <c r="CW49" s="67">
        <f t="shared" si="42"/>
        <v>5.6279668641990629E-3</v>
      </c>
      <c r="CX49" s="67">
        <f t="shared" si="43"/>
        <v>7.7704978829928606E-3</v>
      </c>
      <c r="CY49" s="67">
        <f t="shared" si="44"/>
        <v>6.5322580645161285E-3</v>
      </c>
      <c r="CZ49" s="164">
        <f t="shared" si="75"/>
        <v>4.4211137514153842</v>
      </c>
      <c r="DA49" s="67">
        <f t="shared" si="45"/>
        <v>6.2556870251995241E-3</v>
      </c>
      <c r="DB49" s="67">
        <f t="shared" si="46"/>
        <v>5.9121715306201684E-3</v>
      </c>
      <c r="DC49" s="67">
        <f t="shared" si="47"/>
        <v>5.6279668641990629E-3</v>
      </c>
      <c r="DD49" s="67">
        <f t="shared" si="48"/>
        <v>7.7704978829928606E-3</v>
      </c>
      <c r="DE49" s="67">
        <f t="shared" si="49"/>
        <v>6.5322580645161285E-3</v>
      </c>
      <c r="DF49" s="164">
        <f t="shared" si="76"/>
        <v>4.4211137514153842</v>
      </c>
      <c r="DG49" s="66">
        <v>26221</v>
      </c>
      <c r="DH49" s="66">
        <v>25591</v>
      </c>
      <c r="DI49" s="66">
        <v>26497</v>
      </c>
      <c r="DJ49" s="66">
        <v>40714</v>
      </c>
      <c r="DK49" s="66">
        <v>34542</v>
      </c>
      <c r="DL49" s="164">
        <f t="shared" si="77"/>
        <v>31.734106250715065</v>
      </c>
      <c r="DM49" s="192"/>
      <c r="DN49" s="192"/>
      <c r="DO49" s="192"/>
      <c r="DP49" s="192"/>
      <c r="DQ49" s="192"/>
      <c r="DR49" s="164" t="e">
        <f t="shared" si="78"/>
        <v>#DIV/0!</v>
      </c>
      <c r="DS49" s="192">
        <f t="shared" si="50"/>
        <v>26221</v>
      </c>
      <c r="DT49" s="192">
        <f t="shared" si="51"/>
        <v>25591</v>
      </c>
      <c r="DU49" s="192">
        <f t="shared" si="52"/>
        <v>26497</v>
      </c>
      <c r="DV49" s="192">
        <f t="shared" si="53"/>
        <v>40714</v>
      </c>
      <c r="DW49" s="192">
        <f t="shared" si="54"/>
        <v>34542</v>
      </c>
      <c r="DX49" s="164">
        <f t="shared" si="79"/>
        <v>31.734106250715065</v>
      </c>
      <c r="DY49" s="66">
        <v>0</v>
      </c>
      <c r="DZ49" s="66">
        <v>0</v>
      </c>
      <c r="EA49" s="66">
        <v>0</v>
      </c>
      <c r="EB49" s="66">
        <v>0</v>
      </c>
      <c r="EC49" s="66">
        <v>0</v>
      </c>
      <c r="ED49" s="164" t="e">
        <f t="shared" si="80"/>
        <v>#DIV/0!</v>
      </c>
      <c r="EE49" s="192">
        <v>0</v>
      </c>
      <c r="EF49" s="192">
        <v>0</v>
      </c>
      <c r="EG49" s="192">
        <v>0</v>
      </c>
      <c r="EH49" s="192">
        <v>0</v>
      </c>
      <c r="EI49" s="192">
        <v>0</v>
      </c>
      <c r="EJ49" s="164" t="e">
        <f t="shared" si="81"/>
        <v>#DIV/0!</v>
      </c>
      <c r="EK49" s="66">
        <v>1921</v>
      </c>
      <c r="EL49" s="66">
        <v>2687</v>
      </c>
      <c r="EM49" s="66">
        <v>1141</v>
      </c>
      <c r="EN49" s="66">
        <v>1335</v>
      </c>
      <c r="EO49" s="66">
        <v>681</v>
      </c>
      <c r="EP49" s="164">
        <f t="shared" si="82"/>
        <v>-64.549713690786049</v>
      </c>
      <c r="EQ49" s="4">
        <v>45</v>
      </c>
      <c r="ER49" s="4">
        <v>45</v>
      </c>
      <c r="ES49" s="4">
        <v>45</v>
      </c>
      <c r="ET49" s="4">
        <v>45</v>
      </c>
      <c r="EU49" s="4">
        <v>45</v>
      </c>
      <c r="EV49" s="164">
        <f t="shared" si="83"/>
        <v>0</v>
      </c>
      <c r="EW49" s="66">
        <v>4410</v>
      </c>
      <c r="EX49" s="66">
        <v>4620</v>
      </c>
      <c r="EY49" s="66">
        <v>5276</v>
      </c>
      <c r="EZ49" s="66">
        <v>6394</v>
      </c>
      <c r="FA49" s="66">
        <v>7236</v>
      </c>
      <c r="FB49" s="164">
        <f t="shared" si="84"/>
        <v>64.08163265306122</v>
      </c>
      <c r="FC49" s="192"/>
      <c r="FD49" s="192"/>
      <c r="FE49" s="192"/>
      <c r="FF49" s="192"/>
      <c r="FG49" s="192"/>
      <c r="FH49" s="164" t="e">
        <f t="shared" si="85"/>
        <v>#DIV/0!</v>
      </c>
      <c r="FI49" s="72">
        <f t="shared" si="86"/>
        <v>2.0533333333333337</v>
      </c>
      <c r="FJ49" s="72">
        <f t="shared" si="87"/>
        <v>2.3448888888888888</v>
      </c>
      <c r="FK49" s="72">
        <f t="shared" si="88"/>
        <v>2.8417777777777777</v>
      </c>
      <c r="FL49" s="72">
        <f t="shared" si="89"/>
        <v>3.2160000000000002</v>
      </c>
      <c r="FM49" s="164">
        <f t="shared" si="90"/>
        <v>56.6233766233766</v>
      </c>
      <c r="FN49" s="376" t="s">
        <v>58</v>
      </c>
      <c r="FO49" s="376" t="s">
        <v>58</v>
      </c>
      <c r="FP49" s="376" t="s">
        <v>58</v>
      </c>
      <c r="FQ49" s="376" t="s">
        <v>58</v>
      </c>
      <c r="FR49" s="376" t="s">
        <v>58</v>
      </c>
      <c r="FS49" s="164" t="e">
        <f t="shared" si="91"/>
        <v>#VALUE!</v>
      </c>
      <c r="FZ49" s="178"/>
      <c r="GA49" s="176"/>
      <c r="GH49" s="178"/>
      <c r="GI49" s="176"/>
      <c r="GJ49" s="177"/>
      <c r="GK49" s="177"/>
      <c r="GL49" s="177"/>
      <c r="GM49" s="177"/>
      <c r="GN49" s="177"/>
      <c r="GO49" s="177"/>
      <c r="GP49" s="176"/>
      <c r="GQ49" s="176"/>
    </row>
    <row r="50" spans="1:205">
      <c r="A50" s="378" t="s">
        <v>256</v>
      </c>
      <c r="B50" s="379"/>
      <c r="C50" s="8">
        <f>SUM(C3:C49)</f>
        <v>430</v>
      </c>
      <c r="D50" s="8">
        <f>SUM(D3:D49)</f>
        <v>402</v>
      </c>
      <c r="E50" s="8">
        <f>SUM(E3:E49)</f>
        <v>364</v>
      </c>
      <c r="F50" s="8">
        <f>SUM(F3:F49)</f>
        <v>368</v>
      </c>
      <c r="G50" s="8">
        <f>SUM(G3:G49)</f>
        <v>365</v>
      </c>
      <c r="H50" s="20">
        <f t="shared" si="60"/>
        <v>-15.116279069767447</v>
      </c>
      <c r="I50" s="8">
        <f>SUM(I3:I49)</f>
        <v>73</v>
      </c>
      <c r="J50" s="8">
        <f>SUM(J3:J49)</f>
        <v>78</v>
      </c>
      <c r="K50" s="8">
        <f>SUM(K3:K49)</f>
        <v>85</v>
      </c>
      <c r="L50" s="8">
        <f>SUM(L3:L49)</f>
        <v>85</v>
      </c>
      <c r="M50" s="8">
        <f>SUM(M3:M49)</f>
        <v>61</v>
      </c>
      <c r="N50" s="20">
        <f t="shared" si="92"/>
        <v>-16.43835616438356</v>
      </c>
      <c r="O50" s="8">
        <f t="shared" si="0"/>
        <v>503</v>
      </c>
      <c r="P50" s="8">
        <f t="shared" si="1"/>
        <v>480</v>
      </c>
      <c r="Q50" s="8">
        <f t="shared" si="2"/>
        <v>449</v>
      </c>
      <c r="R50" s="8">
        <f t="shared" si="3"/>
        <v>453</v>
      </c>
      <c r="S50" s="8">
        <f t="shared" si="4"/>
        <v>426</v>
      </c>
      <c r="T50" s="20">
        <f t="shared" si="61"/>
        <v>-15.30815109343936</v>
      </c>
      <c r="U50" s="20">
        <f t="shared" si="5"/>
        <v>466.5</v>
      </c>
      <c r="V50" s="20">
        <f t="shared" si="6"/>
        <v>441</v>
      </c>
      <c r="W50" s="20">
        <f t="shared" si="7"/>
        <v>406.5</v>
      </c>
      <c r="X50" s="20">
        <f t="shared" si="8"/>
        <v>410.5</v>
      </c>
      <c r="Y50" s="20">
        <f t="shared" si="9"/>
        <v>395.5</v>
      </c>
      <c r="Z50" s="20">
        <f t="shared" si="62"/>
        <v>-15.219721329046088</v>
      </c>
      <c r="AA50" s="8">
        <f>SUM(AA3:AA49)</f>
        <v>829</v>
      </c>
      <c r="AB50" s="8">
        <f>SUM(AB3:AB49)</f>
        <v>826</v>
      </c>
      <c r="AC50" s="8">
        <f>SUM(AC3:AC49)</f>
        <v>839</v>
      </c>
      <c r="AD50" s="8">
        <f>SUM(AD3:AD49)</f>
        <v>836</v>
      </c>
      <c r="AE50" s="8">
        <f>SUM(AE3:AE49)</f>
        <v>832</v>
      </c>
      <c r="AF50" s="20">
        <f t="shared" si="63"/>
        <v>0.36188178528346882</v>
      </c>
      <c r="AG50" s="8">
        <f>SUM(AG3:AG49)</f>
        <v>66</v>
      </c>
      <c r="AH50" s="8">
        <f>SUM(AH3:AH49)</f>
        <v>69</v>
      </c>
      <c r="AI50" s="8">
        <f>SUM(AI3:AI49)</f>
        <v>69</v>
      </c>
      <c r="AJ50" s="8">
        <f>SUM(AJ3:AJ49)</f>
        <v>67</v>
      </c>
      <c r="AK50" s="8">
        <f>SUM(AK3:AK49)</f>
        <v>68</v>
      </c>
      <c r="AL50" s="8">
        <f t="shared" si="64"/>
        <v>3.0303030303030276</v>
      </c>
      <c r="AM50" s="8">
        <f t="shared" si="10"/>
        <v>895</v>
      </c>
      <c r="AN50" s="8">
        <f t="shared" si="11"/>
        <v>895</v>
      </c>
      <c r="AO50" s="8">
        <f t="shared" si="12"/>
        <v>908</v>
      </c>
      <c r="AP50" s="8">
        <f t="shared" si="13"/>
        <v>903</v>
      </c>
      <c r="AQ50" s="8">
        <f t="shared" si="14"/>
        <v>900</v>
      </c>
      <c r="AR50" s="20">
        <f t="shared" si="65"/>
        <v>0.55865921787709993</v>
      </c>
      <c r="AS50" s="20">
        <f t="shared" si="15"/>
        <v>862</v>
      </c>
      <c r="AT50" s="20">
        <f t="shared" si="16"/>
        <v>860.5</v>
      </c>
      <c r="AU50" s="20">
        <f t="shared" si="17"/>
        <v>873.5</v>
      </c>
      <c r="AV50" s="20">
        <f t="shared" si="18"/>
        <v>869.5</v>
      </c>
      <c r="AW50" s="20">
        <f t="shared" si="19"/>
        <v>866</v>
      </c>
      <c r="AX50" s="20">
        <f t="shared" si="66"/>
        <v>0.46403712296982924</v>
      </c>
      <c r="AY50" s="8">
        <f t="shared" si="20"/>
        <v>1398</v>
      </c>
      <c r="AZ50" s="8">
        <f t="shared" si="21"/>
        <v>1375</v>
      </c>
      <c r="BA50" s="8">
        <f t="shared" si="22"/>
        <v>1357</v>
      </c>
      <c r="BB50" s="8">
        <f t="shared" si="23"/>
        <v>1356</v>
      </c>
      <c r="BC50" s="8">
        <f t="shared" si="24"/>
        <v>1326</v>
      </c>
      <c r="BD50" s="369">
        <f t="shared" si="67"/>
        <v>-5.1502145922746827</v>
      </c>
      <c r="BE50" s="20">
        <f t="shared" si="25"/>
        <v>1328.5</v>
      </c>
      <c r="BF50" s="20">
        <f t="shared" si="26"/>
        <v>1301.5</v>
      </c>
      <c r="BG50" s="20">
        <f t="shared" si="27"/>
        <v>1280</v>
      </c>
      <c r="BH50" s="20">
        <f t="shared" si="28"/>
        <v>1280</v>
      </c>
      <c r="BI50" s="20">
        <f t="shared" si="29"/>
        <v>1261.5</v>
      </c>
      <c r="BJ50" s="20">
        <f t="shared" si="68"/>
        <v>-5.0432818968761728</v>
      </c>
      <c r="BK50" s="15">
        <f>SUM(BK3:BK49)</f>
        <v>7851660</v>
      </c>
      <c r="BL50" s="15">
        <f>SUM(BL3:BL49)</f>
        <v>6697100</v>
      </c>
      <c r="BM50" s="15">
        <f>SUM(BM3:BM49)</f>
        <v>6286226</v>
      </c>
      <c r="BN50" s="15">
        <f>SUM(BN3:BN49)</f>
        <v>5714251</v>
      </c>
      <c r="BO50" s="15">
        <f>SUM(BO3:BO49)</f>
        <v>5556486</v>
      </c>
      <c r="BP50" s="163">
        <f t="shared" si="69"/>
        <v>-29.231703868990767</v>
      </c>
      <c r="BQ50" s="15">
        <f>SUM(BQ3:BQ49)</f>
        <v>3385939</v>
      </c>
      <c r="BR50" s="15">
        <f>SUM(BR3:BR49)</f>
        <v>3302051</v>
      </c>
      <c r="BS50" s="15">
        <f>SUM(BS3:BS49)</f>
        <v>3138067</v>
      </c>
      <c r="BT50" s="15">
        <f>SUM(BT3:BT49)</f>
        <v>3000029</v>
      </c>
      <c r="BU50" s="15">
        <f>SUM(BU3:BU49)</f>
        <v>3025636</v>
      </c>
      <c r="BV50" s="20">
        <f t="shared" si="70"/>
        <v>-10.641154492151216</v>
      </c>
      <c r="BW50" s="21">
        <f t="shared" si="30"/>
        <v>11237599</v>
      </c>
      <c r="BX50" s="21">
        <f t="shared" si="31"/>
        <v>9999151</v>
      </c>
      <c r="BY50" s="21">
        <f t="shared" si="32"/>
        <v>9424293</v>
      </c>
      <c r="BZ50" s="21">
        <f t="shared" si="33"/>
        <v>8714280</v>
      </c>
      <c r="CA50" s="21">
        <f t="shared" si="34"/>
        <v>8582122</v>
      </c>
      <c r="CB50" s="20">
        <f t="shared" si="71"/>
        <v>-23.630287928942828</v>
      </c>
      <c r="CC50" s="15">
        <f>SUM(CC3:CC49)</f>
        <v>2322069</v>
      </c>
      <c r="CD50" s="15">
        <f>SUM(CD3:CD49)</f>
        <v>2160935</v>
      </c>
      <c r="CE50" s="15">
        <f>SUM(CE3:CE49)</f>
        <v>1980829</v>
      </c>
      <c r="CF50" s="15">
        <f>SUM(CF3:CF49)</f>
        <v>1499842</v>
      </c>
      <c r="CG50" s="15">
        <f>SUM(CG3:CG49)</f>
        <v>1180336</v>
      </c>
      <c r="CH50" s="20">
        <f t="shared" si="72"/>
        <v>-49.168780083623695</v>
      </c>
      <c r="CI50" s="15">
        <f t="shared" si="35"/>
        <v>8915530</v>
      </c>
      <c r="CJ50" s="15">
        <f t="shared" si="36"/>
        <v>7838216</v>
      </c>
      <c r="CK50" s="15">
        <f t="shared" si="37"/>
        <v>7443464</v>
      </c>
      <c r="CL50" s="15">
        <f t="shared" si="38"/>
        <v>7214438</v>
      </c>
      <c r="CM50" s="15">
        <f t="shared" si="39"/>
        <v>7401786</v>
      </c>
      <c r="CN50" s="20">
        <f t="shared" si="73"/>
        <v>-16.978732616008241</v>
      </c>
      <c r="CO50" s="15">
        <f>SUM(CO3:CO49)</f>
        <v>54752308</v>
      </c>
      <c r="CP50" s="15">
        <f>SUM(CP3:CP49)</f>
        <v>53879623</v>
      </c>
      <c r="CQ50" s="15">
        <f>SUM(CQ3:CQ49)</f>
        <v>53479356</v>
      </c>
      <c r="CR50" s="15">
        <f>SUM(CR3:CR49)</f>
        <v>53599981</v>
      </c>
      <c r="CS50" s="15">
        <f>SUM(CS3:CS49)</f>
        <v>51330412</v>
      </c>
      <c r="CT50" s="163">
        <f t="shared" si="74"/>
        <v>-6.2497748953340926</v>
      </c>
      <c r="CU50" s="370">
        <f t="shared" si="40"/>
        <v>2.0524429764677683E-2</v>
      </c>
      <c r="CV50" s="370">
        <f t="shared" si="41"/>
        <v>1.8558316564315974E-2</v>
      </c>
      <c r="CW50" s="370">
        <f t="shared" si="42"/>
        <v>1.7622300836980909E-2</v>
      </c>
      <c r="CX50" s="370">
        <f t="shared" si="43"/>
        <v>1.6257990837720632E-2</v>
      </c>
      <c r="CY50" s="370">
        <f t="shared" si="44"/>
        <v>1.6719370964721654E-2</v>
      </c>
      <c r="CZ50" s="163">
        <f t="shared" si="75"/>
        <v>-18.539169387811651</v>
      </c>
      <c r="DA50" s="370">
        <f t="shared" si="45"/>
        <v>1.6283386629107947E-2</v>
      </c>
      <c r="DB50" s="370">
        <f t="shared" si="46"/>
        <v>1.4547644477764812E-2</v>
      </c>
      <c r="DC50" s="370">
        <f t="shared" si="47"/>
        <v>1.3918387498907054E-2</v>
      </c>
      <c r="DD50" s="370">
        <f t="shared" si="48"/>
        <v>1.3459777159249368E-2</v>
      </c>
      <c r="DE50" s="370">
        <f t="shared" si="49"/>
        <v>1.4419884258867822E-2</v>
      </c>
      <c r="DF50" s="163">
        <f>((DE50/DA50)-1)*100</f>
        <v>-11.44419408987658</v>
      </c>
      <c r="DG50" s="15">
        <f>SUM(DG3:DG49)</f>
        <v>1355719</v>
      </c>
      <c r="DH50" s="15">
        <f>SUM(DH3:DH49)</f>
        <v>1154218</v>
      </c>
      <c r="DI50" s="15">
        <f>SUM(DI3:DI49)</f>
        <v>1170308</v>
      </c>
      <c r="DJ50" s="15">
        <f>SUM(DJ3:DJ49)</f>
        <v>1165947</v>
      </c>
      <c r="DK50" s="15">
        <f>SUM(DK3:DK49)</f>
        <v>999494</v>
      </c>
      <c r="DL50" s="163">
        <f t="shared" si="77"/>
        <v>-26.275725279353612</v>
      </c>
      <c r="DM50" s="15">
        <f>SUM(DM3:DM49)</f>
        <v>86098</v>
      </c>
      <c r="DN50" s="15">
        <f>SUM(DN3:DN49)</f>
        <v>92458</v>
      </c>
      <c r="DO50" s="15">
        <f>SUM(DO3:DO49)</f>
        <v>99525</v>
      </c>
      <c r="DP50" s="15">
        <f>SUM(DP3:DP49)</f>
        <v>220329</v>
      </c>
      <c r="DQ50" s="15">
        <f>SUM(DQ3:DQ49)</f>
        <v>182277</v>
      </c>
      <c r="DR50" s="163">
        <f t="shared" si="78"/>
        <v>111.70875049362357</v>
      </c>
      <c r="DS50" s="15">
        <f t="shared" si="50"/>
        <v>1269621</v>
      </c>
      <c r="DT50" s="15">
        <f t="shared" si="51"/>
        <v>1061760</v>
      </c>
      <c r="DU50" s="15">
        <f t="shared" si="52"/>
        <v>1070783</v>
      </c>
      <c r="DV50" s="15">
        <f t="shared" si="53"/>
        <v>945618</v>
      </c>
      <c r="DW50" s="15">
        <f t="shared" si="54"/>
        <v>817217</v>
      </c>
      <c r="DX50" s="163">
        <f t="shared" si="79"/>
        <v>-35.632995988566663</v>
      </c>
      <c r="DY50" s="15">
        <f>SUM(DY3:DY49)</f>
        <v>508198</v>
      </c>
      <c r="DZ50" s="15">
        <f>SUM(DZ3:DZ49)</f>
        <v>466002</v>
      </c>
      <c r="EA50" s="15">
        <f>SUM(EA3:EA49)</f>
        <v>458242</v>
      </c>
      <c r="EB50" s="15">
        <f>SUM(EB3:EB49)</f>
        <v>446893</v>
      </c>
      <c r="EC50" s="15">
        <f>SUM(EC3:EC49)</f>
        <v>415907</v>
      </c>
      <c r="ED50" s="163">
        <f t="shared" si="80"/>
        <v>-18.160441402760341</v>
      </c>
      <c r="EE50" s="15">
        <f>SUM(EE3:EE49)</f>
        <v>26006</v>
      </c>
      <c r="EF50" s="15">
        <f>SUM(EF3:EF49)</f>
        <v>31277</v>
      </c>
      <c r="EG50" s="15">
        <f>SUM(EG3:EG49)</f>
        <v>211837</v>
      </c>
      <c r="EH50" s="15">
        <f>SUM(EH3:EH49)</f>
        <v>247318</v>
      </c>
      <c r="EI50" s="15">
        <f>SUM(EI3:EI49)</f>
        <v>175389</v>
      </c>
      <c r="EJ50" s="163">
        <f t="shared" si="81"/>
        <v>574.41744212873948</v>
      </c>
      <c r="EK50" s="15">
        <f>SUM(EK3:EK49)</f>
        <v>341963</v>
      </c>
      <c r="EL50" s="15">
        <f>SUM(EL3:EL49)</f>
        <v>277439</v>
      </c>
      <c r="EM50" s="15">
        <f>SUM(EM3:EM49)</f>
        <v>229258</v>
      </c>
      <c r="EN50" s="15">
        <f>SUM(EN3:EN49)</f>
        <v>181212</v>
      </c>
      <c r="EO50" s="15">
        <f>SUM(EO3:EO49)</f>
        <v>165476</v>
      </c>
      <c r="EP50" s="163">
        <f t="shared" si="82"/>
        <v>-51.609969499624228</v>
      </c>
      <c r="EQ50" s="15">
        <f>SUM(EQ3:EQ49)</f>
        <v>1783</v>
      </c>
      <c r="ER50" s="15">
        <f>SUM(ER3:ER49)</f>
        <v>1780</v>
      </c>
      <c r="ES50" s="15">
        <f>SUM(ES3:ES49)</f>
        <v>1764</v>
      </c>
      <c r="ET50" s="15">
        <f>SUM(ET3:ET49)</f>
        <v>1782</v>
      </c>
      <c r="EU50" s="15">
        <f>SUM(EU3:EU49)</f>
        <v>1889</v>
      </c>
      <c r="EV50" s="163">
        <f t="shared" si="83"/>
        <v>5.9450364554122226</v>
      </c>
      <c r="EW50" s="15">
        <f>SUM(EW3:EW49)</f>
        <v>310939</v>
      </c>
      <c r="EX50" s="15">
        <f>SUM(EX3:EX49)</f>
        <v>311911</v>
      </c>
      <c r="EY50" s="15">
        <f>SUM(EY3:EY49)</f>
        <v>331825</v>
      </c>
      <c r="EZ50" s="15">
        <f>SUM(EZ3:EZ49)</f>
        <v>348658</v>
      </c>
      <c r="FA50" s="15">
        <f>SUM(FA3:FA49)</f>
        <v>395007</v>
      </c>
      <c r="FB50" s="163">
        <f t="shared" si="84"/>
        <v>27.036814294765211</v>
      </c>
      <c r="FC50" s="15">
        <f>SUM(FC3:FC49)</f>
        <v>15725</v>
      </c>
      <c r="FD50" s="15">
        <f>SUM(FD3:FD49)</f>
        <v>15872</v>
      </c>
      <c r="FE50" s="15">
        <f>SUM(FE3:FE49)</f>
        <v>16399</v>
      </c>
      <c r="FF50" s="15">
        <f>SUM(FF3:FF49)</f>
        <v>17298</v>
      </c>
      <c r="FG50" s="15">
        <f>SUM(FG3:FG49)</f>
        <v>16586</v>
      </c>
      <c r="FH50" s="163">
        <f t="shared" si="85"/>
        <v>5.4753577106518181</v>
      </c>
      <c r="FI50" s="20">
        <f t="shared" si="86"/>
        <v>3.4987212563095906</v>
      </c>
      <c r="FJ50" s="20">
        <f t="shared" si="87"/>
        <v>3.7283707865168538</v>
      </c>
      <c r="FK50" s="20">
        <f t="shared" si="88"/>
        <v>3.9530385487528346</v>
      </c>
      <c r="FL50" s="20">
        <f t="shared" si="89"/>
        <v>4.4332996632996631</v>
      </c>
      <c r="FM50" s="163">
        <f t="shared" si="90"/>
        <v>26.711999571404977</v>
      </c>
      <c r="FN50" s="20">
        <f>FC50/EW52*100</f>
        <v>6.7441222133587235</v>
      </c>
      <c r="FO50" s="20">
        <f>FD50/EX52*100</f>
        <v>6.5566456676649798</v>
      </c>
      <c r="FP50" s="20">
        <f>FE50/EY52*100</f>
        <v>6.4532758274666593</v>
      </c>
      <c r="FQ50" s="20">
        <f>FF50/EZ52*100</f>
        <v>6.377495529706712</v>
      </c>
      <c r="FR50" s="20">
        <f>FG50/FA52*100</f>
        <v>5.6072238731292074</v>
      </c>
      <c r="FS50" s="163">
        <f t="shared" si="91"/>
        <v>-16.857617704162497</v>
      </c>
      <c r="FT50" s="178"/>
      <c r="FU50" s="178"/>
      <c r="FV50" s="178"/>
      <c r="FW50" s="178"/>
      <c r="FX50" s="178"/>
      <c r="FY50" s="178"/>
      <c r="FZ50" s="178"/>
      <c r="GA50" s="176"/>
      <c r="GB50" s="178"/>
      <c r="GC50" s="178"/>
      <c r="GD50" s="178"/>
      <c r="GE50" s="178"/>
      <c r="GF50" s="178"/>
      <c r="GG50" s="178"/>
      <c r="GH50" s="178"/>
      <c r="GI50" s="176"/>
      <c r="GJ50" s="176"/>
      <c r="GK50" s="176"/>
      <c r="GL50" s="176"/>
      <c r="GM50" s="176"/>
      <c r="GN50" s="176"/>
      <c r="GO50" s="176"/>
      <c r="GP50" s="176"/>
      <c r="GQ50" s="176"/>
      <c r="GR50" s="178"/>
      <c r="GS50" s="178"/>
      <c r="GT50" s="178"/>
      <c r="GU50" s="178"/>
      <c r="GV50" s="178"/>
      <c r="GW50" s="176"/>
    </row>
    <row r="51" spans="1:205">
      <c r="A51" s="254" t="s">
        <v>164</v>
      </c>
      <c r="EW51" s="342" t="s">
        <v>195</v>
      </c>
      <c r="FI51" s="314" t="s">
        <v>281</v>
      </c>
      <c r="FN51" s="314" t="s">
        <v>283</v>
      </c>
    </row>
    <row r="52" spans="1:205">
      <c r="A52" s="254" t="s">
        <v>174</v>
      </c>
      <c r="EW52" s="343">
        <f>SUMIF(FC3:FC49,"&gt;=0",EW3:EW49)</f>
        <v>233166</v>
      </c>
      <c r="EX52" s="343">
        <f>SUMIF(FD3:FD49,"&gt;=0",EX3:EX49)</f>
        <v>242075</v>
      </c>
      <c r="EY52" s="343">
        <f>SUMIF(FE3:FE49,"&gt;=0",EY3:EY49)</f>
        <v>254119</v>
      </c>
      <c r="EZ52" s="343">
        <f>SUMIF(FF3:FF49,"&gt;=0",EZ3:EZ49)</f>
        <v>271235</v>
      </c>
      <c r="FA52" s="343">
        <f>SUMIF(FG3:FG49,"&gt;=0",FA3:FA49)</f>
        <v>295797</v>
      </c>
      <c r="FI52" s="314" t="s">
        <v>282</v>
      </c>
      <c r="FN52" s="314" t="s">
        <v>284</v>
      </c>
    </row>
    <row r="53" spans="1:205">
      <c r="FN53" s="339"/>
      <c r="FO53" s="339"/>
      <c r="FP53" s="339"/>
      <c r="FQ53" s="339"/>
      <c r="FR53" s="339"/>
      <c r="FS53" s="340"/>
    </row>
  </sheetData>
  <mergeCells count="3">
    <mergeCell ref="A50:B50"/>
    <mergeCell ref="B1:B2"/>
    <mergeCell ref="A1:A2"/>
  </mergeCells>
  <phoneticPr fontId="2"/>
  <conditionalFormatting sqref="CH1:CH1048576 CN1:CN1048576">
    <cfRule type="cellIs" dxfId="4" priority="1" stopIfTrue="1" operator="lessThan">
      <formula>0</formula>
    </cfRule>
  </conditionalFormatting>
  <pageMargins left="0.48" right="0.35" top="0.61" bottom="0.38" header="0.41" footer="0.27"/>
  <pageSetup paperSize="9" scale="80" orientation="landscape" horizontalDpi="4294967292"/>
  <headerFooter>
    <oddHeader>&amp;L&amp;"ＭＳ ゴシック,太字"&amp;12資料-1：&amp;"ＭＳ ゴシック,太字 斜体"消費者行政チェックポイント集計表_x000D_</oddHead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5" workbookViewId="0">
      <pane xSplit="1" ySplit="2" topLeftCell="B3" activePane="bottomRight" state="frozen"/>
      <selection pane="topRight" activeCell="B1" sqref="B1"/>
      <selection pane="bottomLeft" activeCell="A3" sqref="A3"/>
      <selection pane="bottomRight" activeCell="A2" sqref="A2"/>
    </sheetView>
  </sheetViews>
  <sheetFormatPr baseColWidth="10" defaultColWidth="8.83203125" defaultRowHeight="19" x14ac:dyDescent="0"/>
  <cols>
    <col min="2" max="3" width="10.6640625" customWidth="1"/>
    <col min="4" max="7" width="9.1640625" customWidth="1"/>
    <col min="8" max="9" width="8.5" style="33" customWidth="1"/>
    <col min="10" max="14" width="7.6640625" style="33" customWidth="1"/>
    <col min="15" max="15" width="8" style="102" customWidth="1"/>
    <col min="16" max="16" width="9" style="264" customWidth="1"/>
    <col min="19" max="19" width="18.83203125" customWidth="1"/>
    <col min="20" max="20" width="5.33203125" customWidth="1"/>
  </cols>
  <sheetData>
    <row r="1" spans="1:20" s="33" customFormat="1" ht="17">
      <c r="A1" s="98"/>
      <c r="B1" s="89" t="s">
        <v>287</v>
      </c>
      <c r="C1" s="90"/>
      <c r="D1" s="90"/>
      <c r="E1" s="90"/>
      <c r="F1" s="90"/>
      <c r="G1" s="91"/>
      <c r="H1" s="92" t="s">
        <v>288</v>
      </c>
      <c r="I1" s="93"/>
      <c r="J1" s="93"/>
      <c r="K1" s="93"/>
      <c r="L1" s="93"/>
      <c r="M1" s="93"/>
      <c r="N1" s="94"/>
      <c r="O1" s="103"/>
      <c r="P1" s="295" t="s">
        <v>115</v>
      </c>
      <c r="Q1" s="294"/>
    </row>
    <row r="2" spans="1:20" s="88" customFormat="1" ht="58.5" customHeight="1">
      <c r="A2" s="97" t="s">
        <v>289</v>
      </c>
      <c r="B2" s="50" t="s">
        <v>290</v>
      </c>
      <c r="C2" s="50" t="s">
        <v>291</v>
      </c>
      <c r="D2" s="50" t="s">
        <v>292</v>
      </c>
      <c r="E2" s="50" t="s">
        <v>293</v>
      </c>
      <c r="F2" s="50" t="s">
        <v>294</v>
      </c>
      <c r="G2" s="50" t="s">
        <v>295</v>
      </c>
      <c r="H2" s="57" t="s">
        <v>296</v>
      </c>
      <c r="I2" s="57" t="s">
        <v>297</v>
      </c>
      <c r="J2" s="57" t="s">
        <v>298</v>
      </c>
      <c r="K2" s="57" t="s">
        <v>293</v>
      </c>
      <c r="L2" s="57" t="s">
        <v>294</v>
      </c>
      <c r="M2" s="57" t="s">
        <v>295</v>
      </c>
      <c r="N2" s="109" t="s">
        <v>299</v>
      </c>
      <c r="O2" s="104" t="s">
        <v>300</v>
      </c>
      <c r="P2" s="290" t="s">
        <v>113</v>
      </c>
      <c r="Q2" s="293" t="s">
        <v>114</v>
      </c>
    </row>
    <row r="3" spans="1:20" ht="18">
      <c r="A3" s="46" t="s">
        <v>201</v>
      </c>
      <c r="B3" s="265">
        <f>sheet1!BJ3</f>
        <v>-7.1428571428571397</v>
      </c>
      <c r="C3" s="265">
        <f>sheet1!CN3</f>
        <v>0.35579365596301038</v>
      </c>
      <c r="D3" s="265">
        <f>sheet1!DF3</f>
        <v>13.400940501368709</v>
      </c>
      <c r="E3" s="265">
        <f>sheet1!EV3</f>
        <v>0</v>
      </c>
      <c r="F3" s="265">
        <f>sheet2!H3</f>
        <v>0</v>
      </c>
      <c r="G3" s="265">
        <f>sheet2!AA3</f>
        <v>0</v>
      </c>
      <c r="H3" s="99">
        <v>-1</v>
      </c>
      <c r="I3" s="99">
        <v>1</v>
      </c>
      <c r="J3" s="99">
        <v>1</v>
      </c>
      <c r="K3" s="99">
        <v>0</v>
      </c>
      <c r="L3" s="99">
        <v>0</v>
      </c>
      <c r="M3" s="99">
        <v>0</v>
      </c>
      <c r="N3" s="285">
        <f t="shared" ref="N3:N25" si="0">SUM(H3:M3)</f>
        <v>1</v>
      </c>
      <c r="O3" s="106">
        <f t="shared" ref="O3:O49" si="1">RANK(N3,$N$3:$N$49,0)</f>
        <v>15</v>
      </c>
      <c r="P3" s="289">
        <v>-3</v>
      </c>
      <c r="Q3" s="291">
        <f>RANK(P3,$P$3:$P$49,0)</f>
        <v>23</v>
      </c>
      <c r="S3" s="321" t="s">
        <v>147</v>
      </c>
    </row>
    <row r="4" spans="1:20" ht="18">
      <c r="A4" s="47" t="s">
        <v>210</v>
      </c>
      <c r="B4" s="266">
        <f>sheet1!BJ4</f>
        <v>7.1428571428571397</v>
      </c>
      <c r="C4" s="266">
        <f>sheet1!CN4</f>
        <v>-26.602921455692631</v>
      </c>
      <c r="D4" s="266">
        <f>sheet1!DF4</f>
        <v>-29.428140688423476</v>
      </c>
      <c r="E4" s="266">
        <f>sheet1!EV4</f>
        <v>0</v>
      </c>
      <c r="F4" s="266">
        <f>sheet2!H4</f>
        <v>0</v>
      </c>
      <c r="G4" s="266">
        <f>sheet2!AA4</f>
        <v>0</v>
      </c>
      <c r="H4" s="100">
        <v>1</v>
      </c>
      <c r="I4" s="100">
        <v>-2</v>
      </c>
      <c r="J4" s="100">
        <v>-2</v>
      </c>
      <c r="K4" s="100">
        <v>0</v>
      </c>
      <c r="L4" s="100">
        <v>0</v>
      </c>
      <c r="M4" s="100">
        <v>0</v>
      </c>
      <c r="N4" s="283">
        <f t="shared" si="0"/>
        <v>-3</v>
      </c>
      <c r="O4" s="105">
        <f t="shared" si="1"/>
        <v>33</v>
      </c>
      <c r="P4" s="116">
        <v>-4</v>
      </c>
      <c r="Q4" s="105">
        <f t="shared" ref="Q4:Q49" si="2">RANK(P4,$P$3:$P$49,0)</f>
        <v>31</v>
      </c>
      <c r="S4" s="319" t="s">
        <v>145</v>
      </c>
      <c r="T4" s="320" t="s">
        <v>146</v>
      </c>
    </row>
    <row r="5" spans="1:20" ht="18">
      <c r="A5" s="47" t="s">
        <v>211</v>
      </c>
      <c r="B5" s="266">
        <f>sheet1!BJ5</f>
        <v>-11.764705882352944</v>
      </c>
      <c r="C5" s="266">
        <f>sheet1!CN5</f>
        <v>-1.5167997372796171</v>
      </c>
      <c r="D5" s="266">
        <f>sheet1!DF5</f>
        <v>-4.2881012130684848</v>
      </c>
      <c r="E5" s="266">
        <f>sheet1!EV5</f>
        <v>7.4074074074074181</v>
      </c>
      <c r="F5" s="266">
        <f>sheet2!H5</f>
        <v>0</v>
      </c>
      <c r="G5" s="266">
        <f>sheet2!AA5</f>
        <v>-2.0000000000000018</v>
      </c>
      <c r="H5" s="100">
        <v>-1</v>
      </c>
      <c r="I5" s="100">
        <v>-1</v>
      </c>
      <c r="J5" s="100">
        <v>-1</v>
      </c>
      <c r="K5" s="100">
        <v>1</v>
      </c>
      <c r="L5" s="100">
        <v>0</v>
      </c>
      <c r="M5" s="100">
        <v>-1</v>
      </c>
      <c r="N5" s="283">
        <f t="shared" si="0"/>
        <v>-3</v>
      </c>
      <c r="O5" s="105">
        <f t="shared" si="1"/>
        <v>33</v>
      </c>
      <c r="P5" s="116">
        <v>-5</v>
      </c>
      <c r="Q5" s="105">
        <f t="shared" si="2"/>
        <v>36</v>
      </c>
      <c r="S5" s="322" t="s">
        <v>148</v>
      </c>
      <c r="T5" s="323">
        <v>5</v>
      </c>
    </row>
    <row r="6" spans="1:20" ht="18">
      <c r="A6" s="47" t="s">
        <v>212</v>
      </c>
      <c r="B6" s="266">
        <f>sheet1!BJ6</f>
        <v>-3.4482758620689613</v>
      </c>
      <c r="C6" s="266">
        <f>sheet1!CN6</f>
        <v>-29.273783537816222</v>
      </c>
      <c r="D6" s="266">
        <f>sheet1!DF6</f>
        <v>-17.089620693974872</v>
      </c>
      <c r="E6" s="266">
        <f>sheet1!EV6</f>
        <v>5.555555555555558</v>
      </c>
      <c r="F6" s="266">
        <f>sheet2!H6</f>
        <v>0</v>
      </c>
      <c r="G6" s="266">
        <f>sheet2!AA6</f>
        <v>7.1428571428571619</v>
      </c>
      <c r="H6" s="100">
        <v>-1</v>
      </c>
      <c r="I6" s="100">
        <v>-2</v>
      </c>
      <c r="J6" s="100">
        <v>-1</v>
      </c>
      <c r="K6" s="100">
        <v>1</v>
      </c>
      <c r="L6" s="100">
        <v>0</v>
      </c>
      <c r="M6" s="100">
        <v>1</v>
      </c>
      <c r="N6" s="283">
        <f t="shared" si="0"/>
        <v>-2</v>
      </c>
      <c r="O6" s="105">
        <f t="shared" si="1"/>
        <v>29</v>
      </c>
      <c r="P6" s="116">
        <v>-3</v>
      </c>
      <c r="Q6" s="105">
        <f t="shared" si="2"/>
        <v>23</v>
      </c>
      <c r="S6" s="324" t="s">
        <v>149</v>
      </c>
      <c r="T6" s="325">
        <v>4</v>
      </c>
    </row>
    <row r="7" spans="1:20" ht="18">
      <c r="A7" s="47" t="s">
        <v>213</v>
      </c>
      <c r="B7" s="266">
        <f>sheet1!BJ7</f>
        <v>-14.28571428571429</v>
      </c>
      <c r="C7" s="266">
        <f>sheet1!CN7</f>
        <v>-39.550039971068564</v>
      </c>
      <c r="D7" s="266">
        <f>sheet1!DF7</f>
        <v>-28.022759754809524</v>
      </c>
      <c r="E7" s="266">
        <f>sheet1!EV7</f>
        <v>0</v>
      </c>
      <c r="F7" s="266">
        <f>sheet2!H7</f>
        <v>0</v>
      </c>
      <c r="G7" s="266">
        <f>sheet2!AA7</f>
        <v>0</v>
      </c>
      <c r="H7" s="100">
        <v>-1</v>
      </c>
      <c r="I7" s="100">
        <v>-2</v>
      </c>
      <c r="J7" s="100">
        <v>-2</v>
      </c>
      <c r="K7" s="100">
        <v>0</v>
      </c>
      <c r="L7" s="100">
        <v>0</v>
      </c>
      <c r="M7" s="100">
        <v>0</v>
      </c>
      <c r="N7" s="283">
        <f t="shared" si="0"/>
        <v>-5</v>
      </c>
      <c r="O7" s="105">
        <f t="shared" si="1"/>
        <v>44</v>
      </c>
      <c r="P7" s="116">
        <v>-7</v>
      </c>
      <c r="Q7" s="105">
        <f t="shared" si="2"/>
        <v>41</v>
      </c>
      <c r="S7" s="324" t="s">
        <v>150</v>
      </c>
      <c r="T7" s="325">
        <v>3</v>
      </c>
    </row>
    <row r="8" spans="1:20" ht="18">
      <c r="A8" s="47" t="s">
        <v>214</v>
      </c>
      <c r="B8" s="266">
        <f>sheet1!BJ8</f>
        <v>-2.7027027027026973</v>
      </c>
      <c r="C8" s="266">
        <f>sheet1!CN8</f>
        <v>0.65074290013165115</v>
      </c>
      <c r="D8" s="266">
        <f>sheet1!DF8</f>
        <v>23.654647134643515</v>
      </c>
      <c r="E8" s="266">
        <f>sheet1!EV8</f>
        <v>19.999999999999996</v>
      </c>
      <c r="F8" s="266">
        <f>sheet2!H8</f>
        <v>0</v>
      </c>
      <c r="G8" s="266">
        <f>sheet2!AA8</f>
        <v>0</v>
      </c>
      <c r="H8" s="100">
        <v>-1</v>
      </c>
      <c r="I8" s="100">
        <v>1</v>
      </c>
      <c r="J8" s="100">
        <v>2</v>
      </c>
      <c r="K8" s="100">
        <v>2</v>
      </c>
      <c r="L8" s="100">
        <v>0</v>
      </c>
      <c r="M8" s="100">
        <v>0</v>
      </c>
      <c r="N8" s="283">
        <f t="shared" si="0"/>
        <v>4</v>
      </c>
      <c r="O8" s="105">
        <f t="shared" si="1"/>
        <v>7</v>
      </c>
      <c r="P8" s="116">
        <v>-5</v>
      </c>
      <c r="Q8" s="105">
        <f t="shared" si="2"/>
        <v>36</v>
      </c>
      <c r="S8" s="324" t="s">
        <v>151</v>
      </c>
      <c r="T8" s="325">
        <v>2</v>
      </c>
    </row>
    <row r="9" spans="1:20" ht="18">
      <c r="A9" s="47" t="s">
        <v>215</v>
      </c>
      <c r="B9" s="266">
        <f>sheet1!BJ9</f>
        <v>4.081632653061229</v>
      </c>
      <c r="C9" s="266">
        <f>sheet1!CN9</f>
        <v>-16.857758569370528</v>
      </c>
      <c r="D9" s="266">
        <f>sheet1!DF9</f>
        <v>-13.236179284787653</v>
      </c>
      <c r="E9" s="266">
        <f>sheet1!EV9</f>
        <v>50</v>
      </c>
      <c r="F9" s="266">
        <f>sheet2!H9</f>
        <v>0</v>
      </c>
      <c r="G9" s="266">
        <f>sheet2!AA9</f>
        <v>19.999999999999996</v>
      </c>
      <c r="H9" s="100">
        <v>1</v>
      </c>
      <c r="I9" s="100">
        <v>-1</v>
      </c>
      <c r="J9" s="100">
        <v>-1</v>
      </c>
      <c r="K9" s="100">
        <v>3</v>
      </c>
      <c r="L9" s="100">
        <v>0</v>
      </c>
      <c r="M9" s="100">
        <v>2</v>
      </c>
      <c r="N9" s="283">
        <f t="shared" si="0"/>
        <v>4</v>
      </c>
      <c r="O9" s="105">
        <f t="shared" si="1"/>
        <v>7</v>
      </c>
      <c r="P9" s="116">
        <v>3</v>
      </c>
      <c r="Q9" s="105">
        <f t="shared" si="2"/>
        <v>4</v>
      </c>
      <c r="S9" s="324" t="s">
        <v>120</v>
      </c>
      <c r="T9" s="325">
        <v>1</v>
      </c>
    </row>
    <row r="10" spans="1:20" ht="18">
      <c r="A10" s="47" t="s">
        <v>216</v>
      </c>
      <c r="B10" s="266">
        <f>sheet1!BJ10</f>
        <v>0</v>
      </c>
      <c r="C10" s="266">
        <f>sheet1!CN10</f>
        <v>-5.500346531333145</v>
      </c>
      <c r="D10" s="266">
        <f>sheet1!DF10</f>
        <v>-1.1231652925415281</v>
      </c>
      <c r="E10" s="266">
        <f>sheet1!EV10</f>
        <v>0</v>
      </c>
      <c r="F10" s="266">
        <f>sheet2!H10</f>
        <v>0</v>
      </c>
      <c r="G10" s="266">
        <f>sheet2!AA10</f>
        <v>0</v>
      </c>
      <c r="H10" s="100">
        <v>0</v>
      </c>
      <c r="I10" s="100">
        <v>-1</v>
      </c>
      <c r="J10" s="100">
        <v>-1</v>
      </c>
      <c r="K10" s="100">
        <v>0</v>
      </c>
      <c r="L10" s="100">
        <v>0</v>
      </c>
      <c r="M10" s="100">
        <v>0</v>
      </c>
      <c r="N10" s="283">
        <f t="shared" si="0"/>
        <v>-2</v>
      </c>
      <c r="O10" s="105">
        <f t="shared" si="1"/>
        <v>29</v>
      </c>
      <c r="P10" s="116">
        <v>-1</v>
      </c>
      <c r="Q10" s="105">
        <f t="shared" si="2"/>
        <v>15</v>
      </c>
      <c r="S10" s="324" t="s">
        <v>152</v>
      </c>
      <c r="T10" s="325">
        <v>0</v>
      </c>
    </row>
    <row r="11" spans="1:20" ht="18">
      <c r="A11" s="47" t="s">
        <v>301</v>
      </c>
      <c r="B11" s="266">
        <f>sheet1!BJ11</f>
        <v>0</v>
      </c>
      <c r="C11" s="266">
        <f>sheet1!CN11</f>
        <v>-23.814396569576925</v>
      </c>
      <c r="D11" s="266">
        <f>sheet1!DF11</f>
        <v>-24.007229868808231</v>
      </c>
      <c r="E11" s="266">
        <f>sheet1!EV11</f>
        <v>-16.666666666666664</v>
      </c>
      <c r="F11" s="266">
        <f>sheet2!H11</f>
        <v>0</v>
      </c>
      <c r="G11" s="266">
        <f>sheet2!AA11</f>
        <v>40.000000000000014</v>
      </c>
      <c r="H11" s="100">
        <v>0</v>
      </c>
      <c r="I11" s="116">
        <v>-2</v>
      </c>
      <c r="J11" s="116">
        <v>-2</v>
      </c>
      <c r="K11" s="100">
        <v>-1</v>
      </c>
      <c r="L11" s="100">
        <v>0</v>
      </c>
      <c r="M11" s="116">
        <v>3</v>
      </c>
      <c r="N11" s="283">
        <f t="shared" si="0"/>
        <v>-2</v>
      </c>
      <c r="O11" s="105">
        <f t="shared" si="1"/>
        <v>29</v>
      </c>
      <c r="P11" s="116">
        <v>-2</v>
      </c>
      <c r="Q11" s="105">
        <f t="shared" si="2"/>
        <v>20</v>
      </c>
      <c r="S11" s="324" t="s">
        <v>153</v>
      </c>
      <c r="T11" s="325">
        <v>-1</v>
      </c>
    </row>
    <row r="12" spans="1:20" ht="18">
      <c r="A12" s="47" t="s">
        <v>218</v>
      </c>
      <c r="B12" s="266">
        <f>sheet1!BJ12</f>
        <v>14.285714285714279</v>
      </c>
      <c r="C12" s="266">
        <f>sheet1!CN12</f>
        <v>-16.782522343594842</v>
      </c>
      <c r="D12" s="266">
        <f>sheet1!DF12</f>
        <v>-13.698335120323135</v>
      </c>
      <c r="E12" s="266">
        <f>sheet1!EV12</f>
        <v>16.666666666666675</v>
      </c>
      <c r="F12" s="266">
        <f>sheet2!H12</f>
        <v>0</v>
      </c>
      <c r="G12" s="266">
        <f>sheet2!AA12</f>
        <v>68.421052631578931</v>
      </c>
      <c r="H12" s="100">
        <v>1</v>
      </c>
      <c r="I12" s="100">
        <v>-1</v>
      </c>
      <c r="J12" s="100">
        <v>-1</v>
      </c>
      <c r="K12" s="100">
        <v>1</v>
      </c>
      <c r="L12" s="100">
        <v>0</v>
      </c>
      <c r="M12" s="100">
        <v>4</v>
      </c>
      <c r="N12" s="283">
        <f t="shared" si="0"/>
        <v>4</v>
      </c>
      <c r="O12" s="105">
        <f t="shared" si="1"/>
        <v>7</v>
      </c>
      <c r="P12" s="116">
        <v>1</v>
      </c>
      <c r="Q12" s="105">
        <f t="shared" si="2"/>
        <v>8</v>
      </c>
      <c r="S12" s="324" t="s">
        <v>154</v>
      </c>
      <c r="T12" s="325">
        <v>-2</v>
      </c>
    </row>
    <row r="13" spans="1:20" ht="18">
      <c r="A13" s="47" t="s">
        <v>219</v>
      </c>
      <c r="B13" s="267">
        <f>sheet1!BJ13</f>
        <v>56.756756756756758</v>
      </c>
      <c r="C13" s="267">
        <f>sheet1!CN13</f>
        <v>32.952630012673524</v>
      </c>
      <c r="D13" s="267">
        <f>sheet1!DF13</f>
        <v>59.695350042152228</v>
      </c>
      <c r="E13" s="267">
        <f>sheet1!EV13</f>
        <v>3.488372093023262</v>
      </c>
      <c r="F13" s="267">
        <f>sheet2!H13</f>
        <v>-19.999999999999996</v>
      </c>
      <c r="G13" s="267">
        <f>sheet2!AA13</f>
        <v>-5.4999999999999938</v>
      </c>
      <c r="H13" s="100">
        <v>3</v>
      </c>
      <c r="I13" s="100">
        <v>2</v>
      </c>
      <c r="J13" s="100">
        <v>3</v>
      </c>
      <c r="K13" s="100">
        <v>1</v>
      </c>
      <c r="L13" s="100">
        <v>-2</v>
      </c>
      <c r="M13" s="100">
        <v>-1</v>
      </c>
      <c r="N13" s="283">
        <f t="shared" si="0"/>
        <v>6</v>
      </c>
      <c r="O13" s="105">
        <f t="shared" si="1"/>
        <v>2</v>
      </c>
      <c r="P13" s="116">
        <v>0</v>
      </c>
      <c r="Q13" s="105">
        <f t="shared" si="2"/>
        <v>11</v>
      </c>
      <c r="S13" s="324" t="s">
        <v>155</v>
      </c>
      <c r="T13" s="325">
        <v>-3</v>
      </c>
    </row>
    <row r="14" spans="1:20" ht="18">
      <c r="A14" s="47" t="s">
        <v>220</v>
      </c>
      <c r="B14" s="266">
        <f>sheet1!BJ14</f>
        <v>11.363636363636353</v>
      </c>
      <c r="C14" s="266">
        <f>sheet1!CN14</f>
        <v>-8.3939986805287035</v>
      </c>
      <c r="D14" s="266">
        <f>sheet1!DF14</f>
        <v>-5.045294132513833</v>
      </c>
      <c r="E14" s="266">
        <f>sheet1!EV14</f>
        <v>0</v>
      </c>
      <c r="F14" s="266">
        <f>sheet2!H14</f>
        <v>0</v>
      </c>
      <c r="G14" s="266">
        <f>sheet2!AA14</f>
        <v>10.000000000000009</v>
      </c>
      <c r="H14" s="100">
        <v>1</v>
      </c>
      <c r="I14" s="100">
        <v>-1</v>
      </c>
      <c r="J14" s="100">
        <v>-1</v>
      </c>
      <c r="K14" s="100">
        <v>0</v>
      </c>
      <c r="L14" s="100">
        <v>0</v>
      </c>
      <c r="M14" s="100">
        <v>1</v>
      </c>
      <c r="N14" s="283">
        <f t="shared" si="0"/>
        <v>0</v>
      </c>
      <c r="O14" s="105">
        <f t="shared" si="1"/>
        <v>20</v>
      </c>
      <c r="P14" s="116">
        <v>-1</v>
      </c>
      <c r="Q14" s="105">
        <f t="shared" si="2"/>
        <v>15</v>
      </c>
      <c r="S14" s="324" t="s">
        <v>156</v>
      </c>
      <c r="T14" s="325">
        <v>-4</v>
      </c>
    </row>
    <row r="15" spans="1:20" ht="18">
      <c r="A15" s="47" t="s">
        <v>221</v>
      </c>
      <c r="B15" s="266">
        <f>sheet1!BJ15</f>
        <v>-20.645161290322577</v>
      </c>
      <c r="C15" s="266">
        <f>sheet1!CN15</f>
        <v>-40.737330855279708</v>
      </c>
      <c r="D15" s="266">
        <f>sheet1!DF15</f>
        <v>-33.041349310909652</v>
      </c>
      <c r="E15" s="266">
        <f>sheet1!EV15</f>
        <v>6.6666666666666652</v>
      </c>
      <c r="F15" s="266">
        <f>sheet2!H15</f>
        <v>0</v>
      </c>
      <c r="G15" s="266">
        <f>sheet2!AA15</f>
        <v>-15.207373271889413</v>
      </c>
      <c r="H15" s="282">
        <v>-2</v>
      </c>
      <c r="I15" s="282">
        <v>-3</v>
      </c>
      <c r="J15" s="282">
        <v>-2</v>
      </c>
      <c r="K15" s="282">
        <v>1</v>
      </c>
      <c r="L15" s="282">
        <v>0</v>
      </c>
      <c r="M15" s="282">
        <v>-1</v>
      </c>
      <c r="N15" s="283">
        <f t="shared" si="0"/>
        <v>-7</v>
      </c>
      <c r="O15" s="105">
        <f t="shared" si="1"/>
        <v>45</v>
      </c>
      <c r="P15" s="116">
        <v>-8</v>
      </c>
      <c r="Q15" s="105">
        <f t="shared" si="2"/>
        <v>44</v>
      </c>
      <c r="S15" s="326" t="s">
        <v>157</v>
      </c>
      <c r="T15" s="327">
        <v>-5</v>
      </c>
    </row>
    <row r="16" spans="1:20" ht="18">
      <c r="A16" s="47" t="s">
        <v>222</v>
      </c>
      <c r="B16" s="266">
        <f>sheet1!BJ16</f>
        <v>-35</v>
      </c>
      <c r="C16" s="266">
        <f>sheet1!CN16</f>
        <v>-54.594208373712647</v>
      </c>
      <c r="D16" s="266">
        <f>sheet1!DF16</f>
        <v>-49.475054678524288</v>
      </c>
      <c r="E16" s="266">
        <f>sheet1!EV16</f>
        <v>-47.368421052631582</v>
      </c>
      <c r="F16" s="266">
        <f>sheet2!H16</f>
        <v>-50</v>
      </c>
      <c r="G16" s="266">
        <f>sheet2!AA16</f>
        <v>-19.999999999999996</v>
      </c>
      <c r="H16" s="100">
        <v>-2</v>
      </c>
      <c r="I16" s="100">
        <v>-3</v>
      </c>
      <c r="J16" s="100">
        <v>-3</v>
      </c>
      <c r="K16" s="100">
        <v>-3</v>
      </c>
      <c r="L16" s="100">
        <v>-3</v>
      </c>
      <c r="M16" s="100">
        <v>-2</v>
      </c>
      <c r="N16" s="283">
        <f t="shared" si="0"/>
        <v>-16</v>
      </c>
      <c r="O16" s="105">
        <f t="shared" si="1"/>
        <v>47</v>
      </c>
      <c r="P16" s="116">
        <v>-16</v>
      </c>
      <c r="Q16" s="105">
        <f t="shared" si="2"/>
        <v>47</v>
      </c>
      <c r="S16" s="318"/>
    </row>
    <row r="17" spans="1:19" ht="18">
      <c r="A17" s="47" t="s">
        <v>223</v>
      </c>
      <c r="B17" s="266">
        <f>sheet1!BJ17</f>
        <v>3.125</v>
      </c>
      <c r="C17" s="266">
        <f>sheet1!CN17</f>
        <v>25.31712357376832</v>
      </c>
      <c r="D17" s="266">
        <f>sheet1!DF17</f>
        <v>21.774598583197346</v>
      </c>
      <c r="E17" s="266">
        <f>sheet1!EV17</f>
        <v>16.666666666666675</v>
      </c>
      <c r="F17" s="266">
        <f>sheet2!H17</f>
        <v>0</v>
      </c>
      <c r="G17" s="266">
        <f>sheet2!AA17</f>
        <v>0</v>
      </c>
      <c r="H17" s="100">
        <v>1</v>
      </c>
      <c r="I17" s="100">
        <v>2</v>
      </c>
      <c r="J17" s="100">
        <v>2</v>
      </c>
      <c r="K17" s="100">
        <v>1</v>
      </c>
      <c r="L17" s="100">
        <v>0</v>
      </c>
      <c r="M17" s="100">
        <v>0</v>
      </c>
      <c r="N17" s="283">
        <f t="shared" si="0"/>
        <v>6</v>
      </c>
      <c r="O17" s="105">
        <f t="shared" si="1"/>
        <v>2</v>
      </c>
      <c r="P17" s="116">
        <v>7</v>
      </c>
      <c r="Q17" s="105">
        <f t="shared" si="2"/>
        <v>2</v>
      </c>
      <c r="S17" s="318"/>
    </row>
    <row r="18" spans="1:19" ht="18">
      <c r="A18" s="47" t="s">
        <v>224</v>
      </c>
      <c r="B18" s="266">
        <f>sheet1!BJ18</f>
        <v>0</v>
      </c>
      <c r="C18" s="266">
        <f>sheet1!CN18</f>
        <v>-16.736007629492754</v>
      </c>
      <c r="D18" s="266">
        <f>sheet1!DF18</f>
        <v>0.65798033031518877</v>
      </c>
      <c r="E18" s="266">
        <f>sheet1!EV18</f>
        <v>0</v>
      </c>
      <c r="F18" s="266">
        <f>sheet2!H18</f>
        <v>0</v>
      </c>
      <c r="G18" s="266">
        <f>sheet2!AA18</f>
        <v>11.111111111111093</v>
      </c>
      <c r="H18" s="100">
        <v>0</v>
      </c>
      <c r="I18" s="100">
        <v>-1</v>
      </c>
      <c r="J18" s="100">
        <v>1</v>
      </c>
      <c r="K18" s="100">
        <v>0</v>
      </c>
      <c r="L18" s="100">
        <v>0</v>
      </c>
      <c r="M18" s="100">
        <v>1</v>
      </c>
      <c r="N18" s="283">
        <f t="shared" si="0"/>
        <v>1</v>
      </c>
      <c r="O18" s="105">
        <f t="shared" si="1"/>
        <v>15</v>
      </c>
      <c r="P18" s="116">
        <v>1</v>
      </c>
      <c r="Q18" s="105">
        <f t="shared" si="2"/>
        <v>8</v>
      </c>
    </row>
    <row r="19" spans="1:19" ht="18">
      <c r="A19" s="47" t="s">
        <v>225</v>
      </c>
      <c r="B19" s="266">
        <f>sheet1!BJ19</f>
        <v>3.5714285714285809</v>
      </c>
      <c r="C19" s="266">
        <f>sheet1!CN19</f>
        <v>2.5846920390595551</v>
      </c>
      <c r="D19" s="266">
        <f>sheet1!DF19</f>
        <v>-10.118288604478575</v>
      </c>
      <c r="E19" s="266">
        <f>sheet1!EV19</f>
        <v>0</v>
      </c>
      <c r="F19" s="266">
        <f>sheet2!H19</f>
        <v>0</v>
      </c>
      <c r="G19" s="266">
        <f>sheet2!AA19</f>
        <v>3.2258064516129004</v>
      </c>
      <c r="H19" s="100">
        <v>1</v>
      </c>
      <c r="I19" s="100">
        <v>1</v>
      </c>
      <c r="J19" s="100">
        <v>-1</v>
      </c>
      <c r="K19" s="100">
        <v>0</v>
      </c>
      <c r="L19" s="100">
        <v>0</v>
      </c>
      <c r="M19" s="100">
        <v>1</v>
      </c>
      <c r="N19" s="283">
        <f t="shared" si="0"/>
        <v>2</v>
      </c>
      <c r="O19" s="105">
        <f t="shared" si="1"/>
        <v>12</v>
      </c>
      <c r="P19" s="116">
        <v>-4</v>
      </c>
      <c r="Q19" s="105">
        <f t="shared" si="2"/>
        <v>31</v>
      </c>
    </row>
    <row r="20" spans="1:19" ht="18">
      <c r="A20" s="47" t="s">
        <v>226</v>
      </c>
      <c r="B20" s="266">
        <f>sheet1!BJ20</f>
        <v>15.384615384615374</v>
      </c>
      <c r="C20" s="266">
        <f>sheet1!CN20</f>
        <v>-6.5347521211174815</v>
      </c>
      <c r="D20" s="266">
        <f>sheet1!DF20</f>
        <v>-2.0065872963943354</v>
      </c>
      <c r="E20" s="266">
        <f>sheet1!EV20</f>
        <v>10.000000000000009</v>
      </c>
      <c r="F20" s="266">
        <f>sheet2!H20</f>
        <v>100</v>
      </c>
      <c r="G20" s="266">
        <f>sheet2!AA20</f>
        <v>0</v>
      </c>
      <c r="H20" s="100">
        <v>1</v>
      </c>
      <c r="I20" s="100">
        <v>-1</v>
      </c>
      <c r="J20" s="100">
        <v>-1</v>
      </c>
      <c r="K20" s="100">
        <v>1</v>
      </c>
      <c r="L20" s="100">
        <v>5</v>
      </c>
      <c r="M20" s="100">
        <v>0</v>
      </c>
      <c r="N20" s="283">
        <f t="shared" si="0"/>
        <v>5</v>
      </c>
      <c r="O20" s="105">
        <f t="shared" si="1"/>
        <v>4</v>
      </c>
      <c r="P20" s="116">
        <v>8</v>
      </c>
      <c r="Q20" s="105">
        <f t="shared" si="2"/>
        <v>1</v>
      </c>
    </row>
    <row r="21" spans="1:19" ht="18">
      <c r="A21" s="47" t="s">
        <v>227</v>
      </c>
      <c r="B21" s="266">
        <f>sheet1!BJ21</f>
        <v>0</v>
      </c>
      <c r="C21" s="266">
        <f>sheet1!CN21</f>
        <v>-11.206758616275724</v>
      </c>
      <c r="D21" s="266">
        <f>sheet1!DF21</f>
        <v>2.7423823593534236</v>
      </c>
      <c r="E21" s="266">
        <f>sheet1!EV21</f>
        <v>0</v>
      </c>
      <c r="F21" s="266">
        <f>sheet2!H21</f>
        <v>0</v>
      </c>
      <c r="G21" s="266">
        <f>sheet2!AA21</f>
        <v>-6.59340659340657</v>
      </c>
      <c r="H21" s="100">
        <v>0</v>
      </c>
      <c r="I21" s="100">
        <v>-1</v>
      </c>
      <c r="J21" s="100">
        <v>1</v>
      </c>
      <c r="K21" s="100">
        <v>0</v>
      </c>
      <c r="L21" s="100">
        <v>0</v>
      </c>
      <c r="M21" s="100">
        <v>-1</v>
      </c>
      <c r="N21" s="283">
        <f t="shared" si="0"/>
        <v>-1</v>
      </c>
      <c r="O21" s="105">
        <f t="shared" si="1"/>
        <v>25</v>
      </c>
      <c r="P21" s="116">
        <v>-3</v>
      </c>
      <c r="Q21" s="105">
        <f t="shared" si="2"/>
        <v>23</v>
      </c>
    </row>
    <row r="22" spans="1:19" ht="18">
      <c r="A22" s="47" t="s">
        <v>228</v>
      </c>
      <c r="B22" s="266">
        <f>sheet1!BJ22</f>
        <v>-10.526315789473683</v>
      </c>
      <c r="C22" s="266">
        <f>sheet1!CN22</f>
        <v>-8.3796536475703398</v>
      </c>
      <c r="D22" s="266">
        <f>sheet1!DF22</f>
        <v>9.0611194160262976</v>
      </c>
      <c r="E22" s="266">
        <f>sheet1!EV22</f>
        <v>0</v>
      </c>
      <c r="F22" s="266">
        <f>sheet2!H22</f>
        <v>0</v>
      </c>
      <c r="G22" s="266" t="e">
        <f>sheet2!AA22</f>
        <v>#VALUE!</v>
      </c>
      <c r="H22" s="100">
        <v>-1</v>
      </c>
      <c r="I22" s="100">
        <v>-1</v>
      </c>
      <c r="J22" s="100">
        <v>1</v>
      </c>
      <c r="K22" s="100">
        <v>0</v>
      </c>
      <c r="L22" s="100">
        <v>0</v>
      </c>
      <c r="M22" s="116">
        <v>0</v>
      </c>
      <c r="N22" s="283">
        <f t="shared" si="0"/>
        <v>-1</v>
      </c>
      <c r="O22" s="105">
        <f t="shared" si="1"/>
        <v>25</v>
      </c>
      <c r="P22" s="116">
        <v>-4</v>
      </c>
      <c r="Q22" s="105">
        <f t="shared" si="2"/>
        <v>31</v>
      </c>
    </row>
    <row r="23" spans="1:19" ht="18">
      <c r="A23" s="47" t="s">
        <v>229</v>
      </c>
      <c r="B23" s="266">
        <f>sheet1!BJ23</f>
        <v>-7.1428571428571397</v>
      </c>
      <c r="C23" s="266">
        <f>sheet1!CN23</f>
        <v>6.1387668240486803E-3</v>
      </c>
      <c r="D23" s="266">
        <f>sheet1!DF23</f>
        <v>4.4394067646345237</v>
      </c>
      <c r="E23" s="266">
        <f>sheet1!EV23</f>
        <v>9.0909090909090828</v>
      </c>
      <c r="F23" s="266">
        <f>sheet2!H23</f>
        <v>0</v>
      </c>
      <c r="G23" s="266">
        <f>sheet2!AA23</f>
        <v>4.761904761904745</v>
      </c>
      <c r="H23" s="100">
        <v>-1</v>
      </c>
      <c r="I23" s="100">
        <v>0</v>
      </c>
      <c r="J23" s="100">
        <v>1</v>
      </c>
      <c r="K23" s="100">
        <v>1</v>
      </c>
      <c r="L23" s="100">
        <v>0</v>
      </c>
      <c r="M23" s="100">
        <v>1</v>
      </c>
      <c r="N23" s="283">
        <f t="shared" si="0"/>
        <v>2</v>
      </c>
      <c r="O23" s="105">
        <f t="shared" si="1"/>
        <v>12</v>
      </c>
      <c r="P23" s="116">
        <v>-3</v>
      </c>
      <c r="Q23" s="105">
        <f t="shared" si="2"/>
        <v>23</v>
      </c>
    </row>
    <row r="24" spans="1:19" ht="18">
      <c r="A24" s="47" t="s">
        <v>279</v>
      </c>
      <c r="B24" s="266">
        <f>sheet1!BJ24</f>
        <v>-2.6785714285714302</v>
      </c>
      <c r="C24" s="266">
        <f>sheet1!CN24</f>
        <v>-28.627702899253372</v>
      </c>
      <c r="D24" s="266">
        <f>sheet1!DF24</f>
        <v>-19.107404879942369</v>
      </c>
      <c r="E24" s="266">
        <f>sheet1!EV24</f>
        <v>5.8823529411764719</v>
      </c>
      <c r="F24" s="266">
        <f>sheet2!H24</f>
        <v>0</v>
      </c>
      <c r="G24" s="266">
        <f>sheet2!AA24</f>
        <v>0</v>
      </c>
      <c r="H24" s="100">
        <v>-1</v>
      </c>
      <c r="I24" s="100">
        <v>-2</v>
      </c>
      <c r="J24" s="100">
        <v>-1</v>
      </c>
      <c r="K24" s="100">
        <v>1</v>
      </c>
      <c r="L24" s="100">
        <v>0</v>
      </c>
      <c r="M24" s="100">
        <v>0</v>
      </c>
      <c r="N24" s="283">
        <f t="shared" si="0"/>
        <v>-3</v>
      </c>
      <c r="O24" s="105">
        <f t="shared" si="1"/>
        <v>33</v>
      </c>
      <c r="P24" s="116">
        <v>-3</v>
      </c>
      <c r="Q24" s="105">
        <f t="shared" si="2"/>
        <v>23</v>
      </c>
    </row>
    <row r="25" spans="1:19" ht="18">
      <c r="A25" s="47" t="s">
        <v>230</v>
      </c>
      <c r="B25" s="266">
        <f>sheet1!BJ25</f>
        <v>-2.1505376344086002</v>
      </c>
      <c r="C25" s="266">
        <f>sheet1!CN25</f>
        <v>-35.126106317325991</v>
      </c>
      <c r="D25" s="266">
        <f>sheet1!DF25</f>
        <v>-35.681323756163707</v>
      </c>
      <c r="E25" s="266">
        <f>sheet1!EV25</f>
        <v>36.363636363636353</v>
      </c>
      <c r="F25" s="266">
        <f>sheet2!H25</f>
        <v>100</v>
      </c>
      <c r="G25" s="266">
        <f>sheet2!AA25</f>
        <v>-6.8965517241379111</v>
      </c>
      <c r="H25" s="282">
        <v>-1</v>
      </c>
      <c r="I25" s="282">
        <v>-2</v>
      </c>
      <c r="J25" s="282">
        <v>-2</v>
      </c>
      <c r="K25" s="282">
        <v>2</v>
      </c>
      <c r="L25" s="282">
        <v>5</v>
      </c>
      <c r="M25" s="282">
        <v>-1</v>
      </c>
      <c r="N25" s="283">
        <f t="shared" si="0"/>
        <v>1</v>
      </c>
      <c r="O25" s="105">
        <f t="shared" si="1"/>
        <v>15</v>
      </c>
      <c r="P25" s="116">
        <v>-7</v>
      </c>
      <c r="Q25" s="105">
        <f t="shared" si="2"/>
        <v>41</v>
      </c>
    </row>
    <row r="26" spans="1:19" ht="18">
      <c r="A26" s="47" t="s">
        <v>231</v>
      </c>
      <c r="B26" s="266">
        <f>sheet1!BJ26</f>
        <v>-13.636363636363635</v>
      </c>
      <c r="C26" s="266">
        <f>sheet1!CN26</f>
        <v>-8.1705877009719323</v>
      </c>
      <c r="D26" s="266">
        <f>sheet1!DF26</f>
        <v>-6.1346215760932354</v>
      </c>
      <c r="E26" s="266">
        <f>sheet1!EV26</f>
        <v>56.521739130434788</v>
      </c>
      <c r="F26" s="266">
        <f>sheet2!H26</f>
        <v>0</v>
      </c>
      <c r="G26" s="266">
        <f>sheet2!AA26</f>
        <v>0</v>
      </c>
      <c r="H26" s="100">
        <v>-1</v>
      </c>
      <c r="I26" s="100">
        <v>-1</v>
      </c>
      <c r="J26" s="100">
        <v>-1</v>
      </c>
      <c r="K26" s="100">
        <v>3</v>
      </c>
      <c r="L26" s="100">
        <v>0</v>
      </c>
      <c r="M26" s="100">
        <v>0</v>
      </c>
      <c r="N26" s="283">
        <f t="shared" ref="N26:N50" si="3">SUM(H26:M26)</f>
        <v>0</v>
      </c>
      <c r="O26" s="105">
        <f t="shared" si="1"/>
        <v>20</v>
      </c>
      <c r="P26" s="116">
        <v>-2</v>
      </c>
      <c r="Q26" s="105">
        <f t="shared" si="2"/>
        <v>20</v>
      </c>
    </row>
    <row r="27" spans="1:19" ht="18">
      <c r="A27" s="47" t="s">
        <v>232</v>
      </c>
      <c r="B27" s="266">
        <f>sheet1!BJ27</f>
        <v>-3.2258064516129004</v>
      </c>
      <c r="C27" s="266">
        <f>sheet1!CN27</f>
        <v>-16.11433090201546</v>
      </c>
      <c r="D27" s="266">
        <f>sheet1!DF27</f>
        <v>-12.854775171340894</v>
      </c>
      <c r="E27" s="266">
        <f>sheet1!EV27</f>
        <v>0</v>
      </c>
      <c r="F27" s="266">
        <f>sheet2!H27</f>
        <v>0</v>
      </c>
      <c r="G27" s="266">
        <f>sheet2!AA27</f>
        <v>7.1428571428571619</v>
      </c>
      <c r="H27" s="116">
        <v>-1</v>
      </c>
      <c r="I27" s="116">
        <v>-1</v>
      </c>
      <c r="J27" s="116">
        <v>-1</v>
      </c>
      <c r="K27" s="116">
        <v>0</v>
      </c>
      <c r="L27" s="116">
        <v>0</v>
      </c>
      <c r="M27" s="116">
        <v>1</v>
      </c>
      <c r="N27" s="283">
        <f t="shared" si="3"/>
        <v>-2</v>
      </c>
      <c r="O27" s="105">
        <f t="shared" si="1"/>
        <v>29</v>
      </c>
      <c r="P27" s="116">
        <v>2</v>
      </c>
      <c r="Q27" s="105">
        <f t="shared" si="2"/>
        <v>6</v>
      </c>
    </row>
    <row r="28" spans="1:19" ht="18">
      <c r="A28" s="47" t="s">
        <v>233</v>
      </c>
      <c r="B28" s="266">
        <f>sheet1!BJ28</f>
        <v>0</v>
      </c>
      <c r="C28" s="266">
        <f>sheet1!CN28</f>
        <v>-4.2845378575906974</v>
      </c>
      <c r="D28" s="266">
        <f>sheet1!DF28</f>
        <v>14.139328687204999</v>
      </c>
      <c r="E28" s="266">
        <f>sheet1!EV28</f>
        <v>10.526315789473696</v>
      </c>
      <c r="F28" s="266">
        <f>sheet2!H28</f>
        <v>0</v>
      </c>
      <c r="G28" s="266">
        <f>sheet2!AA28</f>
        <v>4.1666666666666519</v>
      </c>
      <c r="H28" s="100">
        <v>0</v>
      </c>
      <c r="I28" s="100">
        <v>-1</v>
      </c>
      <c r="J28" s="100">
        <v>1</v>
      </c>
      <c r="K28" s="100">
        <v>1</v>
      </c>
      <c r="L28" s="100">
        <v>0</v>
      </c>
      <c r="M28" s="100">
        <v>1</v>
      </c>
      <c r="N28" s="283">
        <f t="shared" si="3"/>
        <v>2</v>
      </c>
      <c r="O28" s="105">
        <f t="shared" si="1"/>
        <v>12</v>
      </c>
      <c r="P28" s="116">
        <v>-1</v>
      </c>
      <c r="Q28" s="105">
        <f t="shared" si="2"/>
        <v>15</v>
      </c>
    </row>
    <row r="29" spans="1:19" ht="18">
      <c r="A29" s="47" t="s">
        <v>234</v>
      </c>
      <c r="B29" s="266">
        <f>sheet1!BJ29</f>
        <v>-58.974358974358978</v>
      </c>
      <c r="C29" s="266">
        <f>sheet1!CN29</f>
        <v>23.270585785192811</v>
      </c>
      <c r="D29" s="266">
        <f>sheet1!DF29</f>
        <v>12.170135818801576</v>
      </c>
      <c r="E29" s="266">
        <f>sheet1!EV29</f>
        <v>19.999999999999996</v>
      </c>
      <c r="F29" s="266">
        <f>sheet2!H29</f>
        <v>0</v>
      </c>
      <c r="G29" s="266">
        <f>sheet2!AA29</f>
        <v>-12.380952380952381</v>
      </c>
      <c r="H29" s="100">
        <v>-3</v>
      </c>
      <c r="I29" s="100">
        <v>2</v>
      </c>
      <c r="J29" s="100">
        <v>1</v>
      </c>
      <c r="K29" s="100">
        <v>2</v>
      </c>
      <c r="L29" s="100">
        <v>0</v>
      </c>
      <c r="M29" s="100">
        <v>-1</v>
      </c>
      <c r="N29" s="283">
        <f t="shared" si="3"/>
        <v>1</v>
      </c>
      <c r="O29" s="105">
        <f t="shared" si="1"/>
        <v>15</v>
      </c>
      <c r="P29" s="116">
        <v>-8</v>
      </c>
      <c r="Q29" s="105">
        <f t="shared" si="2"/>
        <v>44</v>
      </c>
    </row>
    <row r="30" spans="1:19" ht="18">
      <c r="A30" s="47" t="s">
        <v>235</v>
      </c>
      <c r="B30" s="266">
        <f>sheet1!BJ30</f>
        <v>7.2289156626506035</v>
      </c>
      <c r="C30" s="266">
        <f>sheet1!CN30</f>
        <v>12.348032714412028</v>
      </c>
      <c r="D30" s="266">
        <f>sheet1!DF30</f>
        <v>7.414285320984848</v>
      </c>
      <c r="E30" s="266">
        <f>sheet1!EV30</f>
        <v>6.6666666666666652</v>
      </c>
      <c r="F30" s="266">
        <f>sheet2!H30</f>
        <v>0</v>
      </c>
      <c r="G30" s="266">
        <f>sheet2!AA30</f>
        <v>11.111111111111093</v>
      </c>
      <c r="H30" s="100">
        <v>1</v>
      </c>
      <c r="I30" s="100">
        <v>1</v>
      </c>
      <c r="J30" s="100">
        <v>1</v>
      </c>
      <c r="K30" s="100">
        <v>1</v>
      </c>
      <c r="L30" s="100">
        <v>0</v>
      </c>
      <c r="M30" s="100">
        <v>1</v>
      </c>
      <c r="N30" s="283">
        <f t="shared" si="3"/>
        <v>5</v>
      </c>
      <c r="O30" s="105">
        <f t="shared" si="1"/>
        <v>4</v>
      </c>
      <c r="P30" s="116">
        <v>0</v>
      </c>
      <c r="Q30" s="105">
        <f t="shared" si="2"/>
        <v>11</v>
      </c>
    </row>
    <row r="31" spans="1:19" ht="18">
      <c r="A31" s="47" t="s">
        <v>236</v>
      </c>
      <c r="B31" s="266">
        <f>sheet1!BJ31</f>
        <v>-9.6385542168674672</v>
      </c>
      <c r="C31" s="266">
        <f>sheet1!CN31</f>
        <v>-22.504406210658836</v>
      </c>
      <c r="D31" s="266">
        <f>sheet1!DF31</f>
        <v>-19.504062217780081</v>
      </c>
      <c r="E31" s="266">
        <f>sheet1!EV31</f>
        <v>23.529411764705888</v>
      </c>
      <c r="F31" s="266">
        <f>sheet2!H31</f>
        <v>0</v>
      </c>
      <c r="G31" s="266">
        <f>sheet2!AA31</f>
        <v>-3.3333333333333326</v>
      </c>
      <c r="H31" s="100">
        <v>-1</v>
      </c>
      <c r="I31" s="100">
        <v>-2</v>
      </c>
      <c r="J31" s="100">
        <v>-1</v>
      </c>
      <c r="K31" s="100">
        <v>2</v>
      </c>
      <c r="L31" s="100">
        <v>0</v>
      </c>
      <c r="M31" s="100">
        <v>-1</v>
      </c>
      <c r="N31" s="283">
        <f t="shared" si="3"/>
        <v>-3</v>
      </c>
      <c r="O31" s="105">
        <f t="shared" si="1"/>
        <v>33</v>
      </c>
      <c r="P31" s="116">
        <v>0</v>
      </c>
      <c r="Q31" s="105">
        <f t="shared" si="2"/>
        <v>11</v>
      </c>
    </row>
    <row r="32" spans="1:19" ht="18">
      <c r="A32" s="47" t="s">
        <v>237</v>
      </c>
      <c r="B32" s="266">
        <f>sheet1!BJ32</f>
        <v>-7.9999999999999964</v>
      </c>
      <c r="C32" s="266">
        <f>sheet1!CN32</f>
        <v>-23.865125114633823</v>
      </c>
      <c r="D32" s="266">
        <f>sheet1!DF32</f>
        <v>-17.606561585149706</v>
      </c>
      <c r="E32" s="266">
        <f>sheet1!EV32</f>
        <v>16.666666666666675</v>
      </c>
      <c r="F32" s="266">
        <f>sheet2!H32</f>
        <v>0</v>
      </c>
      <c r="G32" s="266">
        <f>sheet2!AA32</f>
        <v>0</v>
      </c>
      <c r="H32" s="100">
        <v>-1</v>
      </c>
      <c r="I32" s="100">
        <v>-2</v>
      </c>
      <c r="J32" s="100">
        <v>-1</v>
      </c>
      <c r="K32" s="100">
        <v>1</v>
      </c>
      <c r="L32" s="100">
        <v>0</v>
      </c>
      <c r="M32" s="100">
        <v>0</v>
      </c>
      <c r="N32" s="283">
        <f t="shared" si="3"/>
        <v>-3</v>
      </c>
      <c r="O32" s="105">
        <f t="shared" si="1"/>
        <v>33</v>
      </c>
      <c r="P32" s="116">
        <v>-1</v>
      </c>
      <c r="Q32" s="105">
        <f t="shared" si="2"/>
        <v>15</v>
      </c>
    </row>
    <row r="33" spans="1:17" ht="18">
      <c r="A33" s="47" t="s">
        <v>238</v>
      </c>
      <c r="B33" s="266">
        <f>sheet1!BJ33</f>
        <v>-21.739130434782606</v>
      </c>
      <c r="C33" s="266">
        <f>sheet1!CN33</f>
        <v>-6.4326233543829598</v>
      </c>
      <c r="D33" s="266">
        <f>sheet1!DF33</f>
        <v>-6.680638376302694</v>
      </c>
      <c r="E33" s="266">
        <f>sheet1!EV33</f>
        <v>61.904761904761905</v>
      </c>
      <c r="F33" s="266">
        <f>sheet2!H33</f>
        <v>0</v>
      </c>
      <c r="G33" s="266">
        <f>sheet2!AA33</f>
        <v>0</v>
      </c>
      <c r="H33" s="100">
        <v>-2</v>
      </c>
      <c r="I33" s="100">
        <v>-1</v>
      </c>
      <c r="J33" s="100">
        <v>-1</v>
      </c>
      <c r="K33" s="100">
        <v>4</v>
      </c>
      <c r="L33" s="100">
        <v>0</v>
      </c>
      <c r="M33" s="116">
        <v>0</v>
      </c>
      <c r="N33" s="283">
        <f t="shared" si="3"/>
        <v>0</v>
      </c>
      <c r="O33" s="105">
        <f t="shared" si="1"/>
        <v>20</v>
      </c>
      <c r="P33" s="116">
        <v>-6</v>
      </c>
      <c r="Q33" s="105">
        <f t="shared" si="2"/>
        <v>39</v>
      </c>
    </row>
    <row r="34" spans="1:17" ht="18">
      <c r="A34" s="47" t="s">
        <v>240</v>
      </c>
      <c r="B34" s="266">
        <f>sheet1!BJ34</f>
        <v>10.000000000000009</v>
      </c>
      <c r="C34" s="266">
        <f>sheet1!CN34</f>
        <v>-33.675413114910235</v>
      </c>
      <c r="D34" s="266">
        <f>sheet1!DF34</f>
        <v>-34.019026398760118</v>
      </c>
      <c r="E34" s="266">
        <f>sheet1!EV34</f>
        <v>19.999999999999996</v>
      </c>
      <c r="F34" s="266">
        <f>sheet2!H34</f>
        <v>0</v>
      </c>
      <c r="G34" s="266">
        <f>sheet2!AA34</f>
        <v>6.666666666666643</v>
      </c>
      <c r="H34" s="100">
        <v>1</v>
      </c>
      <c r="I34" s="100">
        <v>-2</v>
      </c>
      <c r="J34" s="100">
        <v>-2</v>
      </c>
      <c r="K34" s="100">
        <v>2</v>
      </c>
      <c r="L34" s="100">
        <v>0</v>
      </c>
      <c r="M34" s="100">
        <v>1</v>
      </c>
      <c r="N34" s="283">
        <f t="shared" si="3"/>
        <v>0</v>
      </c>
      <c r="O34" s="105">
        <f t="shared" si="1"/>
        <v>20</v>
      </c>
      <c r="P34" s="116">
        <v>-4</v>
      </c>
      <c r="Q34" s="105">
        <f t="shared" si="2"/>
        <v>31</v>
      </c>
    </row>
    <row r="35" spans="1:17" ht="18">
      <c r="A35" s="47" t="s">
        <v>241</v>
      </c>
      <c r="B35" s="266">
        <f>sheet1!BJ35</f>
        <v>-5.0000000000000044</v>
      </c>
      <c r="C35" s="266">
        <f>sheet1!CN35</f>
        <v>20.976063604838036</v>
      </c>
      <c r="D35" s="266">
        <f>sheet1!DF35</f>
        <v>36.763903797562605</v>
      </c>
      <c r="E35" s="266">
        <f>sheet1!EV35</f>
        <v>0</v>
      </c>
      <c r="F35" s="266">
        <f>sheet2!H35</f>
        <v>0</v>
      </c>
      <c r="G35" s="266">
        <f>sheet2!AA35</f>
        <v>0</v>
      </c>
      <c r="H35" s="100">
        <v>-1</v>
      </c>
      <c r="I35" s="100">
        <v>2</v>
      </c>
      <c r="J35" s="100">
        <v>2</v>
      </c>
      <c r="K35" s="100">
        <v>0</v>
      </c>
      <c r="L35" s="100">
        <v>0</v>
      </c>
      <c r="M35" s="100">
        <v>0</v>
      </c>
      <c r="N35" s="283">
        <f t="shared" si="3"/>
        <v>3</v>
      </c>
      <c r="O35" s="105">
        <f t="shared" si="1"/>
        <v>10</v>
      </c>
      <c r="P35" s="116">
        <v>-2</v>
      </c>
      <c r="Q35" s="105">
        <f t="shared" si="2"/>
        <v>20</v>
      </c>
    </row>
    <row r="36" spans="1:17" ht="18">
      <c r="A36" s="47" t="s">
        <v>242</v>
      </c>
      <c r="B36" s="266">
        <f>sheet1!BJ36</f>
        <v>-46.875</v>
      </c>
      <c r="C36" s="266">
        <f>sheet1!CN36</f>
        <v>-10.073844827923917</v>
      </c>
      <c r="D36" s="266">
        <f>sheet1!DF36</f>
        <v>-2.776128255735888</v>
      </c>
      <c r="E36" s="266">
        <f>sheet1!EV36</f>
        <v>-27.27272727272727</v>
      </c>
      <c r="F36" s="266">
        <f>sheet2!H36</f>
        <v>-100</v>
      </c>
      <c r="G36" s="266">
        <f>sheet2!AA36</f>
        <v>0</v>
      </c>
      <c r="H36" s="100">
        <v>-3</v>
      </c>
      <c r="I36" s="100">
        <v>-1</v>
      </c>
      <c r="J36" s="100">
        <v>-1</v>
      </c>
      <c r="K36" s="100">
        <v>-2</v>
      </c>
      <c r="L36" s="100">
        <v>-5</v>
      </c>
      <c r="M36" s="100">
        <v>0</v>
      </c>
      <c r="N36" s="283">
        <f t="shared" si="3"/>
        <v>-12</v>
      </c>
      <c r="O36" s="105">
        <f t="shared" si="1"/>
        <v>46</v>
      </c>
      <c r="P36" s="116">
        <v>-11</v>
      </c>
      <c r="Q36" s="105">
        <f t="shared" si="2"/>
        <v>46</v>
      </c>
    </row>
    <row r="37" spans="1:17" ht="18">
      <c r="A37" s="47" t="s">
        <v>243</v>
      </c>
      <c r="B37" s="266">
        <f>sheet1!BJ37</f>
        <v>0</v>
      </c>
      <c r="C37" s="266">
        <f>sheet1!CN37</f>
        <v>-22.630980675829282</v>
      </c>
      <c r="D37" s="266">
        <f>sheet1!DF37</f>
        <v>-12.384932016749872</v>
      </c>
      <c r="E37" s="266">
        <f>sheet1!EV37</f>
        <v>39.999999999999993</v>
      </c>
      <c r="F37" s="266">
        <f>sheet2!H37</f>
        <v>0</v>
      </c>
      <c r="G37" s="266">
        <f>sheet2!AA37</f>
        <v>0</v>
      </c>
      <c r="H37" s="100">
        <v>0</v>
      </c>
      <c r="I37" s="100">
        <v>-2</v>
      </c>
      <c r="J37" s="100">
        <v>-1</v>
      </c>
      <c r="K37" s="100">
        <v>3</v>
      </c>
      <c r="L37" s="100">
        <v>0</v>
      </c>
      <c r="M37" s="100">
        <v>0</v>
      </c>
      <c r="N37" s="283">
        <f t="shared" si="3"/>
        <v>0</v>
      </c>
      <c r="O37" s="105">
        <f t="shared" si="1"/>
        <v>20</v>
      </c>
      <c r="P37" s="116">
        <v>3</v>
      </c>
      <c r="Q37" s="105">
        <f t="shared" si="2"/>
        <v>4</v>
      </c>
    </row>
    <row r="38" spans="1:17" ht="18">
      <c r="A38" s="47" t="s">
        <v>244</v>
      </c>
      <c r="B38" s="266">
        <f>sheet1!BJ38</f>
        <v>-19.23076923076923</v>
      </c>
      <c r="C38" s="266">
        <f>sheet1!CN38</f>
        <v>-14.513319058954954</v>
      </c>
      <c r="D38" s="266">
        <f>sheet1!DF38</f>
        <v>-12.593986626875097</v>
      </c>
      <c r="E38" s="266">
        <f>sheet1!EV38</f>
        <v>25</v>
      </c>
      <c r="F38" s="266">
        <f>sheet2!H38</f>
        <v>0</v>
      </c>
      <c r="G38" s="266">
        <f>sheet2!AA38</f>
        <v>0</v>
      </c>
      <c r="H38" s="100">
        <v>-1</v>
      </c>
      <c r="I38" s="100">
        <v>-1</v>
      </c>
      <c r="J38" s="100">
        <v>-1</v>
      </c>
      <c r="K38" s="100">
        <v>2</v>
      </c>
      <c r="L38" s="100">
        <v>0</v>
      </c>
      <c r="M38" s="100">
        <v>0</v>
      </c>
      <c r="N38" s="283">
        <f t="shared" si="3"/>
        <v>-1</v>
      </c>
      <c r="O38" s="105">
        <f t="shared" si="1"/>
        <v>25</v>
      </c>
      <c r="P38" s="116">
        <v>-3</v>
      </c>
      <c r="Q38" s="105">
        <f t="shared" si="2"/>
        <v>23</v>
      </c>
    </row>
    <row r="39" spans="1:17" ht="18">
      <c r="A39" s="47" t="s">
        <v>245</v>
      </c>
      <c r="B39" s="266">
        <f>sheet1!BJ39</f>
        <v>6.6666666666666652</v>
      </c>
      <c r="C39" s="266">
        <f>sheet1!CN39</f>
        <v>-29.480575301702761</v>
      </c>
      <c r="D39" s="266">
        <f>sheet1!DF39</f>
        <v>-17.764098115008832</v>
      </c>
      <c r="E39" s="266">
        <f>sheet1!EV39</f>
        <v>13.636363636363647</v>
      </c>
      <c r="F39" s="266">
        <f>sheet2!H39</f>
        <v>-28.571428571428569</v>
      </c>
      <c r="G39" s="266">
        <f>sheet2!AA39</f>
        <v>-5.5000000000000053</v>
      </c>
      <c r="H39" s="100">
        <v>1</v>
      </c>
      <c r="I39" s="100">
        <v>-2</v>
      </c>
      <c r="J39" s="100">
        <v>-1</v>
      </c>
      <c r="K39" s="100">
        <v>1</v>
      </c>
      <c r="L39" s="100">
        <v>-2</v>
      </c>
      <c r="M39" s="100">
        <v>-1</v>
      </c>
      <c r="N39" s="283">
        <f t="shared" si="3"/>
        <v>-4</v>
      </c>
      <c r="O39" s="105">
        <f t="shared" si="1"/>
        <v>41</v>
      </c>
      <c r="P39" s="116">
        <v>-6</v>
      </c>
      <c r="Q39" s="105">
        <f t="shared" si="2"/>
        <v>39</v>
      </c>
    </row>
    <row r="40" spans="1:17" ht="18">
      <c r="A40" s="47" t="s">
        <v>246</v>
      </c>
      <c r="B40" s="266">
        <f>sheet1!BJ40</f>
        <v>-7.6923076923076872</v>
      </c>
      <c r="C40" s="266">
        <f>sheet1!CN40</f>
        <v>-37.247935564440404</v>
      </c>
      <c r="D40" s="266">
        <f>sheet1!DF40</f>
        <v>-25.783029897428754</v>
      </c>
      <c r="E40" s="266">
        <f>sheet1!EV40</f>
        <v>37.037037037037045</v>
      </c>
      <c r="F40" s="266">
        <f>sheet2!H40</f>
        <v>0</v>
      </c>
      <c r="G40" s="266">
        <f>sheet2!AA40</f>
        <v>0</v>
      </c>
      <c r="H40" s="100">
        <v>-1</v>
      </c>
      <c r="I40" s="100">
        <v>-2</v>
      </c>
      <c r="J40" s="100">
        <v>-2</v>
      </c>
      <c r="K40" s="100">
        <v>2</v>
      </c>
      <c r="L40" s="100">
        <v>0</v>
      </c>
      <c r="M40" s="100">
        <v>0</v>
      </c>
      <c r="N40" s="283">
        <f t="shared" si="3"/>
        <v>-3</v>
      </c>
      <c r="O40" s="105">
        <f t="shared" si="1"/>
        <v>33</v>
      </c>
      <c r="P40" s="116">
        <v>-3</v>
      </c>
      <c r="Q40" s="105">
        <f t="shared" si="2"/>
        <v>23</v>
      </c>
    </row>
    <row r="41" spans="1:17" ht="18">
      <c r="A41" s="47" t="s">
        <v>247</v>
      </c>
      <c r="B41" s="266">
        <f>sheet1!BJ41</f>
        <v>0</v>
      </c>
      <c r="C41" s="266">
        <f>sheet1!CN41</f>
        <v>-28.439761943059349</v>
      </c>
      <c r="D41" s="266">
        <f>sheet1!DF41</f>
        <v>-19.652371602320429</v>
      </c>
      <c r="E41" s="266">
        <f>sheet1!EV41</f>
        <v>0</v>
      </c>
      <c r="F41" s="266">
        <f>sheet2!H41</f>
        <v>0</v>
      </c>
      <c r="G41" s="266">
        <f>sheet2!AA41</f>
        <v>0</v>
      </c>
      <c r="H41" s="100">
        <v>0</v>
      </c>
      <c r="I41" s="100">
        <v>-2</v>
      </c>
      <c r="J41" s="100">
        <v>-1</v>
      </c>
      <c r="K41" s="100">
        <v>0</v>
      </c>
      <c r="L41" s="100">
        <v>0</v>
      </c>
      <c r="M41" s="100">
        <v>0</v>
      </c>
      <c r="N41" s="283">
        <f t="shared" si="3"/>
        <v>-3</v>
      </c>
      <c r="O41" s="105">
        <f t="shared" si="1"/>
        <v>33</v>
      </c>
      <c r="P41" s="116">
        <v>5</v>
      </c>
      <c r="Q41" s="105">
        <f t="shared" si="2"/>
        <v>3</v>
      </c>
    </row>
    <row r="42" spans="1:17" ht="18">
      <c r="A42" s="47" t="s">
        <v>248</v>
      </c>
      <c r="B42" s="266">
        <f>sheet1!BJ42</f>
        <v>-17.647058823529417</v>
      </c>
      <c r="C42" s="266">
        <f>sheet1!CN42</f>
        <v>-15.293329600895788</v>
      </c>
      <c r="D42" s="266">
        <f>sheet1!DF42</f>
        <v>-13.158297439145439</v>
      </c>
      <c r="E42" s="266">
        <f>sheet1!EV42</f>
        <v>0</v>
      </c>
      <c r="F42" s="266">
        <f>sheet2!H42</f>
        <v>0</v>
      </c>
      <c r="G42" s="266">
        <f>sheet2!AA42</f>
        <v>-15.999999999999993</v>
      </c>
      <c r="H42" s="100">
        <v>-1</v>
      </c>
      <c r="I42" s="100">
        <v>-1</v>
      </c>
      <c r="J42" s="100">
        <v>-1</v>
      </c>
      <c r="K42" s="100">
        <v>0</v>
      </c>
      <c r="L42" s="100">
        <v>0</v>
      </c>
      <c r="M42" s="100">
        <v>-1</v>
      </c>
      <c r="N42" s="283">
        <f t="shared" si="3"/>
        <v>-4</v>
      </c>
      <c r="O42" s="105">
        <f t="shared" si="1"/>
        <v>41</v>
      </c>
      <c r="P42" s="116">
        <v>0</v>
      </c>
      <c r="Q42" s="105">
        <f t="shared" si="2"/>
        <v>11</v>
      </c>
    </row>
    <row r="43" spans="1:17" ht="18">
      <c r="A43" s="47" t="s">
        <v>249</v>
      </c>
      <c r="B43" s="266">
        <f>sheet1!BJ43</f>
        <v>-3.8461538461538436</v>
      </c>
      <c r="C43" s="266">
        <f>sheet1!CN43</f>
        <v>-32.78026776992472</v>
      </c>
      <c r="D43" s="266">
        <f>sheet1!DF43</f>
        <v>-22.443479736620287</v>
      </c>
      <c r="E43" s="266">
        <f>sheet1!EV43</f>
        <v>0</v>
      </c>
      <c r="F43" s="266">
        <f>sheet2!H43</f>
        <v>0</v>
      </c>
      <c r="G43" s="266">
        <f>sheet2!AA43</f>
        <v>33.333333333333329</v>
      </c>
      <c r="H43" s="100">
        <v>-1</v>
      </c>
      <c r="I43" s="100">
        <v>-2</v>
      </c>
      <c r="J43" s="100">
        <v>-2</v>
      </c>
      <c r="K43" s="100">
        <v>0</v>
      </c>
      <c r="L43" s="100">
        <v>0</v>
      </c>
      <c r="M43" s="100">
        <v>2</v>
      </c>
      <c r="N43" s="283">
        <f t="shared" si="3"/>
        <v>-3</v>
      </c>
      <c r="O43" s="105">
        <f t="shared" si="1"/>
        <v>33</v>
      </c>
      <c r="P43" s="116">
        <v>-3</v>
      </c>
      <c r="Q43" s="105">
        <f t="shared" si="2"/>
        <v>23</v>
      </c>
    </row>
    <row r="44" spans="1:17" ht="18">
      <c r="A44" s="47" t="s">
        <v>250</v>
      </c>
      <c r="B44" s="266">
        <f>sheet1!BJ44</f>
        <v>-14.28571428571429</v>
      </c>
      <c r="C44" s="266">
        <f>sheet1!CN44</f>
        <v>68.024164515392599</v>
      </c>
      <c r="D44" s="266">
        <f>sheet1!DF44</f>
        <v>70.673006964438216</v>
      </c>
      <c r="E44" s="266">
        <f>sheet1!EV44</f>
        <v>25</v>
      </c>
      <c r="F44" s="266">
        <f>sheet2!H44</f>
        <v>0</v>
      </c>
      <c r="G44" s="266">
        <f>sheet2!AA44</f>
        <v>0</v>
      </c>
      <c r="H44" s="116">
        <v>-1</v>
      </c>
      <c r="I44" s="116">
        <v>4</v>
      </c>
      <c r="J44" s="116">
        <v>4</v>
      </c>
      <c r="K44" s="116">
        <v>2</v>
      </c>
      <c r="L44" s="116">
        <v>0</v>
      </c>
      <c r="M44" s="116">
        <v>0</v>
      </c>
      <c r="N44" s="283">
        <f t="shared" si="3"/>
        <v>9</v>
      </c>
      <c r="O44" s="105">
        <f t="shared" si="1"/>
        <v>1</v>
      </c>
      <c r="P44" s="116">
        <v>-5</v>
      </c>
      <c r="Q44" s="105">
        <f t="shared" si="2"/>
        <v>36</v>
      </c>
    </row>
    <row r="45" spans="1:17" ht="18">
      <c r="A45" s="47" t="s">
        <v>251</v>
      </c>
      <c r="B45" s="266">
        <f>sheet1!BJ45</f>
        <v>0</v>
      </c>
      <c r="C45" s="266">
        <f>sheet1!CN45</f>
        <v>-18.918512050822713</v>
      </c>
      <c r="D45" s="266">
        <f>sheet1!DF45</f>
        <v>-6.9017521529264991</v>
      </c>
      <c r="E45" s="266">
        <f>sheet1!EV45</f>
        <v>14.285714285714279</v>
      </c>
      <c r="F45" s="266">
        <f>sheet2!H45</f>
        <v>0</v>
      </c>
      <c r="G45" s="266">
        <f>sheet2!AA45</f>
        <v>0</v>
      </c>
      <c r="H45" s="100">
        <v>0</v>
      </c>
      <c r="I45" s="100">
        <v>-1</v>
      </c>
      <c r="J45" s="100">
        <v>-1</v>
      </c>
      <c r="K45" s="100">
        <v>1</v>
      </c>
      <c r="L45" s="100">
        <v>0</v>
      </c>
      <c r="M45" s="100">
        <v>0</v>
      </c>
      <c r="N45" s="283">
        <f t="shared" si="3"/>
        <v>-1</v>
      </c>
      <c r="O45" s="105">
        <f t="shared" si="1"/>
        <v>25</v>
      </c>
      <c r="P45" s="116">
        <v>-4</v>
      </c>
      <c r="Q45" s="105">
        <f t="shared" si="2"/>
        <v>31</v>
      </c>
    </row>
    <row r="46" spans="1:17" ht="18">
      <c r="A46" s="47" t="s">
        <v>252</v>
      </c>
      <c r="B46" s="266">
        <f>sheet1!BJ46</f>
        <v>-3.2258064516129004</v>
      </c>
      <c r="C46" s="266">
        <f>sheet1!CN46</f>
        <v>-3.5136071326375418</v>
      </c>
      <c r="D46" s="266">
        <f>sheet1!DF46</f>
        <v>3.9787127693772462</v>
      </c>
      <c r="E46" s="266">
        <f>sheet1!EV46</f>
        <v>25</v>
      </c>
      <c r="F46" s="266">
        <f>sheet2!H46</f>
        <v>0</v>
      </c>
      <c r="G46" s="266">
        <f>sheet2!AA46</f>
        <v>0</v>
      </c>
      <c r="H46" s="100">
        <v>1</v>
      </c>
      <c r="I46" s="100">
        <v>-1</v>
      </c>
      <c r="J46" s="100">
        <v>1</v>
      </c>
      <c r="K46" s="100">
        <v>2</v>
      </c>
      <c r="L46" s="100">
        <v>0</v>
      </c>
      <c r="M46" s="100">
        <v>0</v>
      </c>
      <c r="N46" s="283">
        <f t="shared" si="3"/>
        <v>3</v>
      </c>
      <c r="O46" s="105">
        <f t="shared" si="1"/>
        <v>10</v>
      </c>
      <c r="P46" s="116">
        <v>-1</v>
      </c>
      <c r="Q46" s="105">
        <f t="shared" si="2"/>
        <v>15</v>
      </c>
    </row>
    <row r="47" spans="1:17" ht="18">
      <c r="A47" s="47" t="s">
        <v>253</v>
      </c>
      <c r="B47" s="266">
        <f>sheet1!BJ47</f>
        <v>-4.8780487804878092</v>
      </c>
      <c r="C47" s="266">
        <f>sheet1!CN47</f>
        <v>13.296018355461703</v>
      </c>
      <c r="D47" s="266">
        <f>sheet1!DF47</f>
        <v>12.793085196355204</v>
      </c>
      <c r="E47" s="266">
        <f>sheet1!EV47</f>
        <v>0</v>
      </c>
      <c r="F47" s="266">
        <f>sheet2!H47</f>
        <v>0</v>
      </c>
      <c r="G47" s="266">
        <f>sheet2!AA47</f>
        <v>0</v>
      </c>
      <c r="H47" s="100">
        <v>-1</v>
      </c>
      <c r="I47" s="100">
        <v>1</v>
      </c>
      <c r="J47" s="100">
        <v>1</v>
      </c>
      <c r="K47" s="100">
        <v>0</v>
      </c>
      <c r="L47" s="100">
        <v>0</v>
      </c>
      <c r="M47" s="100">
        <v>0</v>
      </c>
      <c r="N47" s="283">
        <f t="shared" si="3"/>
        <v>1</v>
      </c>
      <c r="O47" s="105">
        <f t="shared" si="1"/>
        <v>15</v>
      </c>
      <c r="P47" s="116">
        <v>1</v>
      </c>
      <c r="Q47" s="105">
        <f t="shared" si="2"/>
        <v>8</v>
      </c>
    </row>
    <row r="48" spans="1:17" ht="18">
      <c r="A48" s="47" t="s">
        <v>254</v>
      </c>
      <c r="B48" s="266">
        <f>sheet1!BJ48</f>
        <v>12.5</v>
      </c>
      <c r="C48" s="266">
        <f>sheet1!CN48</f>
        <v>-40.675413067532006</v>
      </c>
      <c r="D48" s="266">
        <f>sheet1!DF48</f>
        <v>-41.134139086979857</v>
      </c>
      <c r="E48" s="266">
        <f>sheet1!EV48</f>
        <v>0</v>
      </c>
      <c r="F48" s="266">
        <f>sheet2!H48</f>
        <v>0</v>
      </c>
      <c r="G48" s="266">
        <f>sheet2!AA48</f>
        <v>-4.7619047619047672</v>
      </c>
      <c r="H48" s="100">
        <v>1</v>
      </c>
      <c r="I48" s="100">
        <v>-2</v>
      </c>
      <c r="J48" s="100">
        <v>-2</v>
      </c>
      <c r="K48" s="100">
        <v>0</v>
      </c>
      <c r="L48" s="100">
        <v>0</v>
      </c>
      <c r="M48" s="100">
        <v>-1</v>
      </c>
      <c r="N48" s="283">
        <f t="shared" si="3"/>
        <v>-4</v>
      </c>
      <c r="O48" s="105">
        <f t="shared" si="1"/>
        <v>41</v>
      </c>
      <c r="P48" s="116">
        <v>-7</v>
      </c>
      <c r="Q48" s="105">
        <f t="shared" si="2"/>
        <v>41</v>
      </c>
    </row>
    <row r="49" spans="1:17" ht="18">
      <c r="A49" s="49" t="s">
        <v>255</v>
      </c>
      <c r="B49" s="268">
        <f>sheet1!BJ49</f>
        <v>50</v>
      </c>
      <c r="C49" s="268">
        <f>sheet1!CN49</f>
        <v>8.5451848767921668</v>
      </c>
      <c r="D49" s="268">
        <f>sheet1!DF49</f>
        <v>4.4211137514153842</v>
      </c>
      <c r="E49" s="268">
        <f>sheet1!EV49</f>
        <v>0</v>
      </c>
      <c r="F49" s="268">
        <f>sheet2!H49</f>
        <v>0</v>
      </c>
      <c r="G49" s="268">
        <f>sheet2!AA49</f>
        <v>0</v>
      </c>
      <c r="H49" s="101">
        <v>3</v>
      </c>
      <c r="I49" s="101">
        <v>1</v>
      </c>
      <c r="J49" s="101">
        <v>1</v>
      </c>
      <c r="K49" s="101">
        <v>0</v>
      </c>
      <c r="L49" s="101">
        <v>0</v>
      </c>
      <c r="M49" s="101">
        <v>0</v>
      </c>
      <c r="N49" s="284">
        <f t="shared" si="3"/>
        <v>5</v>
      </c>
      <c r="O49" s="107">
        <f t="shared" si="1"/>
        <v>4</v>
      </c>
      <c r="P49" s="286">
        <v>2</v>
      </c>
      <c r="Q49" s="292">
        <f t="shared" si="2"/>
        <v>6</v>
      </c>
    </row>
    <row r="50" spans="1:17" ht="18">
      <c r="A50" s="96" t="s">
        <v>302</v>
      </c>
      <c r="B50" s="262">
        <f>sheet1!BJ50</f>
        <v>-5.0432818968761728</v>
      </c>
      <c r="C50" s="262">
        <f>sheet1!CN50</f>
        <v>-16.978732616008241</v>
      </c>
      <c r="D50" s="262">
        <f>sheet1!DF50</f>
        <v>-11.44419408987658</v>
      </c>
      <c r="E50" s="262">
        <f>sheet1!EV50</f>
        <v>5.9450364554122226</v>
      </c>
      <c r="F50" s="262">
        <f>sheet2!H50</f>
        <v>-4.273504273504269</v>
      </c>
      <c r="G50" s="262">
        <f>sheet2!AA50</f>
        <v>1.6207522841654054</v>
      </c>
      <c r="H50" s="95">
        <v>-1</v>
      </c>
      <c r="I50" s="95">
        <v>-1</v>
      </c>
      <c r="J50" s="95">
        <v>-1</v>
      </c>
      <c r="K50" s="95">
        <v>-1</v>
      </c>
      <c r="L50" s="95">
        <v>-1</v>
      </c>
      <c r="M50" s="95">
        <v>1</v>
      </c>
      <c r="N50" s="263">
        <f t="shared" si="3"/>
        <v>-4</v>
      </c>
      <c r="O50" s="108"/>
      <c r="P50" s="287">
        <v>-4</v>
      </c>
      <c r="Q50" s="288"/>
    </row>
  </sheetData>
  <phoneticPr fontId="2"/>
  <pageMargins left="0.68" right="0.28000000000000003" top="0.88" bottom="0.35" header="0.61" footer="0.27"/>
  <pageSetup paperSize="9" scale="70" orientation="landscape" horizontalDpi="4294967292" verticalDpi="0"/>
  <headerFooter>
    <oddHeader>&amp;L&amp;"ＭＳ ゴシック,太字 斜体"&amp;14 2002年度・都道府県別消費者行政ﾁｪｯｸﾎﾟｲﾝﾄ得点一覧表</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zoomScale="75" workbookViewId="0">
      <pane xSplit="1" ySplit="1" topLeftCell="B2" activePane="bottomRight" state="frozen"/>
      <selection pane="topRight" activeCell="B1" sqref="B1"/>
      <selection pane="bottomLeft" activeCell="A2" sqref="A2"/>
      <selection pane="bottomRight"/>
    </sheetView>
  </sheetViews>
  <sheetFormatPr baseColWidth="10" defaultColWidth="8.83203125" defaultRowHeight="19" x14ac:dyDescent="0"/>
  <cols>
    <col min="2" max="3" width="8.5" style="33" customWidth="1"/>
    <col min="4" max="8" width="7.6640625" style="33" customWidth="1"/>
    <col min="9" max="9" width="8" style="102" customWidth="1"/>
    <col min="10" max="10" width="9" style="264" customWidth="1"/>
  </cols>
  <sheetData>
    <row r="1" spans="1:11" s="88" customFormat="1" ht="58.5" customHeight="1">
      <c r="A1" s="45" t="s">
        <v>289</v>
      </c>
      <c r="B1" s="57" t="s">
        <v>296</v>
      </c>
      <c r="C1" s="57" t="s">
        <v>297</v>
      </c>
      <c r="D1" s="57" t="s">
        <v>298</v>
      </c>
      <c r="E1" s="57" t="s">
        <v>293</v>
      </c>
      <c r="F1" s="57" t="s">
        <v>294</v>
      </c>
      <c r="G1" s="57" t="s">
        <v>295</v>
      </c>
      <c r="H1" s="109" t="s">
        <v>299</v>
      </c>
      <c r="I1" s="296" t="s">
        <v>300</v>
      </c>
      <c r="J1" s="290" t="s">
        <v>113</v>
      </c>
      <c r="K1" s="293" t="s">
        <v>114</v>
      </c>
    </row>
    <row r="2" spans="1:11" ht="18">
      <c r="A2" s="46" t="s">
        <v>250</v>
      </c>
      <c r="B2" s="269">
        <v>-1</v>
      </c>
      <c r="C2" s="269">
        <v>4</v>
      </c>
      <c r="D2" s="269">
        <v>4</v>
      </c>
      <c r="E2" s="269">
        <v>2</v>
      </c>
      <c r="F2" s="269">
        <v>0</v>
      </c>
      <c r="G2" s="269">
        <v>0</v>
      </c>
      <c r="H2" s="285">
        <f t="shared" ref="H2:H49" si="0">SUM(B2:G2)</f>
        <v>9</v>
      </c>
      <c r="I2" s="106">
        <f t="shared" ref="I2:I48" si="1">RANK(H2,$H$2:$H$48,0)</f>
        <v>1</v>
      </c>
      <c r="J2" s="289">
        <v>-5</v>
      </c>
      <c r="K2" s="291">
        <f t="shared" ref="K2:K48" si="2">RANK(J2,$J$2:$J$48,0)</f>
        <v>36</v>
      </c>
    </row>
    <row r="3" spans="1:11" ht="18">
      <c r="A3" s="47" t="s">
        <v>219</v>
      </c>
      <c r="B3" s="100">
        <v>3</v>
      </c>
      <c r="C3" s="100">
        <v>2</v>
      </c>
      <c r="D3" s="100">
        <v>3</v>
      </c>
      <c r="E3" s="100">
        <v>1</v>
      </c>
      <c r="F3" s="100">
        <v>-2</v>
      </c>
      <c r="G3" s="100">
        <v>-1</v>
      </c>
      <c r="H3" s="283">
        <f t="shared" ref="H3:H24" si="3">SUM(B3:G3)</f>
        <v>6</v>
      </c>
      <c r="I3" s="105">
        <f t="shared" si="1"/>
        <v>2</v>
      </c>
      <c r="J3" s="116">
        <v>0</v>
      </c>
      <c r="K3" s="105">
        <f t="shared" si="2"/>
        <v>11</v>
      </c>
    </row>
    <row r="4" spans="1:11" ht="18">
      <c r="A4" s="47" t="s">
        <v>223</v>
      </c>
      <c r="B4" s="100">
        <v>1</v>
      </c>
      <c r="C4" s="100">
        <v>2</v>
      </c>
      <c r="D4" s="100">
        <v>2</v>
      </c>
      <c r="E4" s="100">
        <v>1</v>
      </c>
      <c r="F4" s="100">
        <v>0</v>
      </c>
      <c r="G4" s="100">
        <v>0</v>
      </c>
      <c r="H4" s="283">
        <f t="shared" si="3"/>
        <v>6</v>
      </c>
      <c r="I4" s="105">
        <f t="shared" si="1"/>
        <v>2</v>
      </c>
      <c r="J4" s="116">
        <v>7</v>
      </c>
      <c r="K4" s="105">
        <f t="shared" si="2"/>
        <v>2</v>
      </c>
    </row>
    <row r="5" spans="1:11" ht="18">
      <c r="A5" s="47" t="s">
        <v>226</v>
      </c>
      <c r="B5" s="100">
        <v>1</v>
      </c>
      <c r="C5" s="100">
        <v>-1</v>
      </c>
      <c r="D5" s="100">
        <v>-1</v>
      </c>
      <c r="E5" s="100">
        <v>1</v>
      </c>
      <c r="F5" s="100">
        <v>5</v>
      </c>
      <c r="G5" s="100">
        <v>0</v>
      </c>
      <c r="H5" s="283">
        <f t="shared" si="3"/>
        <v>5</v>
      </c>
      <c r="I5" s="105">
        <f t="shared" si="1"/>
        <v>4</v>
      </c>
      <c r="J5" s="116">
        <v>8</v>
      </c>
      <c r="K5" s="105">
        <f t="shared" si="2"/>
        <v>1</v>
      </c>
    </row>
    <row r="6" spans="1:11" ht="18">
      <c r="A6" s="47" t="s">
        <v>235</v>
      </c>
      <c r="B6" s="100">
        <v>1</v>
      </c>
      <c r="C6" s="100">
        <v>1</v>
      </c>
      <c r="D6" s="100">
        <v>1</v>
      </c>
      <c r="E6" s="100">
        <v>1</v>
      </c>
      <c r="F6" s="100">
        <v>0</v>
      </c>
      <c r="G6" s="100">
        <v>1</v>
      </c>
      <c r="H6" s="283">
        <f t="shared" si="3"/>
        <v>5</v>
      </c>
      <c r="I6" s="105">
        <f t="shared" si="1"/>
        <v>4</v>
      </c>
      <c r="J6" s="116">
        <v>0</v>
      </c>
      <c r="K6" s="105">
        <f t="shared" si="2"/>
        <v>11</v>
      </c>
    </row>
    <row r="7" spans="1:11" ht="18">
      <c r="A7" s="47" t="s">
        <v>255</v>
      </c>
      <c r="B7" s="100">
        <v>3</v>
      </c>
      <c r="C7" s="100">
        <v>1</v>
      </c>
      <c r="D7" s="100">
        <v>1</v>
      </c>
      <c r="E7" s="100">
        <v>0</v>
      </c>
      <c r="F7" s="100">
        <v>0</v>
      </c>
      <c r="G7" s="100">
        <v>0</v>
      </c>
      <c r="H7" s="283">
        <f t="shared" si="3"/>
        <v>5</v>
      </c>
      <c r="I7" s="105">
        <f t="shared" si="1"/>
        <v>4</v>
      </c>
      <c r="J7" s="116">
        <v>2</v>
      </c>
      <c r="K7" s="105">
        <f t="shared" si="2"/>
        <v>6</v>
      </c>
    </row>
    <row r="8" spans="1:11" ht="18">
      <c r="A8" s="47" t="s">
        <v>214</v>
      </c>
      <c r="B8" s="100">
        <v>-1</v>
      </c>
      <c r="C8" s="100">
        <v>1</v>
      </c>
      <c r="D8" s="100">
        <v>2</v>
      </c>
      <c r="E8" s="100">
        <v>2</v>
      </c>
      <c r="F8" s="100">
        <v>0</v>
      </c>
      <c r="G8" s="100">
        <v>0</v>
      </c>
      <c r="H8" s="283">
        <f t="shared" si="3"/>
        <v>4</v>
      </c>
      <c r="I8" s="105">
        <f t="shared" si="1"/>
        <v>7</v>
      </c>
      <c r="J8" s="116">
        <v>-5</v>
      </c>
      <c r="K8" s="105">
        <f t="shared" si="2"/>
        <v>36</v>
      </c>
    </row>
    <row r="9" spans="1:11" ht="18">
      <c r="A9" s="47" t="s">
        <v>215</v>
      </c>
      <c r="B9" s="100">
        <v>1</v>
      </c>
      <c r="C9" s="100">
        <v>-1</v>
      </c>
      <c r="D9" s="100">
        <v>-1</v>
      </c>
      <c r="E9" s="100">
        <v>3</v>
      </c>
      <c r="F9" s="100">
        <v>0</v>
      </c>
      <c r="G9" s="100">
        <v>2</v>
      </c>
      <c r="H9" s="283">
        <f t="shared" si="3"/>
        <v>4</v>
      </c>
      <c r="I9" s="105">
        <f t="shared" si="1"/>
        <v>7</v>
      </c>
      <c r="J9" s="116">
        <v>3</v>
      </c>
      <c r="K9" s="105">
        <f t="shared" si="2"/>
        <v>4</v>
      </c>
    </row>
    <row r="10" spans="1:11" ht="18">
      <c r="A10" s="47" t="s">
        <v>218</v>
      </c>
      <c r="B10" s="100">
        <v>1</v>
      </c>
      <c r="C10" s="100">
        <v>-1</v>
      </c>
      <c r="D10" s="100">
        <v>-1</v>
      </c>
      <c r="E10" s="100">
        <v>1</v>
      </c>
      <c r="F10" s="100">
        <v>0</v>
      </c>
      <c r="G10" s="100">
        <v>4</v>
      </c>
      <c r="H10" s="283">
        <f t="shared" si="3"/>
        <v>4</v>
      </c>
      <c r="I10" s="105">
        <f t="shared" si="1"/>
        <v>7</v>
      </c>
      <c r="J10" s="116">
        <v>1</v>
      </c>
      <c r="K10" s="105">
        <f t="shared" si="2"/>
        <v>8</v>
      </c>
    </row>
    <row r="11" spans="1:11" ht="18">
      <c r="A11" s="47" t="s">
        <v>241</v>
      </c>
      <c r="B11" s="100">
        <v>-1</v>
      </c>
      <c r="C11" s="100">
        <v>2</v>
      </c>
      <c r="D11" s="100">
        <v>2</v>
      </c>
      <c r="E11" s="100">
        <v>0</v>
      </c>
      <c r="F11" s="100">
        <v>0</v>
      </c>
      <c r="G11" s="100">
        <v>0</v>
      </c>
      <c r="H11" s="283">
        <f t="shared" si="3"/>
        <v>3</v>
      </c>
      <c r="I11" s="105">
        <f t="shared" si="1"/>
        <v>10</v>
      </c>
      <c r="J11" s="116">
        <v>-2</v>
      </c>
      <c r="K11" s="105">
        <f t="shared" si="2"/>
        <v>20</v>
      </c>
    </row>
    <row r="12" spans="1:11" ht="18">
      <c r="A12" s="47" t="s">
        <v>252</v>
      </c>
      <c r="B12" s="100">
        <v>1</v>
      </c>
      <c r="C12" s="100">
        <v>-1</v>
      </c>
      <c r="D12" s="100">
        <v>1</v>
      </c>
      <c r="E12" s="100">
        <v>2</v>
      </c>
      <c r="F12" s="100">
        <v>0</v>
      </c>
      <c r="G12" s="100">
        <v>0</v>
      </c>
      <c r="H12" s="283">
        <f t="shared" si="3"/>
        <v>3</v>
      </c>
      <c r="I12" s="105">
        <f t="shared" si="1"/>
        <v>10</v>
      </c>
      <c r="J12" s="116">
        <v>-1</v>
      </c>
      <c r="K12" s="105">
        <f t="shared" si="2"/>
        <v>15</v>
      </c>
    </row>
    <row r="13" spans="1:11" ht="18">
      <c r="A13" s="47" t="s">
        <v>225</v>
      </c>
      <c r="B13" s="100">
        <v>1</v>
      </c>
      <c r="C13" s="100">
        <v>1</v>
      </c>
      <c r="D13" s="100">
        <v>-1</v>
      </c>
      <c r="E13" s="100">
        <v>0</v>
      </c>
      <c r="F13" s="100">
        <v>0</v>
      </c>
      <c r="G13" s="100">
        <v>1</v>
      </c>
      <c r="H13" s="283">
        <f t="shared" si="3"/>
        <v>2</v>
      </c>
      <c r="I13" s="105">
        <f t="shared" si="1"/>
        <v>12</v>
      </c>
      <c r="J13" s="116">
        <v>-4</v>
      </c>
      <c r="K13" s="105">
        <f t="shared" si="2"/>
        <v>31</v>
      </c>
    </row>
    <row r="14" spans="1:11" ht="18">
      <c r="A14" s="47" t="s">
        <v>229</v>
      </c>
      <c r="B14" s="100">
        <v>-1</v>
      </c>
      <c r="C14" s="100">
        <v>0</v>
      </c>
      <c r="D14" s="100">
        <v>1</v>
      </c>
      <c r="E14" s="100">
        <v>1</v>
      </c>
      <c r="F14" s="100">
        <v>0</v>
      </c>
      <c r="G14" s="100">
        <v>1</v>
      </c>
      <c r="H14" s="283">
        <f t="shared" si="3"/>
        <v>2</v>
      </c>
      <c r="I14" s="105">
        <f t="shared" si="1"/>
        <v>12</v>
      </c>
      <c r="J14" s="116">
        <v>-3</v>
      </c>
      <c r="K14" s="105">
        <f t="shared" si="2"/>
        <v>23</v>
      </c>
    </row>
    <row r="15" spans="1:11" ht="18">
      <c r="A15" s="47" t="s">
        <v>233</v>
      </c>
      <c r="B15" s="100">
        <v>0</v>
      </c>
      <c r="C15" s="100">
        <v>-1</v>
      </c>
      <c r="D15" s="100">
        <v>1</v>
      </c>
      <c r="E15" s="100">
        <v>1</v>
      </c>
      <c r="F15" s="100">
        <v>0</v>
      </c>
      <c r="G15" s="100">
        <v>1</v>
      </c>
      <c r="H15" s="283">
        <f t="shared" si="3"/>
        <v>2</v>
      </c>
      <c r="I15" s="105">
        <f t="shared" si="1"/>
        <v>12</v>
      </c>
      <c r="J15" s="116">
        <v>-1</v>
      </c>
      <c r="K15" s="105">
        <f t="shared" si="2"/>
        <v>15</v>
      </c>
    </row>
    <row r="16" spans="1:11" ht="18">
      <c r="A16" s="47" t="s">
        <v>201</v>
      </c>
      <c r="B16" s="100">
        <v>-1</v>
      </c>
      <c r="C16" s="100">
        <v>1</v>
      </c>
      <c r="D16" s="100">
        <v>1</v>
      </c>
      <c r="E16" s="100">
        <v>0</v>
      </c>
      <c r="F16" s="100">
        <v>0</v>
      </c>
      <c r="G16" s="100">
        <v>0</v>
      </c>
      <c r="H16" s="283">
        <f t="shared" si="3"/>
        <v>1</v>
      </c>
      <c r="I16" s="105">
        <f t="shared" si="1"/>
        <v>15</v>
      </c>
      <c r="J16" s="116">
        <v>-3</v>
      </c>
      <c r="K16" s="105">
        <f>RANK(J16,$J$2:$J$48,0)</f>
        <v>23</v>
      </c>
    </row>
    <row r="17" spans="1:11" ht="18">
      <c r="A17" s="47" t="s">
        <v>224</v>
      </c>
      <c r="B17" s="100">
        <v>0</v>
      </c>
      <c r="C17" s="100">
        <v>-1</v>
      </c>
      <c r="D17" s="100">
        <v>1</v>
      </c>
      <c r="E17" s="100">
        <v>0</v>
      </c>
      <c r="F17" s="100">
        <v>0</v>
      </c>
      <c r="G17" s="100">
        <v>1</v>
      </c>
      <c r="H17" s="283">
        <f t="shared" si="3"/>
        <v>1</v>
      </c>
      <c r="I17" s="105">
        <f t="shared" si="1"/>
        <v>15</v>
      </c>
      <c r="J17" s="116">
        <v>1</v>
      </c>
      <c r="K17" s="105">
        <f t="shared" si="2"/>
        <v>8</v>
      </c>
    </row>
    <row r="18" spans="1:11" ht="18">
      <c r="A18" s="47" t="s">
        <v>234</v>
      </c>
      <c r="B18" s="100">
        <v>-3</v>
      </c>
      <c r="C18" s="100">
        <v>2</v>
      </c>
      <c r="D18" s="100">
        <v>1</v>
      </c>
      <c r="E18" s="100">
        <v>2</v>
      </c>
      <c r="F18" s="100">
        <v>0</v>
      </c>
      <c r="G18" s="100">
        <v>-1</v>
      </c>
      <c r="H18" s="283">
        <f t="shared" si="3"/>
        <v>1</v>
      </c>
      <c r="I18" s="105">
        <f t="shared" si="1"/>
        <v>15</v>
      </c>
      <c r="J18" s="116">
        <v>-8</v>
      </c>
      <c r="K18" s="105">
        <f t="shared" si="2"/>
        <v>44</v>
      </c>
    </row>
    <row r="19" spans="1:11" ht="18">
      <c r="A19" s="47" t="s">
        <v>253</v>
      </c>
      <c r="B19" s="100">
        <v>-1</v>
      </c>
      <c r="C19" s="100">
        <v>1</v>
      </c>
      <c r="D19" s="100">
        <v>1</v>
      </c>
      <c r="E19" s="100">
        <v>0</v>
      </c>
      <c r="F19" s="100">
        <v>0</v>
      </c>
      <c r="G19" s="100">
        <v>0</v>
      </c>
      <c r="H19" s="283">
        <f t="shared" si="3"/>
        <v>1</v>
      </c>
      <c r="I19" s="105">
        <f t="shared" si="1"/>
        <v>15</v>
      </c>
      <c r="J19" s="116">
        <v>1</v>
      </c>
      <c r="K19" s="105">
        <f t="shared" si="2"/>
        <v>8</v>
      </c>
    </row>
    <row r="20" spans="1:11" ht="18">
      <c r="A20" s="47" t="s">
        <v>230</v>
      </c>
      <c r="B20" s="282">
        <v>-1</v>
      </c>
      <c r="C20" s="282">
        <v>-2</v>
      </c>
      <c r="D20" s="282">
        <v>-2</v>
      </c>
      <c r="E20" s="282">
        <v>2</v>
      </c>
      <c r="F20" s="282">
        <v>5</v>
      </c>
      <c r="G20" s="282">
        <v>-1</v>
      </c>
      <c r="H20" s="283">
        <f t="shared" si="3"/>
        <v>1</v>
      </c>
      <c r="I20" s="105">
        <f t="shared" si="1"/>
        <v>15</v>
      </c>
      <c r="J20" s="116">
        <v>-7</v>
      </c>
      <c r="K20" s="105">
        <f t="shared" si="2"/>
        <v>41</v>
      </c>
    </row>
    <row r="21" spans="1:11" ht="18">
      <c r="A21" s="47" t="s">
        <v>220</v>
      </c>
      <c r="B21" s="100">
        <v>1</v>
      </c>
      <c r="C21" s="100">
        <v>-1</v>
      </c>
      <c r="D21" s="100">
        <v>-1</v>
      </c>
      <c r="E21" s="100">
        <v>0</v>
      </c>
      <c r="F21" s="100">
        <v>0</v>
      </c>
      <c r="G21" s="100">
        <v>1</v>
      </c>
      <c r="H21" s="283">
        <f t="shared" si="3"/>
        <v>0</v>
      </c>
      <c r="I21" s="105">
        <f t="shared" si="1"/>
        <v>20</v>
      </c>
      <c r="J21" s="116">
        <v>-1</v>
      </c>
      <c r="K21" s="105">
        <f t="shared" si="2"/>
        <v>15</v>
      </c>
    </row>
    <row r="22" spans="1:11" ht="18">
      <c r="A22" s="47" t="s">
        <v>231</v>
      </c>
      <c r="B22" s="100">
        <v>-1</v>
      </c>
      <c r="C22" s="100">
        <v>-1</v>
      </c>
      <c r="D22" s="100">
        <v>-1</v>
      </c>
      <c r="E22" s="100">
        <v>3</v>
      </c>
      <c r="F22" s="100">
        <v>0</v>
      </c>
      <c r="G22" s="100">
        <v>0</v>
      </c>
      <c r="H22" s="283">
        <f t="shared" si="3"/>
        <v>0</v>
      </c>
      <c r="I22" s="105">
        <f t="shared" si="1"/>
        <v>20</v>
      </c>
      <c r="J22" s="116">
        <v>-2</v>
      </c>
      <c r="K22" s="105">
        <f t="shared" si="2"/>
        <v>20</v>
      </c>
    </row>
    <row r="23" spans="1:11" ht="18">
      <c r="A23" s="47" t="s">
        <v>238</v>
      </c>
      <c r="B23" s="100">
        <v>-2</v>
      </c>
      <c r="C23" s="100">
        <v>-1</v>
      </c>
      <c r="D23" s="100">
        <v>-1</v>
      </c>
      <c r="E23" s="100">
        <v>4</v>
      </c>
      <c r="F23" s="100">
        <v>0</v>
      </c>
      <c r="G23" s="116">
        <v>0</v>
      </c>
      <c r="H23" s="283">
        <f t="shared" si="3"/>
        <v>0</v>
      </c>
      <c r="I23" s="105">
        <f t="shared" si="1"/>
        <v>20</v>
      </c>
      <c r="J23" s="116">
        <v>-6</v>
      </c>
      <c r="K23" s="105">
        <f t="shared" si="2"/>
        <v>39</v>
      </c>
    </row>
    <row r="24" spans="1:11" ht="18">
      <c r="A24" s="47" t="s">
        <v>240</v>
      </c>
      <c r="B24" s="100">
        <v>1</v>
      </c>
      <c r="C24" s="100">
        <v>-2</v>
      </c>
      <c r="D24" s="100">
        <v>-2</v>
      </c>
      <c r="E24" s="100">
        <v>2</v>
      </c>
      <c r="F24" s="100">
        <v>0</v>
      </c>
      <c r="G24" s="100">
        <v>1</v>
      </c>
      <c r="H24" s="283">
        <f t="shared" si="3"/>
        <v>0</v>
      </c>
      <c r="I24" s="105">
        <f t="shared" si="1"/>
        <v>20</v>
      </c>
      <c r="J24" s="116">
        <v>-4</v>
      </c>
      <c r="K24" s="105">
        <f t="shared" si="2"/>
        <v>31</v>
      </c>
    </row>
    <row r="25" spans="1:11" ht="18">
      <c r="A25" s="47" t="s">
        <v>243</v>
      </c>
      <c r="B25" s="100">
        <v>0</v>
      </c>
      <c r="C25" s="100">
        <v>-2</v>
      </c>
      <c r="D25" s="100">
        <v>-1</v>
      </c>
      <c r="E25" s="100">
        <v>3</v>
      </c>
      <c r="F25" s="100">
        <v>0</v>
      </c>
      <c r="G25" s="100">
        <v>0</v>
      </c>
      <c r="H25" s="283">
        <f t="shared" si="0"/>
        <v>0</v>
      </c>
      <c r="I25" s="105">
        <f t="shared" si="1"/>
        <v>20</v>
      </c>
      <c r="J25" s="116">
        <v>3</v>
      </c>
      <c r="K25" s="105">
        <f t="shared" si="2"/>
        <v>4</v>
      </c>
    </row>
    <row r="26" spans="1:11" ht="18">
      <c r="A26" s="47" t="s">
        <v>227</v>
      </c>
      <c r="B26" s="100">
        <v>0</v>
      </c>
      <c r="C26" s="100">
        <v>-1</v>
      </c>
      <c r="D26" s="100">
        <v>1</v>
      </c>
      <c r="E26" s="100">
        <v>0</v>
      </c>
      <c r="F26" s="100">
        <v>0</v>
      </c>
      <c r="G26" s="100">
        <v>-1</v>
      </c>
      <c r="H26" s="283">
        <f t="shared" si="0"/>
        <v>-1</v>
      </c>
      <c r="I26" s="105">
        <f t="shared" si="1"/>
        <v>25</v>
      </c>
      <c r="J26" s="116">
        <v>-3</v>
      </c>
      <c r="K26" s="105">
        <f t="shared" si="2"/>
        <v>23</v>
      </c>
    </row>
    <row r="27" spans="1:11" ht="18">
      <c r="A27" s="47" t="s">
        <v>228</v>
      </c>
      <c r="B27" s="100">
        <v>-1</v>
      </c>
      <c r="C27" s="100">
        <v>-1</v>
      </c>
      <c r="D27" s="100">
        <v>1</v>
      </c>
      <c r="E27" s="100">
        <v>0</v>
      </c>
      <c r="F27" s="100">
        <v>0</v>
      </c>
      <c r="G27" s="116">
        <v>0</v>
      </c>
      <c r="H27" s="283">
        <f t="shared" si="0"/>
        <v>-1</v>
      </c>
      <c r="I27" s="105">
        <f t="shared" si="1"/>
        <v>25</v>
      </c>
      <c r="J27" s="116">
        <v>-4</v>
      </c>
      <c r="K27" s="105">
        <f t="shared" si="2"/>
        <v>31</v>
      </c>
    </row>
    <row r="28" spans="1:11" ht="18">
      <c r="A28" s="47" t="s">
        <v>244</v>
      </c>
      <c r="B28" s="100">
        <v>-1</v>
      </c>
      <c r="C28" s="100">
        <v>-1</v>
      </c>
      <c r="D28" s="100">
        <v>-1</v>
      </c>
      <c r="E28" s="100">
        <v>2</v>
      </c>
      <c r="F28" s="100">
        <v>0</v>
      </c>
      <c r="G28" s="100">
        <v>0</v>
      </c>
      <c r="H28" s="283">
        <f t="shared" si="0"/>
        <v>-1</v>
      </c>
      <c r="I28" s="105">
        <f t="shared" si="1"/>
        <v>25</v>
      </c>
      <c r="J28" s="116">
        <v>-3</v>
      </c>
      <c r="K28" s="105">
        <f t="shared" si="2"/>
        <v>23</v>
      </c>
    </row>
    <row r="29" spans="1:11" ht="18">
      <c r="A29" s="47" t="s">
        <v>251</v>
      </c>
      <c r="B29" s="100">
        <v>0</v>
      </c>
      <c r="C29" s="100">
        <v>-1</v>
      </c>
      <c r="D29" s="100">
        <v>-1</v>
      </c>
      <c r="E29" s="100">
        <v>1</v>
      </c>
      <c r="F29" s="100">
        <v>0</v>
      </c>
      <c r="G29" s="100">
        <v>0</v>
      </c>
      <c r="H29" s="283">
        <f t="shared" si="0"/>
        <v>-1</v>
      </c>
      <c r="I29" s="105">
        <f t="shared" si="1"/>
        <v>25</v>
      </c>
      <c r="J29" s="116">
        <v>-4</v>
      </c>
      <c r="K29" s="105">
        <f t="shared" si="2"/>
        <v>31</v>
      </c>
    </row>
    <row r="30" spans="1:11" ht="18">
      <c r="A30" s="47" t="s">
        <v>212</v>
      </c>
      <c r="B30" s="100">
        <v>-1</v>
      </c>
      <c r="C30" s="100">
        <v>-2</v>
      </c>
      <c r="D30" s="100">
        <v>-1</v>
      </c>
      <c r="E30" s="100">
        <v>1</v>
      </c>
      <c r="F30" s="100">
        <v>0</v>
      </c>
      <c r="G30" s="100">
        <v>1</v>
      </c>
      <c r="H30" s="283">
        <f t="shared" si="0"/>
        <v>-2</v>
      </c>
      <c r="I30" s="105">
        <f t="shared" si="1"/>
        <v>29</v>
      </c>
      <c r="J30" s="116">
        <v>-3</v>
      </c>
      <c r="K30" s="105">
        <f t="shared" si="2"/>
        <v>23</v>
      </c>
    </row>
    <row r="31" spans="1:11" ht="18">
      <c r="A31" s="47" t="s">
        <v>216</v>
      </c>
      <c r="B31" s="100">
        <v>0</v>
      </c>
      <c r="C31" s="100">
        <v>-1</v>
      </c>
      <c r="D31" s="100">
        <v>-1</v>
      </c>
      <c r="E31" s="100">
        <v>0</v>
      </c>
      <c r="F31" s="100">
        <v>0</v>
      </c>
      <c r="G31" s="100">
        <v>0</v>
      </c>
      <c r="H31" s="283">
        <f t="shared" si="0"/>
        <v>-2</v>
      </c>
      <c r="I31" s="105">
        <f t="shared" si="1"/>
        <v>29</v>
      </c>
      <c r="J31" s="116">
        <v>-1</v>
      </c>
      <c r="K31" s="105">
        <f t="shared" si="2"/>
        <v>15</v>
      </c>
    </row>
    <row r="32" spans="1:11" ht="18">
      <c r="A32" s="47" t="s">
        <v>301</v>
      </c>
      <c r="B32" s="100">
        <v>0</v>
      </c>
      <c r="C32" s="116">
        <v>-2</v>
      </c>
      <c r="D32" s="116">
        <v>-2</v>
      </c>
      <c r="E32" s="100">
        <v>-1</v>
      </c>
      <c r="F32" s="100">
        <v>0</v>
      </c>
      <c r="G32" s="116">
        <v>3</v>
      </c>
      <c r="H32" s="283">
        <f t="shared" si="0"/>
        <v>-2</v>
      </c>
      <c r="I32" s="105">
        <f t="shared" si="1"/>
        <v>29</v>
      </c>
      <c r="J32" s="116">
        <v>-2</v>
      </c>
      <c r="K32" s="105">
        <f t="shared" si="2"/>
        <v>20</v>
      </c>
    </row>
    <row r="33" spans="1:11" ht="18">
      <c r="A33" s="47" t="s">
        <v>232</v>
      </c>
      <c r="B33" s="116">
        <v>-1</v>
      </c>
      <c r="C33" s="116">
        <v>-1</v>
      </c>
      <c r="D33" s="116">
        <v>-1</v>
      </c>
      <c r="E33" s="116">
        <v>0</v>
      </c>
      <c r="F33" s="116">
        <v>0</v>
      </c>
      <c r="G33" s="116">
        <v>1</v>
      </c>
      <c r="H33" s="283">
        <f t="shared" si="0"/>
        <v>-2</v>
      </c>
      <c r="I33" s="105">
        <f t="shared" si="1"/>
        <v>29</v>
      </c>
      <c r="J33" s="116">
        <v>2</v>
      </c>
      <c r="K33" s="105">
        <f t="shared" si="2"/>
        <v>6</v>
      </c>
    </row>
    <row r="34" spans="1:11" ht="18">
      <c r="A34" s="47" t="s">
        <v>210</v>
      </c>
      <c r="B34" s="100">
        <v>1</v>
      </c>
      <c r="C34" s="100">
        <v>-2</v>
      </c>
      <c r="D34" s="100">
        <v>-2</v>
      </c>
      <c r="E34" s="100">
        <v>0</v>
      </c>
      <c r="F34" s="100">
        <v>0</v>
      </c>
      <c r="G34" s="100">
        <v>0</v>
      </c>
      <c r="H34" s="283">
        <f t="shared" si="0"/>
        <v>-3</v>
      </c>
      <c r="I34" s="105">
        <f t="shared" si="1"/>
        <v>33</v>
      </c>
      <c r="J34" s="116">
        <v>-4</v>
      </c>
      <c r="K34" s="105">
        <f t="shared" si="2"/>
        <v>31</v>
      </c>
    </row>
    <row r="35" spans="1:11" ht="18">
      <c r="A35" s="47" t="s">
        <v>211</v>
      </c>
      <c r="B35" s="100">
        <v>-1</v>
      </c>
      <c r="C35" s="100">
        <v>-1</v>
      </c>
      <c r="D35" s="100">
        <v>-1</v>
      </c>
      <c r="E35" s="100">
        <v>1</v>
      </c>
      <c r="F35" s="100">
        <v>0</v>
      </c>
      <c r="G35" s="100">
        <v>-1</v>
      </c>
      <c r="H35" s="283">
        <f t="shared" si="0"/>
        <v>-3</v>
      </c>
      <c r="I35" s="105">
        <f t="shared" si="1"/>
        <v>33</v>
      </c>
      <c r="J35" s="116">
        <v>-5</v>
      </c>
      <c r="K35" s="105">
        <f t="shared" si="2"/>
        <v>36</v>
      </c>
    </row>
    <row r="36" spans="1:11" ht="18">
      <c r="A36" s="47" t="s">
        <v>279</v>
      </c>
      <c r="B36" s="100">
        <v>-1</v>
      </c>
      <c r="C36" s="100">
        <v>-2</v>
      </c>
      <c r="D36" s="100">
        <v>-1</v>
      </c>
      <c r="E36" s="100">
        <v>1</v>
      </c>
      <c r="F36" s="100">
        <v>0</v>
      </c>
      <c r="G36" s="100">
        <v>0</v>
      </c>
      <c r="H36" s="283">
        <f t="shared" si="0"/>
        <v>-3</v>
      </c>
      <c r="I36" s="105">
        <f t="shared" si="1"/>
        <v>33</v>
      </c>
      <c r="J36" s="116">
        <v>-3</v>
      </c>
      <c r="K36" s="105">
        <f t="shared" si="2"/>
        <v>23</v>
      </c>
    </row>
    <row r="37" spans="1:11" ht="18">
      <c r="A37" s="47" t="s">
        <v>237</v>
      </c>
      <c r="B37" s="100">
        <v>-1</v>
      </c>
      <c r="C37" s="100">
        <v>-2</v>
      </c>
      <c r="D37" s="100">
        <v>-1</v>
      </c>
      <c r="E37" s="100">
        <v>1</v>
      </c>
      <c r="F37" s="100">
        <v>0</v>
      </c>
      <c r="G37" s="100">
        <v>0</v>
      </c>
      <c r="H37" s="283">
        <f t="shared" si="0"/>
        <v>-3</v>
      </c>
      <c r="I37" s="105">
        <f t="shared" si="1"/>
        <v>33</v>
      </c>
      <c r="J37" s="116">
        <v>-1</v>
      </c>
      <c r="K37" s="105">
        <f t="shared" si="2"/>
        <v>15</v>
      </c>
    </row>
    <row r="38" spans="1:11" ht="18">
      <c r="A38" s="47" t="s">
        <v>246</v>
      </c>
      <c r="B38" s="100">
        <v>-1</v>
      </c>
      <c r="C38" s="100">
        <v>-2</v>
      </c>
      <c r="D38" s="100">
        <v>-2</v>
      </c>
      <c r="E38" s="100">
        <v>2</v>
      </c>
      <c r="F38" s="100">
        <v>0</v>
      </c>
      <c r="G38" s="100">
        <v>0</v>
      </c>
      <c r="H38" s="283">
        <f t="shared" si="0"/>
        <v>-3</v>
      </c>
      <c r="I38" s="105">
        <f t="shared" si="1"/>
        <v>33</v>
      </c>
      <c r="J38" s="116">
        <v>-3</v>
      </c>
      <c r="K38" s="105">
        <f t="shared" si="2"/>
        <v>23</v>
      </c>
    </row>
    <row r="39" spans="1:11" ht="18">
      <c r="A39" s="47" t="s">
        <v>247</v>
      </c>
      <c r="B39" s="100">
        <v>0</v>
      </c>
      <c r="C39" s="100">
        <v>-2</v>
      </c>
      <c r="D39" s="100">
        <v>-1</v>
      </c>
      <c r="E39" s="100">
        <v>0</v>
      </c>
      <c r="F39" s="100">
        <v>0</v>
      </c>
      <c r="G39" s="100">
        <v>0</v>
      </c>
      <c r="H39" s="283">
        <f t="shared" si="0"/>
        <v>-3</v>
      </c>
      <c r="I39" s="105">
        <f t="shared" si="1"/>
        <v>33</v>
      </c>
      <c r="J39" s="116">
        <v>5</v>
      </c>
      <c r="K39" s="105">
        <f t="shared" si="2"/>
        <v>3</v>
      </c>
    </row>
    <row r="40" spans="1:11" ht="18">
      <c r="A40" s="47" t="s">
        <v>236</v>
      </c>
      <c r="B40" s="100">
        <v>-1</v>
      </c>
      <c r="C40" s="100">
        <v>-2</v>
      </c>
      <c r="D40" s="100">
        <v>-1</v>
      </c>
      <c r="E40" s="100">
        <v>2</v>
      </c>
      <c r="F40" s="100">
        <v>0</v>
      </c>
      <c r="G40" s="100">
        <v>-1</v>
      </c>
      <c r="H40" s="283">
        <f t="shared" si="0"/>
        <v>-3</v>
      </c>
      <c r="I40" s="105">
        <f t="shared" si="1"/>
        <v>33</v>
      </c>
      <c r="J40" s="116">
        <v>0</v>
      </c>
      <c r="K40" s="105">
        <f t="shared" si="2"/>
        <v>11</v>
      </c>
    </row>
    <row r="41" spans="1:11" ht="18">
      <c r="A41" s="47" t="s">
        <v>249</v>
      </c>
      <c r="B41" s="100">
        <v>-1</v>
      </c>
      <c r="C41" s="100">
        <v>-2</v>
      </c>
      <c r="D41" s="100">
        <v>-2</v>
      </c>
      <c r="E41" s="100">
        <v>0</v>
      </c>
      <c r="F41" s="100">
        <v>0</v>
      </c>
      <c r="G41" s="100">
        <v>2</v>
      </c>
      <c r="H41" s="283">
        <f t="shared" si="0"/>
        <v>-3</v>
      </c>
      <c r="I41" s="105">
        <f t="shared" si="1"/>
        <v>33</v>
      </c>
      <c r="J41" s="116">
        <v>-3</v>
      </c>
      <c r="K41" s="105">
        <f t="shared" si="2"/>
        <v>23</v>
      </c>
    </row>
    <row r="42" spans="1:11" ht="18">
      <c r="A42" s="47" t="s">
        <v>245</v>
      </c>
      <c r="B42" s="100">
        <v>1</v>
      </c>
      <c r="C42" s="100">
        <v>-2</v>
      </c>
      <c r="D42" s="100">
        <v>-1</v>
      </c>
      <c r="E42" s="100">
        <v>1</v>
      </c>
      <c r="F42" s="100">
        <v>-2</v>
      </c>
      <c r="G42" s="100">
        <v>-1</v>
      </c>
      <c r="H42" s="283">
        <f t="shared" si="0"/>
        <v>-4</v>
      </c>
      <c r="I42" s="105">
        <f t="shared" si="1"/>
        <v>41</v>
      </c>
      <c r="J42" s="116">
        <v>-6</v>
      </c>
      <c r="K42" s="105">
        <f t="shared" si="2"/>
        <v>39</v>
      </c>
    </row>
    <row r="43" spans="1:11" ht="18">
      <c r="A43" s="47" t="s">
        <v>248</v>
      </c>
      <c r="B43" s="100">
        <v>-1</v>
      </c>
      <c r="C43" s="100">
        <v>-1</v>
      </c>
      <c r="D43" s="100">
        <v>-1</v>
      </c>
      <c r="E43" s="100">
        <v>0</v>
      </c>
      <c r="F43" s="100">
        <v>0</v>
      </c>
      <c r="G43" s="100">
        <v>-1</v>
      </c>
      <c r="H43" s="283">
        <f t="shared" si="0"/>
        <v>-4</v>
      </c>
      <c r="I43" s="105">
        <f t="shared" si="1"/>
        <v>41</v>
      </c>
      <c r="J43" s="116">
        <v>0</v>
      </c>
      <c r="K43" s="105">
        <f t="shared" si="2"/>
        <v>11</v>
      </c>
    </row>
    <row r="44" spans="1:11" ht="18">
      <c r="A44" s="47" t="s">
        <v>254</v>
      </c>
      <c r="B44" s="100">
        <v>1</v>
      </c>
      <c r="C44" s="100">
        <v>-2</v>
      </c>
      <c r="D44" s="100">
        <v>-2</v>
      </c>
      <c r="E44" s="100">
        <v>0</v>
      </c>
      <c r="F44" s="100">
        <v>0</v>
      </c>
      <c r="G44" s="100">
        <v>-1</v>
      </c>
      <c r="H44" s="283">
        <f t="shared" si="0"/>
        <v>-4</v>
      </c>
      <c r="I44" s="105">
        <f t="shared" si="1"/>
        <v>41</v>
      </c>
      <c r="J44" s="116">
        <v>-7</v>
      </c>
      <c r="K44" s="105">
        <f t="shared" si="2"/>
        <v>41</v>
      </c>
    </row>
    <row r="45" spans="1:11" ht="18">
      <c r="A45" s="47" t="s">
        <v>213</v>
      </c>
      <c r="B45" s="100">
        <v>-1</v>
      </c>
      <c r="C45" s="100">
        <v>-2</v>
      </c>
      <c r="D45" s="100">
        <v>-2</v>
      </c>
      <c r="E45" s="100">
        <v>0</v>
      </c>
      <c r="F45" s="100">
        <v>0</v>
      </c>
      <c r="G45" s="100">
        <v>0</v>
      </c>
      <c r="H45" s="283">
        <f t="shared" si="0"/>
        <v>-5</v>
      </c>
      <c r="I45" s="105">
        <f t="shared" si="1"/>
        <v>44</v>
      </c>
      <c r="J45" s="116">
        <v>-7</v>
      </c>
      <c r="K45" s="105">
        <f t="shared" si="2"/>
        <v>41</v>
      </c>
    </row>
    <row r="46" spans="1:11" ht="18">
      <c r="A46" s="47" t="s">
        <v>221</v>
      </c>
      <c r="B46" s="282">
        <v>-2</v>
      </c>
      <c r="C46" s="282">
        <v>-3</v>
      </c>
      <c r="D46" s="282">
        <v>-2</v>
      </c>
      <c r="E46" s="282">
        <v>1</v>
      </c>
      <c r="F46" s="282">
        <v>0</v>
      </c>
      <c r="G46" s="282">
        <v>-1</v>
      </c>
      <c r="H46" s="283">
        <f t="shared" si="0"/>
        <v>-7</v>
      </c>
      <c r="I46" s="105">
        <f t="shared" si="1"/>
        <v>45</v>
      </c>
      <c r="J46" s="116">
        <v>-8</v>
      </c>
      <c r="K46" s="105">
        <f t="shared" si="2"/>
        <v>44</v>
      </c>
    </row>
    <row r="47" spans="1:11" ht="18">
      <c r="A47" s="47" t="s">
        <v>242</v>
      </c>
      <c r="B47" s="100">
        <v>-3</v>
      </c>
      <c r="C47" s="100">
        <v>-1</v>
      </c>
      <c r="D47" s="100">
        <v>-1</v>
      </c>
      <c r="E47" s="100">
        <v>-2</v>
      </c>
      <c r="F47" s="100">
        <v>-5</v>
      </c>
      <c r="G47" s="100">
        <v>0</v>
      </c>
      <c r="H47" s="283">
        <f t="shared" si="0"/>
        <v>-12</v>
      </c>
      <c r="I47" s="105">
        <f t="shared" si="1"/>
        <v>46</v>
      </c>
      <c r="J47" s="116">
        <v>-11</v>
      </c>
      <c r="K47" s="105">
        <f t="shared" si="2"/>
        <v>46</v>
      </c>
    </row>
    <row r="48" spans="1:11" ht="18">
      <c r="A48" s="49" t="s">
        <v>222</v>
      </c>
      <c r="B48" s="100">
        <v>-2</v>
      </c>
      <c r="C48" s="100">
        <v>-3</v>
      </c>
      <c r="D48" s="100">
        <v>-3</v>
      </c>
      <c r="E48" s="100">
        <v>-3</v>
      </c>
      <c r="F48" s="100">
        <v>-3</v>
      </c>
      <c r="G48" s="100">
        <v>-2</v>
      </c>
      <c r="H48" s="283">
        <f t="shared" si="0"/>
        <v>-16</v>
      </c>
      <c r="I48" s="107">
        <f t="shared" si="1"/>
        <v>47</v>
      </c>
      <c r="J48" s="286">
        <v>-16</v>
      </c>
      <c r="K48" s="292">
        <f t="shared" si="2"/>
        <v>47</v>
      </c>
    </row>
    <row r="49" spans="1:11" ht="18">
      <c r="A49" s="96" t="s">
        <v>302</v>
      </c>
      <c r="B49" s="95">
        <v>-1</v>
      </c>
      <c r="C49" s="95">
        <v>-1</v>
      </c>
      <c r="D49" s="95">
        <v>-1</v>
      </c>
      <c r="E49" s="95">
        <v>-1</v>
      </c>
      <c r="F49" s="95">
        <v>-1</v>
      </c>
      <c r="G49" s="95">
        <v>1</v>
      </c>
      <c r="H49" s="373">
        <f t="shared" si="0"/>
        <v>-4</v>
      </c>
      <c r="I49" s="108"/>
      <c r="J49" s="287">
        <v>-4</v>
      </c>
      <c r="K49" s="288"/>
    </row>
  </sheetData>
  <phoneticPr fontId="2"/>
  <pageMargins left="0.81" right="0.56000000000000005" top="1.1000000000000001" bottom="0.42" header="0.72" footer="0.27"/>
  <pageSetup paperSize="9" scale="95" orientation="portrait" horizontalDpi="4294967292" verticalDpi="0"/>
  <headerFooter>
    <oddHeader>&amp;L&amp;"ＭＳ ゴシック,太字 斜体"&amp;12別表：都道府県別消費者行政ランキング一覧（2002年度）</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
  <sheetViews>
    <sheetView zoomScale="85" workbookViewId="0"/>
  </sheetViews>
  <sheetFormatPr baseColWidth="10" defaultColWidth="4.83203125" defaultRowHeight="12.75" customHeight="1" x14ac:dyDescent="0"/>
  <cols>
    <col min="1" max="11" width="4.83203125" style="175" customWidth="1"/>
    <col min="12" max="22" width="4.83203125" style="178" customWidth="1"/>
    <col min="23" max="23" width="4.83203125" style="344" customWidth="1"/>
    <col min="24" max="24" width="4.83203125" style="118" customWidth="1"/>
    <col min="25" max="16384" width="4.83203125" style="175"/>
  </cols>
  <sheetData>
    <row r="1" spans="1:24" s="178" customFormat="1" ht="12.75" customHeight="1">
      <c r="W1" s="345"/>
      <c r="X1" s="118"/>
    </row>
    <row r="2" spans="1:24" s="351" customFormat="1" ht="12.75" customHeight="1">
      <c r="A2" s="346"/>
      <c r="B2" s="347"/>
      <c r="C2" s="347"/>
      <c r="D2" s="347"/>
      <c r="E2" s="347"/>
      <c r="F2" s="347"/>
      <c r="G2" s="347"/>
      <c r="H2" s="347"/>
      <c r="I2" s="347"/>
      <c r="J2" s="347"/>
      <c r="K2" s="347"/>
      <c r="L2" s="347"/>
      <c r="M2" s="347"/>
      <c r="N2" s="347"/>
      <c r="O2" s="347"/>
      <c r="P2" s="347"/>
      <c r="Q2" s="347"/>
      <c r="R2" s="347"/>
      <c r="S2" s="347"/>
      <c r="T2" s="347"/>
      <c r="U2" s="347"/>
      <c r="V2" s="348"/>
      <c r="W2" s="349"/>
      <c r="X2" s="350"/>
    </row>
    <row r="3" spans="1:24" ht="12.75" customHeight="1">
      <c r="A3" s="174"/>
      <c r="B3" s="352"/>
      <c r="C3" s="352"/>
      <c r="D3" s="352"/>
      <c r="E3" s="352"/>
      <c r="F3" s="352"/>
      <c r="G3" s="352"/>
      <c r="H3" s="352"/>
      <c r="I3" s="352"/>
      <c r="J3" s="352"/>
      <c r="K3" s="352"/>
      <c r="V3" s="353"/>
      <c r="W3" s="354"/>
    </row>
    <row r="4" spans="1:24" ht="12.75" customHeight="1">
      <c r="A4" s="174"/>
      <c r="B4" s="352"/>
      <c r="C4" s="352"/>
      <c r="D4" s="352"/>
      <c r="E4" s="352"/>
      <c r="F4" s="352"/>
      <c r="G4" s="352"/>
      <c r="H4" s="352"/>
      <c r="I4" s="352"/>
      <c r="J4" s="352"/>
      <c r="K4" s="352"/>
      <c r="V4" s="353"/>
      <c r="W4" s="354"/>
    </row>
    <row r="5" spans="1:24" ht="12.75" customHeight="1">
      <c r="A5" s="174"/>
      <c r="B5" s="352"/>
      <c r="C5" s="352"/>
      <c r="D5" s="352"/>
      <c r="E5" s="352"/>
      <c r="F5" s="352"/>
      <c r="G5" s="352"/>
      <c r="H5" s="352"/>
      <c r="I5" s="352"/>
      <c r="J5" s="352"/>
      <c r="K5" s="352"/>
      <c r="V5" s="353"/>
      <c r="W5" s="354"/>
    </row>
    <row r="6" spans="1:24" ht="12.75" customHeight="1">
      <c r="A6" s="174"/>
      <c r="B6" s="352"/>
      <c r="C6" s="352"/>
      <c r="D6" s="352"/>
      <c r="E6" s="352"/>
      <c r="F6" s="352"/>
      <c r="G6" s="352"/>
      <c r="H6" s="352"/>
      <c r="I6" s="352"/>
      <c r="J6" s="352"/>
      <c r="K6" s="352"/>
      <c r="V6" s="353"/>
      <c r="W6" s="354"/>
    </row>
    <row r="7" spans="1:24" ht="12.75" customHeight="1">
      <c r="A7" s="174"/>
      <c r="B7" s="352"/>
      <c r="C7" s="352"/>
      <c r="D7" s="352"/>
      <c r="E7" s="352"/>
      <c r="F7" s="352"/>
      <c r="G7" s="352"/>
      <c r="H7" s="352"/>
      <c r="I7" s="352"/>
      <c r="J7" s="352"/>
      <c r="K7" s="352"/>
      <c r="V7" s="353"/>
      <c r="W7" s="354"/>
    </row>
    <row r="8" spans="1:24" ht="12.75" customHeight="1">
      <c r="A8" s="174"/>
      <c r="B8" s="352"/>
      <c r="C8" s="352"/>
      <c r="D8" s="352"/>
      <c r="E8" s="352"/>
      <c r="F8" s="352"/>
      <c r="G8" s="352"/>
      <c r="H8" s="352"/>
      <c r="I8" s="352"/>
      <c r="J8" s="352"/>
      <c r="K8" s="352"/>
      <c r="V8" s="353"/>
      <c r="W8" s="354"/>
    </row>
    <row r="9" spans="1:24" ht="12.75" customHeight="1">
      <c r="A9" s="174"/>
      <c r="B9" s="352"/>
      <c r="C9" s="352"/>
      <c r="D9" s="352"/>
      <c r="E9" s="352"/>
      <c r="F9" s="352"/>
      <c r="G9" s="352"/>
      <c r="H9" s="352"/>
      <c r="I9" s="352"/>
      <c r="J9" s="352"/>
      <c r="K9" s="352"/>
      <c r="V9" s="353"/>
      <c r="W9" s="354"/>
    </row>
    <row r="10" spans="1:24" ht="12.75" customHeight="1">
      <c r="A10" s="174"/>
      <c r="B10" s="352"/>
      <c r="C10" s="352"/>
      <c r="D10" s="352"/>
      <c r="E10" s="352"/>
      <c r="F10" s="352"/>
      <c r="G10" s="352"/>
      <c r="H10" s="352"/>
      <c r="I10" s="352"/>
      <c r="J10" s="352"/>
      <c r="K10" s="352"/>
      <c r="V10" s="353"/>
      <c r="W10" s="354"/>
    </row>
    <row r="11" spans="1:24" ht="12.75" customHeight="1">
      <c r="A11" s="174"/>
      <c r="B11" s="352"/>
      <c r="C11" s="352"/>
      <c r="D11" s="352"/>
      <c r="E11" s="352"/>
      <c r="F11" s="352"/>
      <c r="G11" s="352"/>
      <c r="H11" s="352"/>
      <c r="I11" s="352"/>
      <c r="J11" s="352"/>
      <c r="K11" s="352"/>
      <c r="V11" s="353"/>
      <c r="W11" s="354"/>
    </row>
    <row r="12" spans="1:24" ht="12.75" customHeight="1">
      <c r="A12" s="174"/>
      <c r="B12" s="352"/>
      <c r="C12" s="352"/>
      <c r="D12" s="352"/>
      <c r="E12" s="352"/>
      <c r="F12" s="352"/>
      <c r="G12" s="352"/>
      <c r="H12" s="352"/>
      <c r="I12" s="352"/>
      <c r="J12" s="352"/>
      <c r="K12" s="352"/>
      <c r="V12" s="353"/>
      <c r="W12" s="354"/>
    </row>
    <row r="13" spans="1:24" ht="12.75" customHeight="1">
      <c r="A13" s="174"/>
      <c r="B13" s="352"/>
      <c r="C13" s="352"/>
      <c r="D13" s="352"/>
      <c r="E13" s="352"/>
      <c r="F13" s="352"/>
      <c r="G13" s="352"/>
      <c r="H13" s="352"/>
      <c r="I13" s="352"/>
      <c r="J13" s="352"/>
      <c r="K13" s="352"/>
      <c r="V13" s="353"/>
      <c r="W13" s="354"/>
    </row>
    <row r="14" spans="1:24" ht="12.75" customHeight="1">
      <c r="A14" s="174"/>
      <c r="B14" s="352"/>
      <c r="C14" s="352"/>
      <c r="D14" s="352"/>
      <c r="E14" s="352"/>
      <c r="F14" s="352"/>
      <c r="G14" s="352"/>
      <c r="H14" s="352"/>
      <c r="I14" s="352"/>
      <c r="J14" s="352"/>
      <c r="K14" s="352"/>
      <c r="V14" s="353"/>
      <c r="W14" s="354"/>
    </row>
    <row r="15" spans="1:24" ht="12.75" customHeight="1">
      <c r="A15" s="174"/>
      <c r="B15" s="352"/>
      <c r="C15" s="352"/>
      <c r="D15" s="352"/>
      <c r="E15" s="352"/>
      <c r="F15" s="352"/>
      <c r="G15" s="352"/>
      <c r="H15" s="352"/>
      <c r="I15" s="352"/>
      <c r="J15" s="352"/>
      <c r="K15" s="352"/>
      <c r="V15" s="353"/>
      <c r="W15" s="354"/>
    </row>
    <row r="16" spans="1:24" ht="12.75" customHeight="1">
      <c r="A16" s="174"/>
      <c r="B16" s="352"/>
      <c r="C16" s="352"/>
      <c r="D16" s="352"/>
      <c r="E16" s="352"/>
      <c r="F16" s="352"/>
      <c r="G16" s="352"/>
      <c r="H16" s="352"/>
      <c r="I16" s="352"/>
      <c r="J16" s="352"/>
      <c r="K16" s="352"/>
      <c r="V16" s="353"/>
      <c r="W16" s="354"/>
    </row>
    <row r="17" spans="1:23" ht="12.75" customHeight="1">
      <c r="A17" s="174"/>
      <c r="B17" s="352"/>
      <c r="C17" s="352"/>
      <c r="D17" s="352"/>
      <c r="E17" s="352"/>
      <c r="F17" s="352"/>
      <c r="G17" s="352"/>
      <c r="H17" s="352"/>
      <c r="I17" s="352"/>
      <c r="J17" s="352"/>
      <c r="K17" s="352"/>
      <c r="V17" s="353"/>
      <c r="W17" s="354"/>
    </row>
    <row r="18" spans="1:23" ht="12.75" customHeight="1">
      <c r="A18" s="174"/>
      <c r="B18" s="352"/>
      <c r="C18" s="352"/>
      <c r="D18" s="352"/>
      <c r="E18" s="352"/>
      <c r="F18" s="352"/>
      <c r="G18" s="352"/>
      <c r="H18" s="352"/>
      <c r="I18" s="352"/>
      <c r="J18" s="352"/>
      <c r="K18" s="352"/>
      <c r="V18" s="353"/>
      <c r="W18" s="354"/>
    </row>
    <row r="19" spans="1:23" ht="12.75" customHeight="1">
      <c r="A19" s="174"/>
      <c r="B19" s="352"/>
      <c r="C19" s="352"/>
      <c r="D19" s="352"/>
      <c r="E19" s="352"/>
      <c r="F19" s="352"/>
      <c r="G19" s="352"/>
      <c r="H19" s="352"/>
      <c r="I19" s="352"/>
      <c r="J19" s="352"/>
      <c r="K19" s="352"/>
      <c r="V19" s="353"/>
      <c r="W19" s="354"/>
    </row>
    <row r="20" spans="1:23" ht="12.75" customHeight="1">
      <c r="A20" s="174"/>
      <c r="B20" s="352"/>
      <c r="C20" s="352"/>
      <c r="D20" s="352"/>
      <c r="E20" s="352"/>
      <c r="F20" s="352"/>
      <c r="G20" s="352"/>
      <c r="H20" s="352"/>
      <c r="I20" s="352"/>
      <c r="J20" s="352"/>
      <c r="K20" s="352"/>
      <c r="V20" s="353"/>
      <c r="W20" s="354"/>
    </row>
    <row r="21" spans="1:23" ht="12.75" customHeight="1">
      <c r="A21" s="174"/>
      <c r="B21" s="352"/>
      <c r="C21" s="352"/>
      <c r="D21" s="352"/>
      <c r="E21" s="352"/>
      <c r="F21" s="352"/>
      <c r="G21" s="352"/>
      <c r="H21" s="352"/>
      <c r="I21" s="352"/>
      <c r="J21" s="352"/>
      <c r="K21" s="352"/>
      <c r="V21" s="353"/>
      <c r="W21" s="354"/>
    </row>
    <row r="22" spans="1:23" ht="12.75" customHeight="1">
      <c r="A22" s="174"/>
      <c r="B22" s="352"/>
      <c r="C22" s="352"/>
      <c r="D22" s="352"/>
      <c r="E22" s="352"/>
      <c r="F22" s="352"/>
      <c r="G22" s="352"/>
      <c r="H22" s="352"/>
      <c r="I22" s="352"/>
      <c r="J22" s="352"/>
      <c r="K22" s="352"/>
      <c r="V22" s="353"/>
      <c r="W22" s="354"/>
    </row>
    <row r="23" spans="1:23" ht="12.75" customHeight="1">
      <c r="A23" s="174"/>
      <c r="B23" s="352"/>
      <c r="C23" s="352"/>
      <c r="D23" s="352"/>
      <c r="E23" s="352"/>
      <c r="F23" s="352"/>
      <c r="G23" s="352"/>
      <c r="H23" s="352"/>
      <c r="I23" s="352"/>
      <c r="J23" s="352"/>
      <c r="K23" s="352"/>
      <c r="V23" s="353"/>
      <c r="W23" s="354"/>
    </row>
    <row r="24" spans="1:23" ht="12.75" customHeight="1">
      <c r="A24" s="174"/>
      <c r="B24" s="352"/>
      <c r="C24" s="352"/>
      <c r="D24" s="352"/>
      <c r="E24" s="352"/>
      <c r="F24" s="352"/>
      <c r="G24" s="352"/>
      <c r="H24" s="352"/>
      <c r="I24" s="352"/>
      <c r="J24" s="352"/>
      <c r="K24" s="352"/>
      <c r="V24" s="353"/>
      <c r="W24" s="354"/>
    </row>
    <row r="25" spans="1:23" ht="12.75" customHeight="1">
      <c r="A25" s="174"/>
      <c r="B25" s="352"/>
      <c r="C25" s="352"/>
      <c r="D25" s="352"/>
      <c r="E25" s="352"/>
      <c r="F25" s="352"/>
      <c r="G25" s="352"/>
      <c r="H25" s="352"/>
      <c r="I25" s="352"/>
      <c r="J25" s="352"/>
      <c r="K25" s="352"/>
      <c r="L25" s="174"/>
      <c r="M25" s="174"/>
      <c r="N25" s="174"/>
      <c r="O25" s="174"/>
      <c r="P25" s="174"/>
      <c r="Q25" s="174"/>
      <c r="R25" s="174"/>
      <c r="S25" s="174"/>
      <c r="T25" s="174"/>
      <c r="U25" s="174"/>
      <c r="V25" s="174"/>
      <c r="W25" s="354"/>
    </row>
    <row r="26" spans="1:23" ht="12.75" customHeight="1">
      <c r="A26" s="174"/>
      <c r="B26" s="352"/>
      <c r="C26" s="352"/>
      <c r="D26" s="352"/>
      <c r="E26" s="352"/>
      <c r="F26" s="352"/>
      <c r="G26" s="352"/>
      <c r="H26" s="352"/>
      <c r="I26" s="352"/>
      <c r="J26" s="352"/>
      <c r="K26" s="352"/>
      <c r="V26" s="353"/>
      <c r="W26" s="354"/>
    </row>
    <row r="27" spans="1:23" ht="12.75" customHeight="1">
      <c r="A27" s="174"/>
      <c r="B27" s="352"/>
      <c r="C27" s="352"/>
      <c r="D27" s="352"/>
      <c r="E27" s="352"/>
      <c r="F27" s="352"/>
      <c r="G27" s="352"/>
      <c r="H27" s="352"/>
      <c r="I27" s="352"/>
      <c r="J27" s="352"/>
      <c r="K27" s="352"/>
      <c r="V27" s="353"/>
      <c r="W27" s="354"/>
    </row>
    <row r="28" spans="1:23" ht="12.75" customHeight="1">
      <c r="A28" s="174"/>
      <c r="B28" s="352"/>
      <c r="C28" s="352"/>
      <c r="D28" s="352"/>
      <c r="E28" s="352"/>
      <c r="F28" s="352"/>
      <c r="G28" s="352"/>
      <c r="H28" s="352"/>
      <c r="I28" s="352"/>
      <c r="J28" s="352"/>
      <c r="K28" s="352"/>
      <c r="V28" s="353"/>
      <c r="W28" s="354"/>
    </row>
    <row r="29" spans="1:23" ht="12.75" customHeight="1">
      <c r="A29" s="174"/>
      <c r="B29" s="352"/>
      <c r="C29" s="352"/>
      <c r="D29" s="352"/>
      <c r="E29" s="352"/>
      <c r="F29" s="352"/>
      <c r="G29" s="352"/>
      <c r="H29" s="352"/>
      <c r="I29" s="352"/>
      <c r="J29" s="352"/>
      <c r="K29" s="352"/>
      <c r="V29" s="353"/>
      <c r="W29" s="354"/>
    </row>
    <row r="30" spans="1:23" ht="12.75" customHeight="1">
      <c r="A30" s="174"/>
      <c r="B30" s="352"/>
      <c r="C30" s="352"/>
      <c r="D30" s="352"/>
      <c r="E30" s="352"/>
      <c r="F30" s="352"/>
      <c r="G30" s="352"/>
      <c r="H30" s="352"/>
      <c r="I30" s="352"/>
      <c r="J30" s="352"/>
      <c r="K30" s="352"/>
      <c r="V30" s="353"/>
      <c r="W30" s="354"/>
    </row>
    <row r="31" spans="1:23" ht="12.75" customHeight="1">
      <c r="A31" s="174"/>
      <c r="B31" s="352"/>
      <c r="C31" s="352"/>
      <c r="D31" s="352"/>
      <c r="E31" s="352"/>
      <c r="F31" s="352"/>
      <c r="G31" s="352"/>
      <c r="H31" s="352"/>
      <c r="I31" s="352"/>
      <c r="J31" s="352"/>
      <c r="K31" s="352"/>
      <c r="V31" s="353"/>
      <c r="W31" s="354"/>
    </row>
    <row r="32" spans="1:23" ht="12.75" customHeight="1">
      <c r="A32" s="174"/>
      <c r="B32" s="352"/>
      <c r="C32" s="352"/>
      <c r="D32" s="352"/>
      <c r="E32" s="352"/>
      <c r="F32" s="352"/>
      <c r="G32" s="352"/>
      <c r="H32" s="352"/>
      <c r="I32" s="352"/>
      <c r="J32" s="352"/>
      <c r="K32" s="352"/>
      <c r="V32" s="353"/>
      <c r="W32" s="354"/>
    </row>
    <row r="33" spans="1:23" ht="12.75" customHeight="1">
      <c r="A33" s="174"/>
      <c r="B33" s="352"/>
      <c r="C33" s="352"/>
      <c r="D33" s="352"/>
      <c r="E33" s="352"/>
      <c r="F33" s="352"/>
      <c r="G33" s="352"/>
      <c r="H33" s="352"/>
      <c r="I33" s="352"/>
      <c r="J33" s="352"/>
      <c r="K33" s="352"/>
      <c r="V33" s="353"/>
      <c r="W33" s="354"/>
    </row>
    <row r="34" spans="1:23" ht="12.75" customHeight="1">
      <c r="A34" s="174"/>
      <c r="B34" s="352"/>
      <c r="C34" s="352"/>
      <c r="D34" s="352"/>
      <c r="E34" s="352"/>
      <c r="F34" s="352"/>
      <c r="G34" s="352"/>
      <c r="H34" s="352"/>
      <c r="I34" s="352"/>
      <c r="J34" s="352"/>
      <c r="K34" s="352"/>
      <c r="V34" s="353"/>
      <c r="W34" s="354"/>
    </row>
    <row r="35" spans="1:23" ht="12.75" customHeight="1">
      <c r="A35" s="174"/>
      <c r="B35" s="352"/>
      <c r="C35" s="352"/>
      <c r="D35" s="352"/>
      <c r="E35" s="352"/>
      <c r="F35" s="352"/>
      <c r="G35" s="352"/>
      <c r="H35" s="352"/>
      <c r="I35" s="352"/>
      <c r="J35" s="352"/>
      <c r="K35" s="352"/>
      <c r="V35" s="353"/>
      <c r="W35" s="354"/>
    </row>
    <row r="36" spans="1:23" ht="12.75" customHeight="1">
      <c r="A36" s="174"/>
      <c r="B36" s="352"/>
      <c r="C36" s="352"/>
      <c r="D36" s="352"/>
      <c r="E36" s="352"/>
      <c r="F36" s="352"/>
      <c r="G36" s="352"/>
      <c r="H36" s="352"/>
      <c r="I36" s="352"/>
      <c r="J36" s="352"/>
      <c r="K36" s="352"/>
      <c r="V36" s="353"/>
      <c r="W36" s="354"/>
    </row>
    <row r="37" spans="1:23" ht="12.75" customHeight="1">
      <c r="A37" s="174"/>
      <c r="B37" s="352"/>
      <c r="C37" s="352"/>
      <c r="D37" s="352"/>
      <c r="E37" s="352"/>
      <c r="F37" s="352"/>
      <c r="G37" s="352"/>
      <c r="H37" s="352"/>
      <c r="I37" s="352"/>
      <c r="J37" s="352"/>
      <c r="K37" s="352"/>
      <c r="V37" s="353"/>
      <c r="W37" s="354"/>
    </row>
    <row r="38" spans="1:23" ht="12.75" customHeight="1">
      <c r="A38" s="174"/>
      <c r="B38" s="352"/>
      <c r="C38" s="352"/>
      <c r="D38" s="352"/>
      <c r="E38" s="352"/>
      <c r="F38" s="352"/>
      <c r="G38" s="352"/>
      <c r="H38" s="352"/>
      <c r="I38" s="352"/>
      <c r="J38" s="352"/>
      <c r="K38" s="352"/>
      <c r="V38" s="353"/>
      <c r="W38" s="354"/>
    </row>
    <row r="39" spans="1:23" ht="12.75" customHeight="1">
      <c r="A39" s="174"/>
      <c r="B39" s="352"/>
      <c r="C39" s="352"/>
      <c r="D39" s="352"/>
      <c r="E39" s="352"/>
      <c r="F39" s="352"/>
      <c r="G39" s="352"/>
      <c r="H39" s="352"/>
      <c r="I39" s="352"/>
      <c r="J39" s="352"/>
      <c r="K39" s="352"/>
      <c r="V39" s="353"/>
      <c r="W39" s="354"/>
    </row>
    <row r="40" spans="1:23" ht="12.75" customHeight="1">
      <c r="A40" s="174"/>
      <c r="B40" s="352"/>
      <c r="C40" s="352"/>
      <c r="D40" s="352"/>
      <c r="E40" s="352"/>
      <c r="F40" s="352"/>
      <c r="G40" s="352"/>
      <c r="H40" s="352"/>
      <c r="I40" s="352"/>
      <c r="J40" s="352"/>
      <c r="K40" s="352"/>
      <c r="V40" s="353"/>
      <c r="W40" s="354"/>
    </row>
    <row r="41" spans="1:23" ht="12.75" customHeight="1">
      <c r="A41" s="174"/>
      <c r="B41" s="352"/>
      <c r="C41" s="352"/>
      <c r="D41" s="352"/>
      <c r="E41" s="352"/>
      <c r="F41" s="352"/>
      <c r="G41" s="352"/>
      <c r="H41" s="352"/>
      <c r="I41" s="352"/>
      <c r="J41" s="352"/>
      <c r="K41" s="352"/>
      <c r="V41" s="353"/>
      <c r="W41" s="354"/>
    </row>
    <row r="42" spans="1:23" ht="12.75" customHeight="1">
      <c r="A42" s="174"/>
      <c r="B42" s="352"/>
      <c r="C42" s="352"/>
      <c r="D42" s="352"/>
      <c r="E42" s="352"/>
      <c r="F42" s="352"/>
      <c r="G42" s="352"/>
      <c r="H42" s="352"/>
      <c r="I42" s="352"/>
      <c r="J42" s="352"/>
      <c r="K42" s="352"/>
      <c r="V42" s="353"/>
      <c r="W42" s="354"/>
    </row>
    <row r="43" spans="1:23" ht="12.75" customHeight="1">
      <c r="A43" s="174"/>
      <c r="B43" s="352"/>
      <c r="C43" s="352"/>
      <c r="D43" s="352"/>
      <c r="E43" s="352"/>
      <c r="F43" s="352"/>
      <c r="G43" s="352"/>
      <c r="H43" s="352"/>
      <c r="I43" s="352"/>
      <c r="J43" s="352"/>
      <c r="K43" s="352"/>
      <c r="V43" s="353"/>
      <c r="W43" s="354"/>
    </row>
    <row r="44" spans="1:23" ht="12.75" customHeight="1">
      <c r="A44" s="174"/>
      <c r="B44" s="352"/>
      <c r="C44" s="352"/>
      <c r="D44" s="352"/>
      <c r="E44" s="352"/>
      <c r="F44" s="352"/>
      <c r="G44" s="352"/>
      <c r="H44" s="352"/>
      <c r="I44" s="352"/>
      <c r="J44" s="352"/>
      <c r="K44" s="352"/>
      <c r="V44" s="353"/>
      <c r="W44" s="354"/>
    </row>
    <row r="45" spans="1:23" ht="12.75" customHeight="1">
      <c r="A45" s="174"/>
      <c r="B45" s="352"/>
      <c r="C45" s="352"/>
      <c r="D45" s="352"/>
      <c r="E45" s="352"/>
      <c r="F45" s="352"/>
      <c r="G45" s="352"/>
      <c r="H45" s="352"/>
      <c r="I45" s="352"/>
      <c r="J45" s="352"/>
      <c r="K45" s="352"/>
      <c r="V45" s="353"/>
      <c r="W45" s="354"/>
    </row>
    <row r="46" spans="1:23" ht="12.75" customHeight="1">
      <c r="A46" s="174"/>
      <c r="B46" s="352"/>
      <c r="C46" s="352"/>
      <c r="D46" s="352"/>
      <c r="E46" s="352"/>
      <c r="F46" s="352"/>
      <c r="G46" s="352"/>
      <c r="H46" s="352"/>
      <c r="I46" s="352"/>
      <c r="J46" s="352"/>
      <c r="K46" s="352"/>
      <c r="V46" s="353"/>
      <c r="W46" s="354"/>
    </row>
    <row r="47" spans="1:23" ht="12.75" customHeight="1">
      <c r="A47" s="174"/>
      <c r="B47" s="352"/>
      <c r="C47" s="352"/>
      <c r="D47" s="352"/>
      <c r="E47" s="352"/>
      <c r="F47" s="352"/>
      <c r="G47" s="352"/>
      <c r="H47" s="352"/>
      <c r="I47" s="352"/>
      <c r="J47" s="352"/>
      <c r="K47" s="352"/>
      <c r="V47" s="353"/>
      <c r="W47" s="354"/>
    </row>
    <row r="48" spans="1:23" ht="12.75" customHeight="1">
      <c r="A48" s="174"/>
      <c r="B48" s="352"/>
      <c r="C48" s="352"/>
      <c r="D48" s="352"/>
      <c r="E48" s="352"/>
      <c r="F48" s="352"/>
      <c r="G48" s="352"/>
      <c r="H48" s="352"/>
      <c r="I48" s="352"/>
      <c r="J48" s="352"/>
      <c r="K48" s="352"/>
      <c r="V48" s="353"/>
      <c r="W48" s="354"/>
    </row>
    <row r="49" spans="1:23" ht="12.75" customHeight="1">
      <c r="A49" s="174"/>
      <c r="B49" s="352"/>
      <c r="C49" s="352"/>
      <c r="D49" s="352"/>
      <c r="E49" s="352"/>
      <c r="F49" s="352"/>
      <c r="G49" s="352"/>
      <c r="H49" s="352"/>
      <c r="I49" s="352"/>
      <c r="J49" s="352"/>
      <c r="K49" s="352"/>
      <c r="V49" s="353"/>
      <c r="W49" s="354"/>
    </row>
    <row r="50" spans="1:23" ht="12.75" customHeight="1">
      <c r="A50" s="355"/>
      <c r="B50" s="176"/>
      <c r="C50" s="176"/>
      <c r="D50" s="176"/>
      <c r="E50" s="176"/>
      <c r="F50" s="176"/>
      <c r="G50" s="176"/>
      <c r="H50" s="176"/>
      <c r="I50" s="176"/>
      <c r="J50" s="176"/>
      <c r="K50" s="176"/>
      <c r="V50" s="353"/>
      <c r="W50" s="345"/>
    </row>
    <row r="51" spans="1:23" ht="12.75" customHeight="1">
      <c r="A51" s="341"/>
      <c r="B51" s="176"/>
      <c r="C51" s="176"/>
      <c r="D51" s="176"/>
      <c r="E51" s="176"/>
      <c r="F51" s="176"/>
      <c r="G51" s="176"/>
      <c r="H51" s="176"/>
      <c r="I51" s="176"/>
      <c r="J51" s="176"/>
      <c r="K51" s="176"/>
      <c r="V51" s="353"/>
      <c r="W51" s="178"/>
    </row>
  </sheetData>
  <phoneticPr fontId="2"/>
  <pageMargins left="0.5" right="0.28000000000000003" top="0.88" bottom="0.35" header="0.61" footer="0.27"/>
  <pageSetup paperSize="9" scale="70" orientation="landscape" horizontalDpi="4294967292" verticalDpi="0"/>
  <headerFooter>
    <oddHeader>&amp;L&amp;"ＭＳ ゴシック,太字"&amp;14＜別表-2＞&amp;"ＭＳ ゴシック,太字 斜体"都道府県別消費者行政ﾁｪｯｸﾎﾟｲﾝﾄ得点一覧表</oddHeader>
  </headerFooter>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zoomScale="85" workbookViewId="0">
      <selection activeCell="B1" sqref="B1"/>
    </sheetView>
  </sheetViews>
  <sheetFormatPr baseColWidth="10" defaultColWidth="5.6640625" defaultRowHeight="17" x14ac:dyDescent="0"/>
  <cols>
    <col min="1" max="16384" width="5.6640625" style="270"/>
  </cols>
  <sheetData>
    <row r="1" spans="1:12">
      <c r="A1" s="280"/>
      <c r="B1" s="280"/>
      <c r="C1" s="280"/>
      <c r="D1" s="280"/>
      <c r="E1" s="174"/>
      <c r="F1" s="174"/>
      <c r="G1" s="174"/>
      <c r="H1" s="174"/>
      <c r="I1" s="174"/>
      <c r="J1" s="174"/>
      <c r="K1" s="174"/>
      <c r="L1" s="174"/>
    </row>
    <row r="2" spans="1:12">
      <c r="B2" s="271"/>
      <c r="C2" s="272"/>
      <c r="D2" s="273"/>
      <c r="E2" s="274"/>
      <c r="F2" s="274"/>
      <c r="G2" s="274"/>
      <c r="H2" s="274"/>
      <c r="I2" s="274"/>
      <c r="J2" s="275"/>
      <c r="K2" s="275"/>
      <c r="L2" s="275"/>
    </row>
    <row r="3" spans="1:12">
      <c r="B3" s="271"/>
      <c r="C3" s="272"/>
      <c r="D3" s="273"/>
      <c r="E3" s="274"/>
      <c r="F3" s="274"/>
      <c r="G3" s="274"/>
      <c r="H3" s="274"/>
      <c r="I3" s="274"/>
      <c r="J3" s="275"/>
      <c r="K3" s="275"/>
      <c r="L3" s="275"/>
    </row>
    <row r="4" spans="1:12">
      <c r="B4" s="271"/>
      <c r="C4" s="272"/>
      <c r="D4" s="273"/>
      <c r="E4" s="274"/>
      <c r="F4" s="274"/>
      <c r="G4" s="274"/>
      <c r="H4" s="274"/>
      <c r="I4" s="274"/>
      <c r="J4" s="275"/>
      <c r="K4" s="275"/>
      <c r="L4" s="275"/>
    </row>
    <row r="5" spans="1:12">
      <c r="B5" s="271"/>
      <c r="C5" s="272"/>
      <c r="D5" s="273"/>
      <c r="E5" s="274"/>
      <c r="F5" s="274"/>
      <c r="G5" s="274"/>
      <c r="H5" s="274"/>
      <c r="I5" s="274"/>
      <c r="J5" s="275"/>
      <c r="K5" s="275"/>
      <c r="L5" s="275"/>
    </row>
    <row r="6" spans="1:12">
      <c r="B6" s="271"/>
      <c r="C6" s="272"/>
      <c r="D6" s="273"/>
      <c r="E6" s="274"/>
      <c r="F6" s="274"/>
      <c r="G6" s="274"/>
      <c r="H6" s="274"/>
      <c r="I6" s="274"/>
      <c r="J6" s="275"/>
      <c r="K6" s="275"/>
      <c r="L6" s="275"/>
    </row>
    <row r="7" spans="1:12">
      <c r="B7" s="271"/>
      <c r="C7" s="272"/>
      <c r="D7" s="273"/>
      <c r="E7" s="274"/>
      <c r="F7" s="274"/>
      <c r="G7" s="274"/>
      <c r="H7" s="274"/>
      <c r="I7" s="274"/>
      <c r="J7" s="275"/>
      <c r="K7" s="275"/>
      <c r="L7" s="275"/>
    </row>
    <row r="8" spans="1:12">
      <c r="B8" s="271"/>
      <c r="C8" s="272"/>
      <c r="D8" s="273"/>
      <c r="E8" s="274"/>
      <c r="F8" s="274"/>
      <c r="G8" s="274"/>
      <c r="H8" s="274"/>
      <c r="I8" s="274"/>
      <c r="J8" s="275"/>
      <c r="K8" s="275"/>
      <c r="L8" s="275"/>
    </row>
    <row r="9" spans="1:12">
      <c r="B9" s="271"/>
      <c r="C9" s="272"/>
      <c r="D9" s="273"/>
      <c r="E9" s="274"/>
      <c r="F9" s="274"/>
      <c r="G9" s="274"/>
      <c r="H9" s="274"/>
      <c r="I9" s="274"/>
      <c r="J9" s="275"/>
      <c r="K9" s="275"/>
      <c r="L9" s="275"/>
    </row>
    <row r="10" spans="1:12">
      <c r="B10" s="271"/>
      <c r="C10" s="272"/>
      <c r="D10" s="273"/>
      <c r="E10" s="274"/>
      <c r="F10" s="274"/>
      <c r="G10" s="274"/>
      <c r="H10" s="274"/>
      <c r="I10" s="274"/>
      <c r="J10" s="275"/>
      <c r="K10" s="275"/>
      <c r="L10" s="275"/>
    </row>
    <row r="11" spans="1:12">
      <c r="B11" s="271"/>
      <c r="C11" s="272"/>
      <c r="D11" s="273"/>
      <c r="E11" s="274"/>
      <c r="F11" s="274"/>
      <c r="G11" s="274"/>
      <c r="H11" s="274"/>
      <c r="I11" s="274"/>
      <c r="J11" s="275"/>
      <c r="K11" s="275"/>
      <c r="L11" s="275"/>
    </row>
    <row r="12" spans="1:12">
      <c r="B12" s="271"/>
      <c r="C12" s="272"/>
      <c r="D12" s="273"/>
      <c r="E12" s="274"/>
      <c r="F12" s="274"/>
      <c r="G12" s="274"/>
      <c r="H12" s="274"/>
      <c r="I12" s="274"/>
      <c r="J12" s="275"/>
      <c r="K12" s="275"/>
      <c r="L12" s="275"/>
    </row>
    <row r="13" spans="1:12">
      <c r="B13" s="271"/>
      <c r="C13" s="272"/>
      <c r="D13" s="273"/>
      <c r="E13" s="274"/>
      <c r="F13" s="274"/>
      <c r="G13" s="274"/>
      <c r="H13" s="274"/>
      <c r="I13" s="274"/>
      <c r="J13" s="275"/>
      <c r="K13" s="275"/>
      <c r="L13" s="275"/>
    </row>
    <row r="14" spans="1:12">
      <c r="B14" s="271"/>
      <c r="C14" s="272"/>
      <c r="D14" s="273"/>
      <c r="E14" s="274"/>
      <c r="F14" s="274"/>
      <c r="G14" s="274"/>
      <c r="H14" s="274"/>
      <c r="I14" s="274"/>
      <c r="J14" s="275"/>
      <c r="K14" s="275"/>
      <c r="L14" s="275"/>
    </row>
    <row r="15" spans="1:12">
      <c r="B15" s="271"/>
      <c r="C15" s="272"/>
      <c r="D15" s="273"/>
      <c r="E15" s="274"/>
      <c r="F15" s="274"/>
      <c r="G15" s="274"/>
      <c r="H15" s="274"/>
      <c r="I15" s="274"/>
      <c r="J15" s="275"/>
      <c r="K15" s="275"/>
      <c r="L15" s="275"/>
    </row>
    <row r="16" spans="1:12">
      <c r="B16" s="271"/>
      <c r="C16" s="272"/>
      <c r="D16" s="273"/>
      <c r="E16" s="274"/>
      <c r="F16" s="274"/>
      <c r="G16" s="274"/>
      <c r="H16" s="274"/>
      <c r="I16" s="274"/>
      <c r="J16" s="275"/>
      <c r="K16" s="275"/>
      <c r="L16" s="275"/>
    </row>
    <row r="17" spans="2:12">
      <c r="B17" s="271"/>
      <c r="C17" s="272"/>
      <c r="D17" s="273"/>
      <c r="E17" s="274"/>
      <c r="F17" s="274"/>
      <c r="G17" s="274"/>
      <c r="H17" s="274"/>
      <c r="I17" s="274"/>
      <c r="J17" s="275"/>
      <c r="K17" s="275"/>
      <c r="L17" s="275"/>
    </row>
    <row r="18" spans="2:12">
      <c r="B18" s="271"/>
      <c r="C18" s="272"/>
      <c r="D18" s="273"/>
      <c r="E18" s="274"/>
      <c r="F18" s="274"/>
      <c r="G18" s="274"/>
      <c r="H18" s="274"/>
      <c r="I18" s="274"/>
      <c r="J18" s="275"/>
      <c r="K18" s="275"/>
      <c r="L18" s="275"/>
    </row>
    <row r="19" spans="2:12">
      <c r="B19" s="271"/>
      <c r="C19" s="272"/>
      <c r="D19" s="273"/>
      <c r="E19" s="274"/>
      <c r="F19" s="274"/>
      <c r="G19" s="274"/>
      <c r="H19" s="274"/>
      <c r="I19" s="274"/>
      <c r="J19" s="275"/>
      <c r="K19" s="275"/>
      <c r="L19" s="275"/>
    </row>
    <row r="20" spans="2:12">
      <c r="B20" s="271"/>
      <c r="C20" s="272"/>
      <c r="D20" s="273"/>
      <c r="E20" s="274"/>
      <c r="F20" s="274"/>
      <c r="G20" s="274"/>
      <c r="H20" s="274"/>
      <c r="I20" s="274"/>
      <c r="J20" s="275"/>
      <c r="K20" s="275"/>
      <c r="L20" s="275"/>
    </row>
    <row r="21" spans="2:12">
      <c r="B21" s="271"/>
      <c r="C21" s="272"/>
      <c r="D21" s="273"/>
      <c r="E21" s="274"/>
      <c r="F21" s="274"/>
      <c r="G21" s="274"/>
      <c r="H21" s="274"/>
      <c r="I21" s="274"/>
      <c r="J21" s="275"/>
      <c r="K21" s="275"/>
      <c r="L21" s="275"/>
    </row>
    <row r="22" spans="2:12">
      <c r="B22" s="271"/>
      <c r="C22" s="272"/>
      <c r="D22" s="273"/>
      <c r="E22" s="274"/>
      <c r="F22" s="274"/>
      <c r="G22" s="274"/>
      <c r="H22" s="274"/>
      <c r="I22" s="274"/>
      <c r="J22" s="275"/>
      <c r="K22" s="275"/>
      <c r="L22" s="275"/>
    </row>
    <row r="23" spans="2:12">
      <c r="B23" s="271"/>
      <c r="C23" s="272"/>
      <c r="D23" s="273"/>
      <c r="E23" s="274"/>
      <c r="F23" s="274"/>
      <c r="G23" s="274"/>
      <c r="H23" s="274"/>
      <c r="I23" s="274"/>
      <c r="J23" s="275"/>
      <c r="K23" s="275"/>
      <c r="L23" s="275"/>
    </row>
    <row r="24" spans="2:12">
      <c r="B24" s="271"/>
      <c r="C24" s="272"/>
      <c r="D24" s="273"/>
      <c r="E24" s="274"/>
      <c r="F24" s="274"/>
      <c r="G24" s="274"/>
      <c r="H24" s="274"/>
      <c r="I24" s="274"/>
      <c r="J24" s="275"/>
      <c r="K24" s="275"/>
      <c r="L24" s="275"/>
    </row>
    <row r="25" spans="2:12">
      <c r="B25" s="271"/>
      <c r="C25" s="272"/>
      <c r="D25" s="273"/>
      <c r="E25" s="274"/>
      <c r="F25" s="274"/>
      <c r="G25" s="274"/>
      <c r="H25" s="274"/>
      <c r="I25" s="274"/>
      <c r="J25" s="275"/>
      <c r="K25" s="275"/>
      <c r="L25" s="275"/>
    </row>
    <row r="26" spans="2:12">
      <c r="B26" s="271"/>
      <c r="C26" s="272"/>
      <c r="D26" s="273"/>
      <c r="E26" s="274"/>
      <c r="F26" s="274"/>
      <c r="G26" s="274"/>
      <c r="H26" s="274"/>
      <c r="I26" s="274"/>
      <c r="J26" s="275"/>
      <c r="K26" s="275"/>
      <c r="L26" s="275"/>
    </row>
    <row r="27" spans="2:12">
      <c r="B27" s="271"/>
      <c r="C27" s="272"/>
      <c r="D27" s="273"/>
      <c r="E27" s="274"/>
      <c r="F27" s="274"/>
      <c r="G27" s="274"/>
      <c r="H27" s="274"/>
      <c r="I27" s="274"/>
      <c r="J27" s="275"/>
      <c r="K27" s="275"/>
      <c r="L27" s="275"/>
    </row>
    <row r="28" spans="2:12">
      <c r="B28" s="271"/>
      <c r="C28" s="272"/>
      <c r="D28" s="273"/>
      <c r="E28" s="274"/>
      <c r="F28" s="274"/>
      <c r="G28" s="274"/>
      <c r="H28" s="274"/>
      <c r="I28" s="274"/>
      <c r="J28" s="275"/>
      <c r="K28" s="275"/>
      <c r="L28" s="275"/>
    </row>
    <row r="29" spans="2:12">
      <c r="B29" s="271"/>
      <c r="C29" s="272"/>
      <c r="D29" s="273"/>
      <c r="E29" s="274"/>
      <c r="F29" s="274"/>
      <c r="G29" s="274"/>
      <c r="H29" s="274"/>
      <c r="I29" s="274"/>
      <c r="J29" s="275"/>
      <c r="K29" s="275"/>
      <c r="L29" s="275"/>
    </row>
    <row r="30" spans="2:12">
      <c r="B30" s="271"/>
      <c r="C30" s="272"/>
      <c r="D30" s="273"/>
      <c r="E30" s="274"/>
      <c r="F30" s="274"/>
      <c r="G30" s="274"/>
      <c r="H30" s="274"/>
      <c r="I30" s="274"/>
      <c r="J30" s="275"/>
      <c r="K30" s="275"/>
      <c r="L30" s="275"/>
    </row>
    <row r="31" spans="2:12">
      <c r="B31" s="271"/>
      <c r="C31" s="272"/>
      <c r="D31" s="273"/>
      <c r="E31" s="274"/>
      <c r="F31" s="274"/>
      <c r="G31" s="274"/>
      <c r="H31" s="274"/>
      <c r="I31" s="274"/>
      <c r="J31" s="275"/>
      <c r="K31" s="275"/>
      <c r="L31" s="275"/>
    </row>
    <row r="32" spans="2:12">
      <c r="B32" s="271"/>
      <c r="C32" s="272"/>
      <c r="D32" s="273"/>
      <c r="E32" s="274"/>
      <c r="F32" s="274"/>
      <c r="G32" s="274"/>
      <c r="H32" s="274"/>
      <c r="I32" s="274"/>
      <c r="J32" s="275"/>
      <c r="K32" s="275"/>
      <c r="L32" s="275"/>
    </row>
    <row r="33" spans="2:12">
      <c r="B33" s="271"/>
      <c r="C33" s="272"/>
      <c r="D33" s="273"/>
      <c r="E33" s="274"/>
      <c r="F33" s="274"/>
      <c r="G33" s="274"/>
      <c r="H33" s="274"/>
      <c r="I33" s="274"/>
      <c r="J33" s="275"/>
      <c r="K33" s="275"/>
      <c r="L33" s="275"/>
    </row>
    <row r="34" spans="2:12">
      <c r="B34" s="271"/>
      <c r="C34" s="272"/>
      <c r="D34" s="273"/>
      <c r="E34" s="274"/>
      <c r="F34" s="274"/>
      <c r="G34" s="274"/>
      <c r="H34" s="274"/>
      <c r="I34" s="274"/>
      <c r="J34" s="275"/>
      <c r="K34" s="275"/>
      <c r="L34" s="275"/>
    </row>
    <row r="35" spans="2:12">
      <c r="B35" s="271"/>
      <c r="C35" s="272"/>
      <c r="D35" s="273"/>
      <c r="E35" s="274"/>
      <c r="F35" s="274"/>
      <c r="G35" s="274"/>
      <c r="H35" s="274"/>
      <c r="I35" s="274"/>
      <c r="J35" s="275"/>
      <c r="K35" s="275"/>
      <c r="L35" s="275"/>
    </row>
    <row r="36" spans="2:12">
      <c r="B36" s="271"/>
      <c r="C36" s="272"/>
      <c r="D36" s="273"/>
      <c r="E36" s="274"/>
      <c r="F36" s="274"/>
      <c r="G36" s="274"/>
      <c r="H36" s="274"/>
      <c r="I36" s="274"/>
      <c r="J36" s="275"/>
      <c r="K36" s="275"/>
      <c r="L36" s="275"/>
    </row>
    <row r="37" spans="2:12">
      <c r="B37" s="271"/>
      <c r="C37" s="272"/>
      <c r="D37" s="273"/>
      <c r="E37" s="274"/>
      <c r="F37" s="274"/>
      <c r="G37" s="274"/>
      <c r="H37" s="274"/>
      <c r="I37" s="274"/>
      <c r="J37" s="275"/>
      <c r="K37" s="275"/>
      <c r="L37" s="275"/>
    </row>
    <row r="38" spans="2:12">
      <c r="B38" s="271"/>
      <c r="C38" s="272"/>
      <c r="D38" s="273"/>
      <c r="E38" s="274"/>
      <c r="F38" s="274"/>
      <c r="G38" s="274"/>
      <c r="H38" s="274"/>
      <c r="I38" s="274"/>
      <c r="J38" s="275"/>
      <c r="K38" s="275"/>
      <c r="L38" s="275"/>
    </row>
    <row r="39" spans="2:12">
      <c r="B39" s="271"/>
      <c r="C39" s="272"/>
      <c r="D39" s="273"/>
      <c r="E39" s="274"/>
      <c r="F39" s="274"/>
      <c r="G39" s="274"/>
      <c r="H39" s="274"/>
      <c r="I39" s="274"/>
      <c r="J39" s="275"/>
      <c r="K39" s="275"/>
      <c r="L39" s="275"/>
    </row>
    <row r="40" spans="2:12">
      <c r="B40" s="271"/>
      <c r="C40" s="272"/>
      <c r="D40" s="273"/>
      <c r="E40" s="274"/>
      <c r="F40" s="274"/>
      <c r="G40" s="274"/>
      <c r="H40" s="274"/>
      <c r="I40" s="274"/>
      <c r="J40" s="275"/>
      <c r="K40" s="275"/>
      <c r="L40" s="275"/>
    </row>
    <row r="41" spans="2:12">
      <c r="B41" s="271"/>
      <c r="C41" s="272"/>
      <c r="D41" s="273"/>
      <c r="E41" s="274"/>
      <c r="F41" s="274"/>
      <c r="G41" s="274"/>
      <c r="H41" s="274"/>
      <c r="I41" s="274"/>
      <c r="J41" s="275"/>
      <c r="K41" s="275"/>
      <c r="L41" s="275"/>
    </row>
    <row r="42" spans="2:12">
      <c r="B42" s="271"/>
      <c r="C42" s="272"/>
      <c r="D42" s="273"/>
      <c r="E42" s="274"/>
      <c r="F42" s="274"/>
      <c r="G42" s="274"/>
      <c r="H42" s="274"/>
      <c r="I42" s="274"/>
      <c r="J42" s="275"/>
      <c r="K42" s="275"/>
      <c r="L42" s="275"/>
    </row>
    <row r="43" spans="2:12">
      <c r="B43" s="271"/>
      <c r="C43" s="272"/>
      <c r="D43" s="273"/>
      <c r="E43" s="274"/>
      <c r="F43" s="274"/>
      <c r="G43" s="274"/>
      <c r="H43" s="274"/>
      <c r="I43" s="274"/>
      <c r="J43" s="275"/>
      <c r="K43" s="275"/>
      <c r="L43" s="275"/>
    </row>
    <row r="44" spans="2:12">
      <c r="B44" s="271"/>
      <c r="C44" s="272"/>
      <c r="D44" s="273"/>
      <c r="E44" s="274"/>
      <c r="F44" s="274"/>
      <c r="G44" s="274"/>
      <c r="H44" s="274"/>
      <c r="I44" s="274"/>
      <c r="J44" s="275"/>
      <c r="K44" s="275"/>
      <c r="L44" s="275"/>
    </row>
    <row r="45" spans="2:12">
      <c r="B45" s="271"/>
      <c r="C45" s="272"/>
      <c r="D45" s="273"/>
      <c r="E45" s="274"/>
      <c r="F45" s="274"/>
      <c r="G45" s="274"/>
      <c r="H45" s="274"/>
      <c r="I45" s="274"/>
      <c r="J45" s="275"/>
      <c r="K45" s="275"/>
      <c r="L45" s="275"/>
    </row>
    <row r="46" spans="2:12">
      <c r="B46" s="271"/>
      <c r="C46" s="272"/>
      <c r="D46" s="273"/>
      <c r="E46" s="274"/>
      <c r="F46" s="274"/>
      <c r="G46" s="274"/>
      <c r="H46" s="274"/>
      <c r="I46" s="274"/>
      <c r="J46" s="275"/>
      <c r="K46" s="275"/>
      <c r="L46" s="275"/>
    </row>
    <row r="47" spans="2:12">
      <c r="B47" s="271"/>
      <c r="C47" s="272"/>
      <c r="D47" s="273"/>
      <c r="E47" s="274"/>
      <c r="F47" s="274"/>
      <c r="G47" s="274"/>
      <c r="H47" s="274"/>
      <c r="I47" s="274"/>
      <c r="J47" s="275"/>
      <c r="K47" s="275"/>
      <c r="L47" s="275"/>
    </row>
    <row r="48" spans="2:12">
      <c r="B48" s="271"/>
      <c r="C48" s="272"/>
      <c r="D48" s="273"/>
      <c r="E48" s="274"/>
      <c r="F48" s="274"/>
      <c r="G48" s="274"/>
      <c r="H48" s="274"/>
      <c r="I48" s="274"/>
      <c r="J48" s="275"/>
      <c r="K48" s="275"/>
      <c r="L48" s="275"/>
    </row>
    <row r="49" spans="1:12">
      <c r="A49" s="387"/>
      <c r="B49" s="388"/>
      <c r="C49" s="276"/>
      <c r="D49" s="277"/>
      <c r="E49" s="278"/>
      <c r="F49" s="278"/>
      <c r="G49" s="278"/>
      <c r="H49" s="278"/>
      <c r="I49" s="278"/>
      <c r="J49" s="279"/>
      <c r="K49" s="279"/>
      <c r="L49" s="279"/>
    </row>
  </sheetData>
  <mergeCells count="1">
    <mergeCell ref="A49:B49"/>
  </mergeCells>
  <phoneticPr fontId="2"/>
  <pageMargins left="0.75" right="0.75" top="0.5" bottom="0.41" header="0.27" footer="0.24"/>
  <pageSetup paperSize="9" scale="85" orientation="landscape" horizontalDpi="4294967292" verticalDpi="0"/>
  <headerFooter>
    <oddHeader>&amp;L&amp;"ＭＳ ゴシック,太字 斜体"&amp;12人口１人当りの消費者行政予算額（&amp;"ＭＳ 明朝,標準"&amp;10単位：円）</oddHead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zoomScale="75" workbookViewId="0"/>
  </sheetViews>
  <sheetFormatPr baseColWidth="10" defaultColWidth="6" defaultRowHeight="17" x14ac:dyDescent="0"/>
  <cols>
    <col min="1" max="1" width="4.6640625" style="175" customWidth="1"/>
    <col min="2" max="2" width="9" style="174" customWidth="1"/>
    <col min="3" max="8" width="10.33203125" style="328" customWidth="1"/>
    <col min="9" max="13" width="9.33203125" style="337" customWidth="1"/>
    <col min="14" max="14" width="9.33203125" style="178" customWidth="1"/>
    <col min="15" max="16384" width="6" style="175"/>
  </cols>
  <sheetData>
    <row r="1" spans="1:14">
      <c r="A1" s="280"/>
      <c r="B1" s="280"/>
      <c r="C1" s="173"/>
      <c r="D1" s="173"/>
      <c r="E1" s="173"/>
      <c r="F1" s="173"/>
      <c r="G1" s="173"/>
      <c r="H1" s="173"/>
      <c r="I1" s="331"/>
      <c r="J1" s="331"/>
      <c r="K1" s="331"/>
      <c r="L1" s="331"/>
      <c r="M1" s="331"/>
      <c r="N1" s="173"/>
    </row>
    <row r="2" spans="1:14">
      <c r="A2" s="332"/>
      <c r="B2" s="332"/>
      <c r="C2" s="333"/>
      <c r="D2" s="333"/>
      <c r="E2" s="333"/>
      <c r="F2" s="333"/>
      <c r="G2" s="333"/>
      <c r="H2" s="334"/>
      <c r="I2" s="333"/>
      <c r="J2" s="333"/>
      <c r="K2" s="333"/>
      <c r="L2" s="333"/>
      <c r="M2" s="333"/>
      <c r="N2" s="174"/>
    </row>
    <row r="3" spans="1:14">
      <c r="H3" s="335"/>
      <c r="I3" s="328"/>
      <c r="J3" s="328"/>
      <c r="K3" s="328"/>
      <c r="L3" s="328"/>
      <c r="M3" s="328"/>
      <c r="N3" s="335"/>
    </row>
    <row r="4" spans="1:14">
      <c r="H4" s="335"/>
      <c r="I4" s="328"/>
      <c r="J4" s="328"/>
      <c r="K4" s="328"/>
      <c r="L4" s="328"/>
      <c r="M4" s="328"/>
      <c r="N4" s="335"/>
    </row>
    <row r="5" spans="1:14">
      <c r="H5" s="335"/>
      <c r="I5" s="328"/>
      <c r="J5" s="328"/>
      <c r="K5" s="328"/>
      <c r="L5" s="328"/>
      <c r="M5" s="328"/>
      <c r="N5" s="335"/>
    </row>
    <row r="6" spans="1:14">
      <c r="H6" s="335"/>
      <c r="I6" s="328"/>
      <c r="J6" s="328"/>
      <c r="K6" s="328"/>
      <c r="L6" s="328"/>
      <c r="M6" s="328"/>
      <c r="N6" s="335"/>
    </row>
    <row r="7" spans="1:14">
      <c r="H7" s="335"/>
      <c r="I7" s="328"/>
      <c r="J7" s="328"/>
      <c r="K7" s="328"/>
      <c r="L7" s="328"/>
      <c r="M7" s="328"/>
      <c r="N7" s="335"/>
    </row>
    <row r="8" spans="1:14">
      <c r="H8" s="335"/>
      <c r="I8" s="328"/>
      <c r="J8" s="328"/>
      <c r="K8" s="328"/>
      <c r="L8" s="328"/>
      <c r="M8" s="328"/>
      <c r="N8" s="335"/>
    </row>
    <row r="9" spans="1:14">
      <c r="H9" s="335"/>
      <c r="I9" s="328"/>
      <c r="J9" s="328"/>
      <c r="K9" s="328"/>
      <c r="L9" s="328"/>
      <c r="M9" s="328"/>
      <c r="N9" s="335"/>
    </row>
    <row r="10" spans="1:14">
      <c r="H10" s="335"/>
      <c r="I10" s="328"/>
      <c r="J10" s="328"/>
      <c r="K10" s="328"/>
      <c r="L10" s="328"/>
      <c r="M10" s="328"/>
      <c r="N10" s="335"/>
    </row>
    <row r="11" spans="1:14">
      <c r="H11" s="335"/>
      <c r="I11" s="328"/>
      <c r="J11" s="328"/>
      <c r="K11" s="328"/>
      <c r="L11" s="328"/>
      <c r="M11" s="328"/>
      <c r="N11" s="335"/>
    </row>
    <row r="12" spans="1:14">
      <c r="H12" s="335"/>
      <c r="I12" s="328"/>
      <c r="J12" s="328"/>
      <c r="K12" s="328"/>
      <c r="L12" s="328"/>
      <c r="M12" s="328"/>
      <c r="N12" s="335"/>
    </row>
    <row r="13" spans="1:14">
      <c r="H13" s="335"/>
      <c r="I13" s="328"/>
      <c r="J13" s="328"/>
      <c r="K13" s="328"/>
      <c r="L13" s="328"/>
      <c r="M13" s="328"/>
      <c r="N13" s="335"/>
    </row>
    <row r="14" spans="1:14">
      <c r="H14" s="335"/>
      <c r="I14" s="329"/>
      <c r="J14" s="328"/>
      <c r="K14" s="328"/>
      <c r="L14" s="328"/>
      <c r="M14" s="328"/>
      <c r="N14" s="335"/>
    </row>
    <row r="15" spans="1:14">
      <c r="H15" s="335"/>
      <c r="I15" s="330"/>
      <c r="J15" s="330"/>
      <c r="K15" s="330"/>
      <c r="L15" s="330"/>
      <c r="M15" s="330"/>
      <c r="N15" s="335"/>
    </row>
    <row r="16" spans="1:14">
      <c r="H16" s="335"/>
      <c r="I16" s="328"/>
      <c r="J16" s="328"/>
      <c r="K16" s="328"/>
      <c r="L16" s="328"/>
      <c r="M16" s="328"/>
      <c r="N16" s="335"/>
    </row>
    <row r="17" spans="3:14">
      <c r="H17" s="335"/>
      <c r="I17" s="328"/>
      <c r="J17" s="328"/>
      <c r="K17" s="328"/>
      <c r="L17" s="328"/>
      <c r="M17" s="328"/>
      <c r="N17" s="335"/>
    </row>
    <row r="18" spans="3:14">
      <c r="H18" s="335"/>
      <c r="I18" s="328"/>
      <c r="J18" s="328"/>
      <c r="K18" s="328"/>
      <c r="L18" s="328"/>
      <c r="M18" s="328"/>
      <c r="N18" s="335"/>
    </row>
    <row r="19" spans="3:14">
      <c r="H19" s="335"/>
      <c r="I19" s="328"/>
      <c r="J19" s="328"/>
      <c r="K19" s="328"/>
      <c r="L19" s="328"/>
      <c r="M19" s="328"/>
      <c r="N19" s="335"/>
    </row>
    <row r="20" spans="3:14">
      <c r="H20" s="335"/>
      <c r="I20" s="328"/>
      <c r="J20" s="328"/>
      <c r="K20" s="328"/>
      <c r="L20" s="328"/>
      <c r="M20" s="328"/>
      <c r="N20" s="335"/>
    </row>
    <row r="21" spans="3:14">
      <c r="H21" s="335"/>
      <c r="I21" s="328"/>
      <c r="J21" s="328"/>
      <c r="K21" s="328"/>
      <c r="L21" s="328"/>
      <c r="M21" s="328"/>
      <c r="N21" s="335"/>
    </row>
    <row r="22" spans="3:14">
      <c r="H22" s="335"/>
      <c r="I22" s="328"/>
      <c r="J22" s="328"/>
      <c r="K22" s="328"/>
      <c r="L22" s="328"/>
      <c r="M22" s="328"/>
      <c r="N22" s="335"/>
    </row>
    <row r="23" spans="3:14">
      <c r="H23" s="335"/>
      <c r="I23" s="328"/>
      <c r="J23" s="328"/>
      <c r="K23" s="328"/>
      <c r="L23" s="328"/>
      <c r="M23" s="328"/>
      <c r="N23" s="335"/>
    </row>
    <row r="24" spans="3:14">
      <c r="H24" s="335"/>
      <c r="I24" s="328"/>
      <c r="J24" s="328"/>
      <c r="K24" s="328"/>
      <c r="L24" s="328"/>
      <c r="M24" s="328"/>
      <c r="N24" s="335"/>
    </row>
    <row r="25" spans="3:14">
      <c r="H25" s="335"/>
      <c r="I25" s="328"/>
      <c r="J25" s="328"/>
      <c r="K25" s="328"/>
      <c r="L25" s="328"/>
      <c r="M25" s="328"/>
      <c r="N25" s="335"/>
    </row>
    <row r="26" spans="3:14">
      <c r="H26" s="335"/>
      <c r="I26" s="329"/>
      <c r="J26" s="328"/>
      <c r="K26" s="328"/>
      <c r="L26" s="328"/>
      <c r="M26" s="328"/>
      <c r="N26" s="335"/>
    </row>
    <row r="27" spans="3:14">
      <c r="C27" s="336"/>
      <c r="D27" s="336"/>
      <c r="E27" s="336"/>
      <c r="F27" s="336"/>
      <c r="H27" s="335"/>
      <c r="I27" s="328"/>
      <c r="J27" s="328"/>
      <c r="K27" s="328"/>
      <c r="L27" s="328"/>
      <c r="M27" s="328"/>
      <c r="N27" s="335"/>
    </row>
    <row r="28" spans="3:14">
      <c r="H28" s="335"/>
      <c r="I28" s="328"/>
      <c r="J28" s="328"/>
      <c r="K28" s="328"/>
      <c r="L28" s="328"/>
      <c r="M28" s="328"/>
      <c r="N28" s="335"/>
    </row>
    <row r="29" spans="3:14">
      <c r="H29" s="335"/>
      <c r="I29" s="328"/>
      <c r="J29" s="328"/>
      <c r="K29" s="328"/>
      <c r="L29" s="328"/>
      <c r="M29" s="328"/>
      <c r="N29" s="335"/>
    </row>
    <row r="30" spans="3:14">
      <c r="H30" s="335"/>
      <c r="I30" s="328"/>
      <c r="J30" s="328"/>
      <c r="K30" s="328"/>
      <c r="L30" s="328"/>
      <c r="M30" s="328"/>
      <c r="N30" s="335"/>
    </row>
    <row r="31" spans="3:14">
      <c r="H31" s="335"/>
      <c r="I31" s="328"/>
      <c r="J31" s="328"/>
      <c r="K31" s="328"/>
      <c r="L31" s="328"/>
      <c r="M31" s="328"/>
      <c r="N31" s="335"/>
    </row>
    <row r="32" spans="3:14">
      <c r="H32" s="335"/>
      <c r="I32" s="328"/>
      <c r="J32" s="328"/>
      <c r="K32" s="328"/>
      <c r="L32" s="328"/>
      <c r="M32" s="328"/>
      <c r="N32" s="335"/>
    </row>
    <row r="33" spans="1:14">
      <c r="H33" s="335"/>
      <c r="I33" s="328"/>
      <c r="J33" s="328"/>
      <c r="K33" s="328"/>
      <c r="L33" s="328"/>
      <c r="M33" s="328"/>
      <c r="N33" s="335"/>
    </row>
    <row r="34" spans="1:14">
      <c r="H34" s="335"/>
      <c r="I34" s="329"/>
      <c r="J34" s="329"/>
      <c r="K34" s="329"/>
      <c r="L34" s="328"/>
      <c r="M34" s="328"/>
      <c r="N34" s="335"/>
    </row>
    <row r="35" spans="1:14">
      <c r="H35" s="335"/>
      <c r="I35" s="328"/>
      <c r="J35" s="328"/>
      <c r="K35" s="328"/>
      <c r="L35" s="328"/>
      <c r="M35" s="328"/>
      <c r="N35" s="335"/>
    </row>
    <row r="36" spans="1:14">
      <c r="A36" s="389"/>
      <c r="B36" s="390"/>
      <c r="C36" s="337"/>
      <c r="D36" s="337"/>
      <c r="E36" s="337"/>
      <c r="F36" s="337"/>
      <c r="G36" s="337"/>
      <c r="H36" s="335"/>
      <c r="N36" s="335"/>
    </row>
    <row r="37" spans="1:14">
      <c r="A37" s="391"/>
      <c r="B37" s="392"/>
      <c r="C37" s="337"/>
      <c r="D37" s="337"/>
      <c r="E37" s="337"/>
      <c r="F37" s="337"/>
      <c r="G37" s="337"/>
      <c r="H37" s="335"/>
      <c r="N37" s="335"/>
    </row>
    <row r="38" spans="1:14">
      <c r="A38" s="338"/>
    </row>
    <row r="39" spans="1:14">
      <c r="A39" s="338"/>
    </row>
  </sheetData>
  <mergeCells count="2">
    <mergeCell ref="A36:B36"/>
    <mergeCell ref="A37:B37"/>
  </mergeCells>
  <phoneticPr fontId="2"/>
  <pageMargins left="0.75" right="0.75" top="1" bottom="1" header="0.51200000000000001" footer="0.51200000000000001"/>
  <pageSetup paperSize="9" orientation="portrait" horizontalDpi="4294967292"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
  <sheetViews>
    <sheetView tabSelected="1" zoomScale="85" workbookViewId="0">
      <pane xSplit="2" ySplit="2" topLeftCell="C3" activePane="bottomRight" state="frozen"/>
      <selection pane="topRight" activeCell="C1" sqref="C1"/>
      <selection pane="bottomLeft" activeCell="A3" sqref="A3"/>
      <selection pane="bottomRight" sqref="A1:A2"/>
    </sheetView>
  </sheetViews>
  <sheetFormatPr baseColWidth="10" defaultColWidth="8.83203125" defaultRowHeight="17" x14ac:dyDescent="0"/>
  <cols>
    <col min="1" max="1" width="4.6640625" customWidth="1"/>
    <col min="2" max="2" width="9" style="1" customWidth="1"/>
    <col min="9" max="9" width="11" style="33" customWidth="1"/>
    <col min="22" max="25" width="9.5" style="11" bestFit="1" customWidth="1"/>
    <col min="26" max="27" width="9.5" style="11" customWidth="1"/>
    <col min="28" max="31" width="9.1640625" bestFit="1" customWidth="1"/>
    <col min="32" max="33" width="9.1640625" customWidth="1"/>
  </cols>
  <sheetData>
    <row r="1" spans="1:33">
      <c r="A1" s="380" t="s">
        <v>207</v>
      </c>
      <c r="B1" s="380" t="s">
        <v>208</v>
      </c>
      <c r="C1" s="152" t="s">
        <v>21</v>
      </c>
      <c r="D1" s="18"/>
      <c r="E1" s="18"/>
      <c r="F1" s="18"/>
      <c r="G1" s="18"/>
      <c r="H1" s="18"/>
      <c r="I1" s="166" t="s">
        <v>22</v>
      </c>
      <c r="J1" s="152" t="s">
        <v>23</v>
      </c>
      <c r="K1" s="18"/>
      <c r="L1" s="18"/>
      <c r="M1" s="18"/>
      <c r="N1" s="18"/>
      <c r="O1" s="18"/>
      <c r="P1" s="152" t="s">
        <v>24</v>
      </c>
      <c r="Q1" s="18"/>
      <c r="R1" s="18"/>
      <c r="S1" s="18"/>
      <c r="T1" s="18"/>
      <c r="U1" s="18"/>
      <c r="V1" s="18" t="s">
        <v>275</v>
      </c>
      <c r="W1" s="18"/>
      <c r="X1" s="18"/>
      <c r="Y1" s="18"/>
      <c r="Z1" s="18"/>
      <c r="AA1" s="18"/>
      <c r="AB1" s="152" t="s">
        <v>263</v>
      </c>
      <c r="AC1" s="171"/>
      <c r="AD1" s="171"/>
      <c r="AE1" s="171"/>
      <c r="AF1" s="171"/>
      <c r="AG1" s="172"/>
    </row>
    <row r="2" spans="1:33">
      <c r="A2" s="381"/>
      <c r="B2" s="381"/>
      <c r="C2" s="7" t="s">
        <v>257</v>
      </c>
      <c r="D2" s="7" t="s">
        <v>258</v>
      </c>
      <c r="E2" s="7" t="s">
        <v>259</v>
      </c>
      <c r="F2" s="7" t="s">
        <v>260</v>
      </c>
      <c r="G2" s="7" t="s">
        <v>1</v>
      </c>
      <c r="H2" s="154" t="s">
        <v>2</v>
      </c>
      <c r="I2" s="7" t="s">
        <v>277</v>
      </c>
      <c r="J2" s="169" t="s">
        <v>257</v>
      </c>
      <c r="K2" s="169" t="s">
        <v>258</v>
      </c>
      <c r="L2" s="169" t="s">
        <v>259</v>
      </c>
      <c r="M2" s="169" t="s">
        <v>260</v>
      </c>
      <c r="N2" s="169" t="s">
        <v>1</v>
      </c>
      <c r="O2" s="170" t="s">
        <v>25</v>
      </c>
      <c r="P2" s="169" t="s">
        <v>257</v>
      </c>
      <c r="Q2" s="169" t="s">
        <v>258</v>
      </c>
      <c r="R2" s="169" t="s">
        <v>259</v>
      </c>
      <c r="S2" s="169" t="s">
        <v>260</v>
      </c>
      <c r="T2" s="169" t="s">
        <v>1</v>
      </c>
      <c r="U2" s="170" t="s">
        <v>2</v>
      </c>
      <c r="V2" s="169" t="s">
        <v>257</v>
      </c>
      <c r="W2" s="169" t="s">
        <v>258</v>
      </c>
      <c r="X2" s="169" t="s">
        <v>259</v>
      </c>
      <c r="Y2" s="169" t="s">
        <v>260</v>
      </c>
      <c r="Z2" s="169" t="s">
        <v>1</v>
      </c>
      <c r="AA2" s="170" t="s">
        <v>2</v>
      </c>
      <c r="AB2" s="169" t="s">
        <v>257</v>
      </c>
      <c r="AC2" s="169" t="s">
        <v>258</v>
      </c>
      <c r="AD2" s="169" t="s">
        <v>259</v>
      </c>
      <c r="AE2" s="169" t="s">
        <v>260</v>
      </c>
      <c r="AF2" s="169" t="s">
        <v>1</v>
      </c>
      <c r="AG2" s="170" t="s">
        <v>2</v>
      </c>
    </row>
    <row r="3" spans="1:33">
      <c r="A3" s="41">
        <v>1</v>
      </c>
      <c r="B3" s="42" t="s">
        <v>209</v>
      </c>
      <c r="C3" s="3">
        <v>1</v>
      </c>
      <c r="D3" s="3">
        <v>1</v>
      </c>
      <c r="E3" s="3">
        <v>1</v>
      </c>
      <c r="F3" s="3">
        <v>1</v>
      </c>
      <c r="G3" s="3">
        <v>1</v>
      </c>
      <c r="H3" s="156">
        <f>((G3/C3)-1)*100</f>
        <v>0</v>
      </c>
      <c r="I3" s="39">
        <v>3</v>
      </c>
      <c r="J3" s="41">
        <v>15</v>
      </c>
      <c r="K3" s="41">
        <v>15</v>
      </c>
      <c r="L3" s="41">
        <v>15</v>
      </c>
      <c r="M3" s="41">
        <v>15</v>
      </c>
      <c r="N3" s="41">
        <v>15</v>
      </c>
      <c r="O3" s="167">
        <f>((N3/J3)-1)*100</f>
        <v>0</v>
      </c>
      <c r="P3" s="41">
        <v>6</v>
      </c>
      <c r="Q3" s="41">
        <v>6</v>
      </c>
      <c r="R3" s="41">
        <v>6</v>
      </c>
      <c r="S3" s="41">
        <v>6</v>
      </c>
      <c r="T3" s="41">
        <v>6</v>
      </c>
      <c r="U3" s="167">
        <f>((T3/P3)-1)*100</f>
        <v>0</v>
      </c>
      <c r="V3" s="168">
        <f t="shared" ref="V3:V50" si="0">(P3/J3)*100</f>
        <v>40</v>
      </c>
      <c r="W3" s="168">
        <f t="shared" ref="W3:W50" si="1">(Q3/K3)*100</f>
        <v>40</v>
      </c>
      <c r="X3" s="168">
        <f t="shared" ref="X3:X50" si="2">(R3/L3)*100</f>
        <v>40</v>
      </c>
      <c r="Y3" s="168">
        <f t="shared" ref="Y3:Y50" si="3">(S3/M3)*100</f>
        <v>40</v>
      </c>
      <c r="Z3" s="168">
        <f t="shared" ref="Z3:Z34" si="4">(T3/N3)*100</f>
        <v>40</v>
      </c>
      <c r="AA3" s="167">
        <f>((Z3/V3)-1)*100</f>
        <v>0</v>
      </c>
      <c r="AB3" s="41">
        <v>5</v>
      </c>
      <c r="AC3" s="41">
        <v>3</v>
      </c>
      <c r="AD3" s="41">
        <v>5</v>
      </c>
      <c r="AE3" s="41">
        <v>3</v>
      </c>
      <c r="AF3" s="41">
        <v>5</v>
      </c>
      <c r="AG3" s="167">
        <f>((AF3/AB3)-1)*100</f>
        <v>0</v>
      </c>
    </row>
    <row r="4" spans="1:33">
      <c r="A4" s="3">
        <v>2</v>
      </c>
      <c r="B4" s="2" t="s">
        <v>210</v>
      </c>
      <c r="C4" s="3">
        <v>1</v>
      </c>
      <c r="D4" s="3">
        <v>1</v>
      </c>
      <c r="E4" s="3">
        <v>1</v>
      </c>
      <c r="F4" s="3">
        <v>1</v>
      </c>
      <c r="G4" s="3">
        <v>1</v>
      </c>
      <c r="H4" s="156">
        <f t="shared" ref="H4:H50" si="5">((G4/C4)-1)*100</f>
        <v>0</v>
      </c>
      <c r="I4" s="39">
        <v>3</v>
      </c>
      <c r="J4" s="3">
        <v>19</v>
      </c>
      <c r="K4" s="3">
        <v>19</v>
      </c>
      <c r="L4" s="3">
        <v>19</v>
      </c>
      <c r="M4" s="3">
        <v>19</v>
      </c>
      <c r="N4" s="3">
        <v>19</v>
      </c>
      <c r="O4" s="167">
        <f t="shared" ref="O4:O50" si="6">((N4/J4)-1)*100</f>
        <v>0</v>
      </c>
      <c r="P4" s="3">
        <v>7</v>
      </c>
      <c r="Q4" s="3">
        <v>7</v>
      </c>
      <c r="R4" s="3">
        <v>7</v>
      </c>
      <c r="S4" s="3">
        <v>7</v>
      </c>
      <c r="T4" s="3">
        <v>7</v>
      </c>
      <c r="U4" s="167">
        <f t="shared" ref="U4:U50" si="7">((T4/P4)-1)*100</f>
        <v>0</v>
      </c>
      <c r="V4" s="22">
        <f t="shared" si="0"/>
        <v>36.84210526315789</v>
      </c>
      <c r="W4" s="22">
        <f t="shared" si="1"/>
        <v>36.84210526315789</v>
      </c>
      <c r="X4" s="22">
        <f t="shared" si="2"/>
        <v>36.84210526315789</v>
      </c>
      <c r="Y4" s="22">
        <f t="shared" si="3"/>
        <v>36.84210526315789</v>
      </c>
      <c r="Z4" s="168">
        <f t="shared" si="4"/>
        <v>36.84210526315789</v>
      </c>
      <c r="AA4" s="167">
        <f t="shared" ref="AA4:AA50" si="8">((Z4/V4)-1)*100</f>
        <v>0</v>
      </c>
      <c r="AB4" s="3">
        <v>2</v>
      </c>
      <c r="AC4" s="3">
        <v>3</v>
      </c>
      <c r="AD4" s="3">
        <v>1</v>
      </c>
      <c r="AE4" s="3">
        <v>1</v>
      </c>
      <c r="AF4" s="3">
        <v>1</v>
      </c>
      <c r="AG4" s="167">
        <f t="shared" ref="AG4:AG50" si="9">((AF4/AB4)-1)*100</f>
        <v>-50</v>
      </c>
    </row>
    <row r="5" spans="1:33">
      <c r="A5" s="3">
        <v>3</v>
      </c>
      <c r="B5" s="2" t="s">
        <v>211</v>
      </c>
      <c r="C5" s="3">
        <v>12</v>
      </c>
      <c r="D5" s="3">
        <v>12</v>
      </c>
      <c r="E5" s="3">
        <v>12</v>
      </c>
      <c r="F5" s="3">
        <v>12</v>
      </c>
      <c r="G5" s="3">
        <v>12</v>
      </c>
      <c r="H5" s="156">
        <f t="shared" si="5"/>
        <v>0</v>
      </c>
      <c r="I5" s="39"/>
      <c r="J5" s="3">
        <v>28</v>
      </c>
      <c r="K5" s="3">
        <v>28</v>
      </c>
      <c r="L5" s="3">
        <v>28</v>
      </c>
      <c r="M5" s="3">
        <v>20</v>
      </c>
      <c r="N5" s="3">
        <v>20</v>
      </c>
      <c r="O5" s="167">
        <f t="shared" si="6"/>
        <v>-28.571428571428569</v>
      </c>
      <c r="P5" s="3">
        <v>10</v>
      </c>
      <c r="Q5" s="3">
        <v>10</v>
      </c>
      <c r="R5" s="3">
        <v>7</v>
      </c>
      <c r="S5" s="3">
        <v>7</v>
      </c>
      <c r="T5" s="3">
        <v>7</v>
      </c>
      <c r="U5" s="167">
        <f t="shared" si="7"/>
        <v>-30.000000000000004</v>
      </c>
      <c r="V5" s="22">
        <f t="shared" si="0"/>
        <v>35.714285714285715</v>
      </c>
      <c r="W5" s="22">
        <f t="shared" si="1"/>
        <v>35.714285714285715</v>
      </c>
      <c r="X5" s="22">
        <f t="shared" si="2"/>
        <v>25</v>
      </c>
      <c r="Y5" s="22">
        <f t="shared" si="3"/>
        <v>35</v>
      </c>
      <c r="Z5" s="168">
        <f t="shared" si="4"/>
        <v>35</v>
      </c>
      <c r="AA5" s="167">
        <f t="shared" si="8"/>
        <v>-2.0000000000000018</v>
      </c>
      <c r="AB5" s="3">
        <v>1</v>
      </c>
      <c r="AC5" s="3">
        <v>1</v>
      </c>
      <c r="AD5" s="3">
        <v>1</v>
      </c>
      <c r="AE5" s="3">
        <v>1</v>
      </c>
      <c r="AF5" s="3">
        <v>1</v>
      </c>
      <c r="AG5" s="167">
        <f t="shared" si="9"/>
        <v>0</v>
      </c>
    </row>
    <row r="6" spans="1:33">
      <c r="A6" s="3">
        <v>4</v>
      </c>
      <c r="B6" s="2" t="s">
        <v>212</v>
      </c>
      <c r="C6" s="3">
        <v>1</v>
      </c>
      <c r="D6" s="3">
        <v>1</v>
      </c>
      <c r="E6" s="3">
        <v>1</v>
      </c>
      <c r="F6" s="3">
        <v>1</v>
      </c>
      <c r="G6" s="3">
        <v>1</v>
      </c>
      <c r="H6" s="156">
        <f t="shared" si="5"/>
        <v>0</v>
      </c>
      <c r="I6" s="39">
        <v>3</v>
      </c>
      <c r="J6" s="3">
        <v>15</v>
      </c>
      <c r="K6" s="3">
        <v>15</v>
      </c>
      <c r="L6" s="3">
        <v>15</v>
      </c>
      <c r="M6" s="3">
        <v>14</v>
      </c>
      <c r="N6" s="3">
        <v>14</v>
      </c>
      <c r="O6" s="167">
        <f t="shared" si="6"/>
        <v>-6.6666666666666652</v>
      </c>
      <c r="P6" s="3">
        <v>5</v>
      </c>
      <c r="Q6" s="3">
        <v>5</v>
      </c>
      <c r="R6" s="3">
        <v>5</v>
      </c>
      <c r="S6" s="3">
        <v>5</v>
      </c>
      <c r="T6" s="3">
        <v>5</v>
      </c>
      <c r="U6" s="167">
        <f t="shared" si="7"/>
        <v>0</v>
      </c>
      <c r="V6" s="22">
        <f t="shared" si="0"/>
        <v>33.333333333333329</v>
      </c>
      <c r="W6" s="22">
        <f t="shared" si="1"/>
        <v>33.333333333333329</v>
      </c>
      <c r="X6" s="22">
        <f t="shared" si="2"/>
        <v>33.333333333333329</v>
      </c>
      <c r="Y6" s="22">
        <f t="shared" si="3"/>
        <v>35.714285714285715</v>
      </c>
      <c r="Z6" s="168">
        <f t="shared" si="4"/>
        <v>35.714285714285715</v>
      </c>
      <c r="AA6" s="167">
        <f t="shared" si="8"/>
        <v>7.1428571428571619</v>
      </c>
      <c r="AB6" s="3">
        <v>4</v>
      </c>
      <c r="AC6" s="3">
        <v>2</v>
      </c>
      <c r="AD6" s="3">
        <v>1</v>
      </c>
      <c r="AE6" s="158">
        <v>1</v>
      </c>
      <c r="AF6" s="3">
        <v>2</v>
      </c>
      <c r="AG6" s="167">
        <f t="shared" si="9"/>
        <v>-50</v>
      </c>
    </row>
    <row r="7" spans="1:33">
      <c r="A7" s="9">
        <v>5</v>
      </c>
      <c r="B7" s="155" t="s">
        <v>213</v>
      </c>
      <c r="C7" s="3">
        <v>1</v>
      </c>
      <c r="D7" s="3">
        <v>1</v>
      </c>
      <c r="E7" s="3">
        <v>1</v>
      </c>
      <c r="F7" s="3">
        <v>1</v>
      </c>
      <c r="G7" s="3">
        <v>1</v>
      </c>
      <c r="H7" s="156">
        <f t="shared" si="5"/>
        <v>0</v>
      </c>
      <c r="I7" s="39">
        <v>3</v>
      </c>
      <c r="J7" s="3">
        <v>15</v>
      </c>
      <c r="K7" s="3">
        <v>15</v>
      </c>
      <c r="L7" s="3">
        <v>12</v>
      </c>
      <c r="M7" s="3">
        <v>12</v>
      </c>
      <c r="N7" s="3">
        <v>12</v>
      </c>
      <c r="O7" s="167">
        <f t="shared" si="6"/>
        <v>-19.999999999999996</v>
      </c>
      <c r="P7" s="3">
        <v>5</v>
      </c>
      <c r="Q7" s="3">
        <v>5</v>
      </c>
      <c r="R7" s="3">
        <v>4</v>
      </c>
      <c r="S7" s="3">
        <v>4</v>
      </c>
      <c r="T7" s="3">
        <v>4</v>
      </c>
      <c r="U7" s="167">
        <f t="shared" si="7"/>
        <v>-19.999999999999996</v>
      </c>
      <c r="V7" s="22">
        <f t="shared" si="0"/>
        <v>33.333333333333329</v>
      </c>
      <c r="W7" s="22">
        <f t="shared" si="1"/>
        <v>33.333333333333329</v>
      </c>
      <c r="X7" s="22">
        <f t="shared" si="2"/>
        <v>33.333333333333329</v>
      </c>
      <c r="Y7" s="22">
        <f t="shared" si="3"/>
        <v>33.333333333333329</v>
      </c>
      <c r="Z7" s="168">
        <f t="shared" si="4"/>
        <v>33.333333333333329</v>
      </c>
      <c r="AA7" s="167">
        <f t="shared" si="8"/>
        <v>0</v>
      </c>
      <c r="AB7" s="3">
        <v>1</v>
      </c>
      <c r="AC7" s="3">
        <v>1</v>
      </c>
      <c r="AD7" s="3">
        <v>1</v>
      </c>
      <c r="AE7" s="3">
        <v>1</v>
      </c>
      <c r="AF7" s="3">
        <v>1</v>
      </c>
      <c r="AG7" s="167">
        <f t="shared" si="9"/>
        <v>0</v>
      </c>
    </row>
    <row r="8" spans="1:33">
      <c r="A8" s="9">
        <v>6</v>
      </c>
      <c r="B8" s="155" t="s">
        <v>214</v>
      </c>
      <c r="C8" s="3">
        <v>2</v>
      </c>
      <c r="D8" s="3">
        <v>2</v>
      </c>
      <c r="E8" s="3">
        <v>2</v>
      </c>
      <c r="F8" s="3">
        <v>2</v>
      </c>
      <c r="G8" s="3">
        <v>2</v>
      </c>
      <c r="H8" s="156">
        <f t="shared" si="5"/>
        <v>0</v>
      </c>
      <c r="I8" s="39">
        <v>3</v>
      </c>
      <c r="J8" s="3">
        <v>17</v>
      </c>
      <c r="K8" s="3">
        <v>17</v>
      </c>
      <c r="L8" s="3">
        <v>17</v>
      </c>
      <c r="M8" s="3">
        <v>17</v>
      </c>
      <c r="N8" s="3">
        <v>17</v>
      </c>
      <c r="O8" s="167">
        <f t="shared" si="6"/>
        <v>0</v>
      </c>
      <c r="P8" s="3">
        <v>5</v>
      </c>
      <c r="Q8" s="3">
        <v>5</v>
      </c>
      <c r="R8" s="3">
        <v>5</v>
      </c>
      <c r="S8" s="3">
        <v>5</v>
      </c>
      <c r="T8" s="3">
        <v>5</v>
      </c>
      <c r="U8" s="167">
        <f t="shared" si="7"/>
        <v>0</v>
      </c>
      <c r="V8" s="22">
        <f t="shared" si="0"/>
        <v>29.411764705882355</v>
      </c>
      <c r="W8" s="22">
        <f t="shared" si="1"/>
        <v>29.411764705882355</v>
      </c>
      <c r="X8" s="22">
        <f t="shared" si="2"/>
        <v>29.411764705882355</v>
      </c>
      <c r="Y8" s="22">
        <f t="shared" si="3"/>
        <v>29.411764705882355</v>
      </c>
      <c r="Z8" s="168">
        <f t="shared" si="4"/>
        <v>29.411764705882355</v>
      </c>
      <c r="AA8" s="167">
        <f t="shared" si="8"/>
        <v>0</v>
      </c>
      <c r="AB8" s="3">
        <v>1</v>
      </c>
      <c r="AC8" s="3">
        <v>1</v>
      </c>
      <c r="AD8" s="3">
        <v>1</v>
      </c>
      <c r="AE8" s="3">
        <v>1</v>
      </c>
      <c r="AF8" s="3">
        <v>1</v>
      </c>
      <c r="AG8" s="167">
        <f t="shared" si="9"/>
        <v>0</v>
      </c>
    </row>
    <row r="9" spans="1:33">
      <c r="A9" s="9">
        <v>7</v>
      </c>
      <c r="B9" s="155" t="s">
        <v>215</v>
      </c>
      <c r="C9" s="3">
        <v>1</v>
      </c>
      <c r="D9" s="3">
        <v>1</v>
      </c>
      <c r="E9" s="3">
        <v>1</v>
      </c>
      <c r="F9" s="3">
        <v>1</v>
      </c>
      <c r="G9" s="3">
        <v>1</v>
      </c>
      <c r="H9" s="156">
        <f t="shared" si="5"/>
        <v>0</v>
      </c>
      <c r="I9" s="39">
        <v>3</v>
      </c>
      <c r="J9" s="3">
        <v>16</v>
      </c>
      <c r="K9" s="3">
        <v>16</v>
      </c>
      <c r="L9" s="3">
        <v>16</v>
      </c>
      <c r="M9" s="3">
        <v>16</v>
      </c>
      <c r="N9" s="3">
        <v>16</v>
      </c>
      <c r="O9" s="167">
        <f t="shared" si="6"/>
        <v>0</v>
      </c>
      <c r="P9" s="3">
        <v>5</v>
      </c>
      <c r="Q9" s="3">
        <v>5</v>
      </c>
      <c r="R9" s="3">
        <v>5</v>
      </c>
      <c r="S9" s="3">
        <v>6</v>
      </c>
      <c r="T9" s="3">
        <v>6</v>
      </c>
      <c r="U9" s="167">
        <f t="shared" si="7"/>
        <v>19.999999999999996</v>
      </c>
      <c r="V9" s="22">
        <f t="shared" si="0"/>
        <v>31.25</v>
      </c>
      <c r="W9" s="22">
        <f t="shared" si="1"/>
        <v>31.25</v>
      </c>
      <c r="X9" s="22">
        <f t="shared" si="2"/>
        <v>31.25</v>
      </c>
      <c r="Y9" s="22">
        <f t="shared" si="3"/>
        <v>37.5</v>
      </c>
      <c r="Z9" s="168">
        <f t="shared" si="4"/>
        <v>37.5</v>
      </c>
      <c r="AA9" s="167">
        <f t="shared" si="8"/>
        <v>19.999999999999996</v>
      </c>
      <c r="AB9" s="3">
        <v>2</v>
      </c>
      <c r="AC9" s="3">
        <v>1</v>
      </c>
      <c r="AD9" s="3">
        <v>1</v>
      </c>
      <c r="AE9" s="158">
        <v>1</v>
      </c>
      <c r="AF9" s="3">
        <v>2</v>
      </c>
      <c r="AG9" s="167">
        <f t="shared" si="9"/>
        <v>0</v>
      </c>
    </row>
    <row r="10" spans="1:33">
      <c r="A10" s="9">
        <v>8</v>
      </c>
      <c r="B10" s="155" t="s">
        <v>216</v>
      </c>
      <c r="C10" s="3">
        <v>5</v>
      </c>
      <c r="D10" s="3">
        <v>5</v>
      </c>
      <c r="E10" s="3">
        <v>5</v>
      </c>
      <c r="F10" s="3">
        <v>5</v>
      </c>
      <c r="G10" s="3">
        <v>5</v>
      </c>
      <c r="H10" s="156">
        <f t="shared" si="5"/>
        <v>0</v>
      </c>
      <c r="I10" s="39">
        <v>3</v>
      </c>
      <c r="J10" s="3">
        <v>20</v>
      </c>
      <c r="K10" s="3">
        <v>20</v>
      </c>
      <c r="L10" s="3">
        <v>20</v>
      </c>
      <c r="M10" s="3">
        <v>20</v>
      </c>
      <c r="N10" s="3">
        <v>20</v>
      </c>
      <c r="O10" s="167">
        <f t="shared" si="6"/>
        <v>0</v>
      </c>
      <c r="P10" s="3">
        <v>6</v>
      </c>
      <c r="Q10" s="3">
        <v>6</v>
      </c>
      <c r="R10" s="3">
        <v>6</v>
      </c>
      <c r="S10" s="3">
        <v>6</v>
      </c>
      <c r="T10" s="3">
        <v>6</v>
      </c>
      <c r="U10" s="167">
        <f t="shared" si="7"/>
        <v>0</v>
      </c>
      <c r="V10" s="22">
        <f t="shared" si="0"/>
        <v>30</v>
      </c>
      <c r="W10" s="22">
        <f t="shared" si="1"/>
        <v>30</v>
      </c>
      <c r="X10" s="22">
        <f t="shared" si="2"/>
        <v>30</v>
      </c>
      <c r="Y10" s="22">
        <f t="shared" si="3"/>
        <v>30</v>
      </c>
      <c r="Z10" s="168">
        <f t="shared" si="4"/>
        <v>30</v>
      </c>
      <c r="AA10" s="167">
        <f t="shared" si="8"/>
        <v>0</v>
      </c>
      <c r="AB10" s="3">
        <v>3</v>
      </c>
      <c r="AC10" s="3">
        <v>3</v>
      </c>
      <c r="AD10" s="3">
        <v>1</v>
      </c>
      <c r="AE10" s="158">
        <v>0</v>
      </c>
      <c r="AF10" s="3" t="s">
        <v>273</v>
      </c>
      <c r="AG10" s="167" t="e">
        <f t="shared" si="9"/>
        <v>#VALUE!</v>
      </c>
    </row>
    <row r="11" spans="1:33">
      <c r="A11" s="9">
        <v>9</v>
      </c>
      <c r="B11" s="155" t="s">
        <v>217</v>
      </c>
      <c r="C11" s="3">
        <v>1</v>
      </c>
      <c r="D11" s="3">
        <v>1</v>
      </c>
      <c r="E11" s="3">
        <v>1</v>
      </c>
      <c r="F11" s="3">
        <v>1</v>
      </c>
      <c r="G11" s="3">
        <v>1</v>
      </c>
      <c r="H11" s="156">
        <f t="shared" si="5"/>
        <v>0</v>
      </c>
      <c r="I11" s="39">
        <v>3</v>
      </c>
      <c r="J11" s="3">
        <v>15</v>
      </c>
      <c r="K11" s="3">
        <v>15</v>
      </c>
      <c r="L11" s="3">
        <v>15</v>
      </c>
      <c r="M11" s="3">
        <v>15</v>
      </c>
      <c r="N11" s="3">
        <v>15</v>
      </c>
      <c r="O11" s="167">
        <f t="shared" si="6"/>
        <v>0</v>
      </c>
      <c r="P11" s="3">
        <v>5</v>
      </c>
      <c r="Q11" s="3">
        <v>5</v>
      </c>
      <c r="R11" s="3">
        <v>5</v>
      </c>
      <c r="S11" s="158">
        <v>7</v>
      </c>
      <c r="T11" s="3">
        <v>7</v>
      </c>
      <c r="U11" s="167">
        <f t="shared" si="7"/>
        <v>39.999999999999993</v>
      </c>
      <c r="V11" s="22">
        <f t="shared" si="0"/>
        <v>33.333333333333329</v>
      </c>
      <c r="W11" s="22">
        <f t="shared" si="1"/>
        <v>33.333333333333329</v>
      </c>
      <c r="X11" s="22">
        <f t="shared" si="2"/>
        <v>33.333333333333329</v>
      </c>
      <c r="Y11" s="22">
        <f t="shared" si="3"/>
        <v>46.666666666666664</v>
      </c>
      <c r="Z11" s="168">
        <f t="shared" si="4"/>
        <v>46.666666666666664</v>
      </c>
      <c r="AA11" s="167">
        <f t="shared" si="8"/>
        <v>40.000000000000014</v>
      </c>
      <c r="AB11" s="3">
        <v>1</v>
      </c>
      <c r="AC11" s="3">
        <v>0</v>
      </c>
      <c r="AD11" s="3">
        <v>0</v>
      </c>
      <c r="AE11" s="3">
        <v>2</v>
      </c>
      <c r="AF11" s="3">
        <v>3</v>
      </c>
      <c r="AG11" s="167">
        <f t="shared" si="9"/>
        <v>200</v>
      </c>
    </row>
    <row r="12" spans="1:33">
      <c r="A12" s="3">
        <v>10</v>
      </c>
      <c r="B12" s="2" t="s">
        <v>218</v>
      </c>
      <c r="C12" s="3">
        <v>1</v>
      </c>
      <c r="D12" s="3">
        <v>1</v>
      </c>
      <c r="E12" s="3">
        <v>1</v>
      </c>
      <c r="F12" s="3">
        <v>1</v>
      </c>
      <c r="G12" s="3">
        <v>1</v>
      </c>
      <c r="H12" s="156">
        <f t="shared" si="5"/>
        <v>0</v>
      </c>
      <c r="I12" s="39">
        <v>3</v>
      </c>
      <c r="J12" s="3">
        <v>20</v>
      </c>
      <c r="K12" s="3">
        <v>18</v>
      </c>
      <c r="L12" s="3">
        <v>18</v>
      </c>
      <c r="M12" s="3">
        <v>19</v>
      </c>
      <c r="N12" s="3">
        <v>19</v>
      </c>
      <c r="O12" s="167">
        <f t="shared" si="6"/>
        <v>-5.0000000000000044</v>
      </c>
      <c r="P12" s="3">
        <v>5</v>
      </c>
      <c r="Q12" s="3">
        <v>5</v>
      </c>
      <c r="R12" s="3">
        <v>5</v>
      </c>
      <c r="S12" s="3">
        <v>8</v>
      </c>
      <c r="T12" s="3">
        <v>8</v>
      </c>
      <c r="U12" s="167">
        <f t="shared" si="7"/>
        <v>60.000000000000007</v>
      </c>
      <c r="V12" s="22">
        <f t="shared" si="0"/>
        <v>25</v>
      </c>
      <c r="W12" s="22">
        <f t="shared" si="1"/>
        <v>27.777777777777779</v>
      </c>
      <c r="X12" s="22">
        <f t="shared" si="2"/>
        <v>27.777777777777779</v>
      </c>
      <c r="Y12" s="22">
        <f t="shared" si="3"/>
        <v>42.105263157894733</v>
      </c>
      <c r="Z12" s="168">
        <f t="shared" si="4"/>
        <v>42.105263157894733</v>
      </c>
      <c r="AA12" s="167">
        <f t="shared" si="8"/>
        <v>68.421052631578931</v>
      </c>
      <c r="AB12" s="3">
        <v>1</v>
      </c>
      <c r="AC12" s="3">
        <v>1</v>
      </c>
      <c r="AD12" s="3">
        <v>1</v>
      </c>
      <c r="AE12" s="3">
        <v>1</v>
      </c>
      <c r="AF12" s="3">
        <v>1</v>
      </c>
      <c r="AG12" s="167">
        <f t="shared" si="9"/>
        <v>0</v>
      </c>
    </row>
    <row r="13" spans="1:33">
      <c r="A13" s="3">
        <v>11</v>
      </c>
      <c r="B13" s="2" t="s">
        <v>219</v>
      </c>
      <c r="C13" s="3">
        <v>5</v>
      </c>
      <c r="D13" s="3">
        <v>5</v>
      </c>
      <c r="E13" s="3">
        <v>5</v>
      </c>
      <c r="F13" s="3">
        <v>5</v>
      </c>
      <c r="G13" s="3">
        <v>4</v>
      </c>
      <c r="H13" s="156">
        <f t="shared" si="5"/>
        <v>-19.999999999999996</v>
      </c>
      <c r="I13" s="39" t="s">
        <v>56</v>
      </c>
      <c r="J13" s="3">
        <v>21</v>
      </c>
      <c r="K13" s="3">
        <v>20</v>
      </c>
      <c r="L13" s="3">
        <v>20</v>
      </c>
      <c r="M13" s="3">
        <v>20</v>
      </c>
      <c r="N13" s="3">
        <v>20</v>
      </c>
      <c r="O13" s="167">
        <f t="shared" si="6"/>
        <v>-4.7619047619047672</v>
      </c>
      <c r="P13" s="3">
        <v>10</v>
      </c>
      <c r="Q13" s="3">
        <v>9</v>
      </c>
      <c r="R13" s="3">
        <v>9</v>
      </c>
      <c r="S13" s="3">
        <v>9</v>
      </c>
      <c r="T13" s="3">
        <v>9</v>
      </c>
      <c r="U13" s="167">
        <f t="shared" si="7"/>
        <v>-9.9999999999999982</v>
      </c>
      <c r="V13" s="22">
        <f t="shared" si="0"/>
        <v>47.619047619047613</v>
      </c>
      <c r="W13" s="22">
        <f t="shared" si="1"/>
        <v>45</v>
      </c>
      <c r="X13" s="22">
        <f t="shared" si="2"/>
        <v>45</v>
      </c>
      <c r="Y13" s="22">
        <f t="shared" si="3"/>
        <v>45</v>
      </c>
      <c r="Z13" s="168">
        <f t="shared" si="4"/>
        <v>45</v>
      </c>
      <c r="AA13" s="167">
        <f t="shared" si="8"/>
        <v>-5.4999999999999938</v>
      </c>
      <c r="AB13" s="158">
        <v>1</v>
      </c>
      <c r="AC13" s="3">
        <v>1</v>
      </c>
      <c r="AD13" s="3">
        <v>2</v>
      </c>
      <c r="AE13" s="3">
        <v>2</v>
      </c>
      <c r="AF13" s="3">
        <v>2</v>
      </c>
      <c r="AG13" s="167">
        <f t="shared" si="9"/>
        <v>100</v>
      </c>
    </row>
    <row r="14" spans="1:33">
      <c r="A14" s="3">
        <v>12</v>
      </c>
      <c r="B14" s="2" t="s">
        <v>220</v>
      </c>
      <c r="C14" s="3">
        <v>1</v>
      </c>
      <c r="D14" s="3">
        <v>1</v>
      </c>
      <c r="E14" s="3">
        <v>1</v>
      </c>
      <c r="F14" s="3">
        <v>1</v>
      </c>
      <c r="G14" s="3">
        <v>1</v>
      </c>
      <c r="H14" s="156">
        <f t="shared" si="5"/>
        <v>0</v>
      </c>
      <c r="I14" s="39">
        <v>3</v>
      </c>
      <c r="J14" s="3">
        <v>22</v>
      </c>
      <c r="K14" s="3">
        <v>22</v>
      </c>
      <c r="L14" s="3">
        <v>22</v>
      </c>
      <c r="M14" s="3">
        <v>22</v>
      </c>
      <c r="N14" s="3">
        <v>20</v>
      </c>
      <c r="O14" s="167">
        <f t="shared" si="6"/>
        <v>-9.0909090909090935</v>
      </c>
      <c r="P14" s="3">
        <v>5</v>
      </c>
      <c r="Q14" s="3">
        <v>5</v>
      </c>
      <c r="R14" s="3">
        <v>5</v>
      </c>
      <c r="S14" s="3">
        <v>5</v>
      </c>
      <c r="T14" s="3">
        <v>5</v>
      </c>
      <c r="U14" s="167">
        <f t="shared" si="7"/>
        <v>0</v>
      </c>
      <c r="V14" s="22">
        <f t="shared" si="0"/>
        <v>22.727272727272727</v>
      </c>
      <c r="W14" s="22">
        <f t="shared" si="1"/>
        <v>22.727272727272727</v>
      </c>
      <c r="X14" s="22">
        <f t="shared" si="2"/>
        <v>22.727272727272727</v>
      </c>
      <c r="Y14" s="22">
        <f t="shared" si="3"/>
        <v>22.727272727272727</v>
      </c>
      <c r="Z14" s="168">
        <f t="shared" si="4"/>
        <v>25</v>
      </c>
      <c r="AA14" s="167">
        <f t="shared" si="8"/>
        <v>10.000000000000009</v>
      </c>
      <c r="AB14" s="3">
        <v>1</v>
      </c>
      <c r="AC14" s="3">
        <v>0</v>
      </c>
      <c r="AD14" s="3">
        <v>1</v>
      </c>
      <c r="AE14" s="3">
        <v>1</v>
      </c>
      <c r="AF14" s="3">
        <v>1</v>
      </c>
      <c r="AG14" s="167">
        <f t="shared" si="9"/>
        <v>0</v>
      </c>
    </row>
    <row r="15" spans="1:33">
      <c r="A15" s="3">
        <v>13</v>
      </c>
      <c r="B15" s="2" t="s">
        <v>221</v>
      </c>
      <c r="C15" s="3">
        <v>2</v>
      </c>
      <c r="D15" s="3">
        <v>2</v>
      </c>
      <c r="E15" s="3">
        <v>2</v>
      </c>
      <c r="F15" s="3">
        <v>2</v>
      </c>
      <c r="G15" s="3">
        <v>2</v>
      </c>
      <c r="H15" s="156">
        <f t="shared" si="5"/>
        <v>0</v>
      </c>
      <c r="I15" s="39">
        <v>3</v>
      </c>
      <c r="J15" s="3">
        <v>46</v>
      </c>
      <c r="K15" s="3">
        <v>41</v>
      </c>
      <c r="L15" s="3">
        <v>41</v>
      </c>
      <c r="M15" s="3">
        <v>30</v>
      </c>
      <c r="N15" s="3">
        <v>31</v>
      </c>
      <c r="O15" s="167">
        <f t="shared" si="6"/>
        <v>-32.608695652173914</v>
      </c>
      <c r="P15" s="3">
        <v>7</v>
      </c>
      <c r="Q15" s="3">
        <v>7</v>
      </c>
      <c r="R15" s="3">
        <v>7</v>
      </c>
      <c r="S15" s="3">
        <v>4</v>
      </c>
      <c r="T15" s="3">
        <v>4</v>
      </c>
      <c r="U15" s="167">
        <f t="shared" si="7"/>
        <v>-42.857142857142861</v>
      </c>
      <c r="V15" s="22">
        <f t="shared" si="0"/>
        <v>15.217391304347828</v>
      </c>
      <c r="W15" s="22">
        <f t="shared" si="1"/>
        <v>17.073170731707318</v>
      </c>
      <c r="X15" s="22">
        <f t="shared" si="2"/>
        <v>17.073170731707318</v>
      </c>
      <c r="Y15" s="22">
        <f t="shared" si="3"/>
        <v>13.333333333333334</v>
      </c>
      <c r="Z15" s="168">
        <f t="shared" si="4"/>
        <v>12.903225806451612</v>
      </c>
      <c r="AA15" s="167">
        <f t="shared" si="8"/>
        <v>-15.207373271889413</v>
      </c>
      <c r="AB15" s="3">
        <v>35</v>
      </c>
      <c r="AC15" s="3">
        <v>34</v>
      </c>
      <c r="AD15" s="3">
        <v>37</v>
      </c>
      <c r="AE15" s="158">
        <v>50</v>
      </c>
      <c r="AF15" s="3">
        <v>45</v>
      </c>
      <c r="AG15" s="167">
        <f t="shared" si="9"/>
        <v>28.57142857142858</v>
      </c>
    </row>
    <row r="16" spans="1:33">
      <c r="A16" s="9">
        <v>14</v>
      </c>
      <c r="B16" s="155" t="s">
        <v>222</v>
      </c>
      <c r="C16" s="3">
        <v>8</v>
      </c>
      <c r="D16" s="3">
        <v>6</v>
      </c>
      <c r="E16" s="3">
        <v>5</v>
      </c>
      <c r="F16" s="3">
        <v>4</v>
      </c>
      <c r="G16" s="3">
        <v>4</v>
      </c>
      <c r="H16" s="156">
        <f t="shared" si="5"/>
        <v>-50</v>
      </c>
      <c r="I16" s="39">
        <v>1</v>
      </c>
      <c r="J16" s="3">
        <v>24</v>
      </c>
      <c r="K16" s="3">
        <v>15</v>
      </c>
      <c r="L16" s="3">
        <v>15</v>
      </c>
      <c r="M16" s="3">
        <v>15</v>
      </c>
      <c r="N16" s="3">
        <v>15</v>
      </c>
      <c r="O16" s="167">
        <f t="shared" si="6"/>
        <v>-37.5</v>
      </c>
      <c r="P16" s="3">
        <v>6</v>
      </c>
      <c r="Q16" s="3">
        <v>3</v>
      </c>
      <c r="R16" s="3">
        <v>3</v>
      </c>
      <c r="S16" s="3">
        <v>3</v>
      </c>
      <c r="T16" s="3">
        <v>3</v>
      </c>
      <c r="U16" s="167">
        <f t="shared" si="7"/>
        <v>-50</v>
      </c>
      <c r="V16" s="22">
        <f t="shared" si="0"/>
        <v>25</v>
      </c>
      <c r="W16" s="22">
        <f t="shared" si="1"/>
        <v>20</v>
      </c>
      <c r="X16" s="22">
        <f t="shared" si="2"/>
        <v>20</v>
      </c>
      <c r="Y16" s="22">
        <f t="shared" si="3"/>
        <v>20</v>
      </c>
      <c r="Z16" s="168">
        <f t="shared" si="4"/>
        <v>20</v>
      </c>
      <c r="AA16" s="167">
        <f t="shared" si="8"/>
        <v>-19.999999999999996</v>
      </c>
      <c r="AB16" s="3">
        <v>5</v>
      </c>
      <c r="AC16" s="3">
        <v>5</v>
      </c>
      <c r="AD16" s="3">
        <v>6</v>
      </c>
      <c r="AE16" s="3">
        <v>9</v>
      </c>
      <c r="AF16" s="3">
        <v>4</v>
      </c>
      <c r="AG16" s="167">
        <f t="shared" si="9"/>
        <v>-19.999999999999996</v>
      </c>
    </row>
    <row r="17" spans="1:33">
      <c r="A17" s="3">
        <v>15</v>
      </c>
      <c r="B17" s="2" t="s">
        <v>223</v>
      </c>
      <c r="C17" s="3">
        <v>1</v>
      </c>
      <c r="D17" s="3">
        <v>1</v>
      </c>
      <c r="E17" s="3">
        <v>1</v>
      </c>
      <c r="F17" s="3">
        <v>1</v>
      </c>
      <c r="G17" s="3">
        <v>1</v>
      </c>
      <c r="H17" s="156">
        <f t="shared" si="5"/>
        <v>0</v>
      </c>
      <c r="I17" s="39">
        <v>3</v>
      </c>
      <c r="J17" s="3">
        <v>17</v>
      </c>
      <c r="K17" s="3">
        <v>17</v>
      </c>
      <c r="L17" s="3">
        <v>17</v>
      </c>
      <c r="M17" s="3">
        <v>17</v>
      </c>
      <c r="N17" s="3">
        <v>17</v>
      </c>
      <c r="O17" s="167">
        <f t="shared" si="6"/>
        <v>0</v>
      </c>
      <c r="P17" s="3">
        <v>6</v>
      </c>
      <c r="Q17" s="3">
        <v>6</v>
      </c>
      <c r="R17" s="3">
        <v>6</v>
      </c>
      <c r="S17" s="3">
        <v>6</v>
      </c>
      <c r="T17" s="3">
        <v>6</v>
      </c>
      <c r="U17" s="167">
        <f t="shared" si="7"/>
        <v>0</v>
      </c>
      <c r="V17" s="22">
        <f t="shared" si="0"/>
        <v>35.294117647058826</v>
      </c>
      <c r="W17" s="22">
        <f t="shared" si="1"/>
        <v>35.294117647058826</v>
      </c>
      <c r="X17" s="22">
        <f t="shared" si="2"/>
        <v>35.294117647058826</v>
      </c>
      <c r="Y17" s="22">
        <f t="shared" si="3"/>
        <v>35.294117647058826</v>
      </c>
      <c r="Z17" s="168">
        <f t="shared" si="4"/>
        <v>35.294117647058826</v>
      </c>
      <c r="AA17" s="167">
        <f t="shared" si="8"/>
        <v>0</v>
      </c>
      <c r="AB17" s="3">
        <v>0</v>
      </c>
      <c r="AC17" s="3">
        <v>0</v>
      </c>
      <c r="AD17" s="3">
        <v>1</v>
      </c>
      <c r="AE17" s="158">
        <v>1</v>
      </c>
      <c r="AF17" s="3">
        <v>1</v>
      </c>
      <c r="AG17" s="167" t="e">
        <f t="shared" si="9"/>
        <v>#DIV/0!</v>
      </c>
    </row>
    <row r="18" spans="1:33">
      <c r="A18" s="3">
        <v>16</v>
      </c>
      <c r="B18" s="2" t="s">
        <v>224</v>
      </c>
      <c r="C18" s="3">
        <v>2</v>
      </c>
      <c r="D18" s="3">
        <v>2</v>
      </c>
      <c r="E18" s="3">
        <v>2</v>
      </c>
      <c r="F18" s="3">
        <v>2</v>
      </c>
      <c r="G18" s="3">
        <v>2</v>
      </c>
      <c r="H18" s="156">
        <f t="shared" si="5"/>
        <v>0</v>
      </c>
      <c r="I18" s="39">
        <v>3</v>
      </c>
      <c r="J18" s="3">
        <v>20</v>
      </c>
      <c r="K18" s="3">
        <v>18</v>
      </c>
      <c r="L18" s="3">
        <v>18</v>
      </c>
      <c r="M18" s="3">
        <v>18</v>
      </c>
      <c r="N18" s="3">
        <v>18</v>
      </c>
      <c r="O18" s="167">
        <f t="shared" si="6"/>
        <v>-9.9999999999999982</v>
      </c>
      <c r="P18" s="3">
        <v>6</v>
      </c>
      <c r="Q18" s="3">
        <v>6</v>
      </c>
      <c r="R18" s="3">
        <v>6</v>
      </c>
      <c r="S18" s="3">
        <v>6</v>
      </c>
      <c r="T18" s="3">
        <v>6</v>
      </c>
      <c r="U18" s="167">
        <f t="shared" si="7"/>
        <v>0</v>
      </c>
      <c r="V18" s="22">
        <f t="shared" si="0"/>
        <v>30</v>
      </c>
      <c r="W18" s="22">
        <f t="shared" si="1"/>
        <v>33.333333333333329</v>
      </c>
      <c r="X18" s="22">
        <f t="shared" si="2"/>
        <v>33.333333333333329</v>
      </c>
      <c r="Y18" s="22">
        <f t="shared" si="3"/>
        <v>33.333333333333329</v>
      </c>
      <c r="Z18" s="168">
        <f t="shared" si="4"/>
        <v>33.333333333333329</v>
      </c>
      <c r="AA18" s="167">
        <f t="shared" si="8"/>
        <v>11.111111111111093</v>
      </c>
      <c r="AB18" s="3">
        <v>1</v>
      </c>
      <c r="AC18" s="3">
        <v>1</v>
      </c>
      <c r="AD18" s="3">
        <v>1</v>
      </c>
      <c r="AE18" s="158">
        <v>0</v>
      </c>
      <c r="AF18" s="3">
        <v>2</v>
      </c>
      <c r="AG18" s="167">
        <f t="shared" si="9"/>
        <v>100</v>
      </c>
    </row>
    <row r="19" spans="1:33">
      <c r="A19" s="3">
        <v>17</v>
      </c>
      <c r="B19" s="2" t="s">
        <v>225</v>
      </c>
      <c r="C19" s="3">
        <v>4</v>
      </c>
      <c r="D19" s="3">
        <v>4</v>
      </c>
      <c r="E19" s="3">
        <v>4</v>
      </c>
      <c r="F19" s="3">
        <v>4</v>
      </c>
      <c r="G19" s="3">
        <v>4</v>
      </c>
      <c r="H19" s="156">
        <f t="shared" si="5"/>
        <v>0</v>
      </c>
      <c r="I19" s="39">
        <v>3</v>
      </c>
      <c r="J19" s="3">
        <v>32</v>
      </c>
      <c r="K19" s="3">
        <v>32</v>
      </c>
      <c r="L19" s="3">
        <v>32</v>
      </c>
      <c r="M19" s="3">
        <v>31</v>
      </c>
      <c r="N19" s="3">
        <v>31</v>
      </c>
      <c r="O19" s="167">
        <f t="shared" si="6"/>
        <v>-3.125</v>
      </c>
      <c r="P19" s="3">
        <v>11</v>
      </c>
      <c r="Q19" s="3">
        <v>11</v>
      </c>
      <c r="R19" s="3">
        <v>11</v>
      </c>
      <c r="S19" s="3">
        <v>11</v>
      </c>
      <c r="T19" s="3">
        <v>11</v>
      </c>
      <c r="U19" s="167">
        <f t="shared" si="7"/>
        <v>0</v>
      </c>
      <c r="V19" s="22">
        <f t="shared" si="0"/>
        <v>34.375</v>
      </c>
      <c r="W19" s="22">
        <f t="shared" si="1"/>
        <v>34.375</v>
      </c>
      <c r="X19" s="22">
        <f t="shared" si="2"/>
        <v>34.375</v>
      </c>
      <c r="Y19" s="22">
        <f t="shared" si="3"/>
        <v>35.483870967741936</v>
      </c>
      <c r="Z19" s="168">
        <f t="shared" si="4"/>
        <v>35.483870967741936</v>
      </c>
      <c r="AA19" s="167">
        <f t="shared" si="8"/>
        <v>3.2258064516129004</v>
      </c>
      <c r="AB19" s="3">
        <v>2</v>
      </c>
      <c r="AC19" s="3">
        <v>3</v>
      </c>
      <c r="AD19" s="3">
        <v>2</v>
      </c>
      <c r="AE19" s="3">
        <v>3</v>
      </c>
      <c r="AF19" s="3">
        <v>2</v>
      </c>
      <c r="AG19" s="167">
        <f t="shared" si="9"/>
        <v>0</v>
      </c>
    </row>
    <row r="20" spans="1:33">
      <c r="A20" s="9">
        <v>18</v>
      </c>
      <c r="B20" s="155" t="s">
        <v>226</v>
      </c>
      <c r="C20" s="3">
        <v>1</v>
      </c>
      <c r="D20" s="3">
        <v>2</v>
      </c>
      <c r="E20" s="3">
        <v>2</v>
      </c>
      <c r="F20" s="3">
        <v>2</v>
      </c>
      <c r="G20" s="3">
        <v>2</v>
      </c>
      <c r="H20" s="156">
        <f t="shared" si="5"/>
        <v>100</v>
      </c>
      <c r="I20" s="39">
        <v>3</v>
      </c>
      <c r="J20" s="3">
        <v>20</v>
      </c>
      <c r="K20" s="3">
        <v>20</v>
      </c>
      <c r="L20" s="3">
        <v>20</v>
      </c>
      <c r="M20" s="3">
        <v>20</v>
      </c>
      <c r="N20" s="3">
        <v>20</v>
      </c>
      <c r="O20" s="167">
        <f t="shared" si="6"/>
        <v>0</v>
      </c>
      <c r="P20" s="3">
        <v>8</v>
      </c>
      <c r="Q20" s="3">
        <v>8</v>
      </c>
      <c r="R20" s="3">
        <v>8</v>
      </c>
      <c r="S20" s="3">
        <v>8</v>
      </c>
      <c r="T20" s="3">
        <v>8</v>
      </c>
      <c r="U20" s="167">
        <f t="shared" si="7"/>
        <v>0</v>
      </c>
      <c r="V20" s="22">
        <f t="shared" si="0"/>
        <v>40</v>
      </c>
      <c r="W20" s="22">
        <f t="shared" si="1"/>
        <v>40</v>
      </c>
      <c r="X20" s="22">
        <f t="shared" si="2"/>
        <v>40</v>
      </c>
      <c r="Y20" s="22">
        <f t="shared" si="3"/>
        <v>40</v>
      </c>
      <c r="Z20" s="168">
        <f t="shared" si="4"/>
        <v>40</v>
      </c>
      <c r="AA20" s="167">
        <f t="shared" si="8"/>
        <v>0</v>
      </c>
      <c r="AB20" s="3">
        <v>1</v>
      </c>
      <c r="AC20" s="3">
        <v>1</v>
      </c>
      <c r="AD20" s="3">
        <v>1</v>
      </c>
      <c r="AE20" s="3">
        <v>2</v>
      </c>
      <c r="AF20" s="3">
        <v>1</v>
      </c>
      <c r="AG20" s="167">
        <f t="shared" si="9"/>
        <v>0</v>
      </c>
    </row>
    <row r="21" spans="1:33">
      <c r="A21" s="3">
        <v>19</v>
      </c>
      <c r="B21" s="2" t="s">
        <v>227</v>
      </c>
      <c r="C21" s="3">
        <v>1</v>
      </c>
      <c r="D21" s="3">
        <v>1</v>
      </c>
      <c r="E21" s="3">
        <v>1</v>
      </c>
      <c r="F21" s="3">
        <v>1</v>
      </c>
      <c r="G21" s="3">
        <v>1</v>
      </c>
      <c r="H21" s="156">
        <f t="shared" si="5"/>
        <v>0</v>
      </c>
      <c r="I21" s="39">
        <v>3</v>
      </c>
      <c r="J21" s="3">
        <v>17</v>
      </c>
      <c r="K21" s="3">
        <v>13</v>
      </c>
      <c r="L21" s="3">
        <v>13</v>
      </c>
      <c r="M21" s="3">
        <v>13</v>
      </c>
      <c r="N21" s="3">
        <v>13</v>
      </c>
      <c r="O21" s="167">
        <f t="shared" si="6"/>
        <v>-23.529411764705888</v>
      </c>
      <c r="P21" s="3">
        <v>7</v>
      </c>
      <c r="Q21" s="3">
        <v>5</v>
      </c>
      <c r="R21" s="3">
        <v>5</v>
      </c>
      <c r="S21" s="3">
        <v>5</v>
      </c>
      <c r="T21" s="3">
        <v>5</v>
      </c>
      <c r="U21" s="167">
        <f t="shared" si="7"/>
        <v>-28.571428571428569</v>
      </c>
      <c r="V21" s="22">
        <f t="shared" si="0"/>
        <v>41.17647058823529</v>
      </c>
      <c r="W21" s="22">
        <f t="shared" si="1"/>
        <v>38.461538461538467</v>
      </c>
      <c r="X21" s="22">
        <f t="shared" si="2"/>
        <v>38.461538461538467</v>
      </c>
      <c r="Y21" s="22">
        <f t="shared" si="3"/>
        <v>38.461538461538467</v>
      </c>
      <c r="Z21" s="168">
        <f t="shared" si="4"/>
        <v>38.461538461538467</v>
      </c>
      <c r="AA21" s="167">
        <f t="shared" si="8"/>
        <v>-6.59340659340657</v>
      </c>
      <c r="AB21" s="3">
        <v>1</v>
      </c>
      <c r="AC21" s="3">
        <v>1</v>
      </c>
      <c r="AD21" s="3">
        <v>1</v>
      </c>
      <c r="AE21" s="3">
        <v>1</v>
      </c>
      <c r="AF21" s="3">
        <v>1</v>
      </c>
      <c r="AG21" s="167">
        <f t="shared" si="9"/>
        <v>0</v>
      </c>
    </row>
    <row r="22" spans="1:33">
      <c r="A22" s="3">
        <v>20</v>
      </c>
      <c r="B22" s="2" t="s">
        <v>228</v>
      </c>
      <c r="C22" s="3">
        <v>4</v>
      </c>
      <c r="D22" s="3">
        <v>4</v>
      </c>
      <c r="E22" s="3">
        <v>4</v>
      </c>
      <c r="F22" s="3">
        <v>4</v>
      </c>
      <c r="G22" s="3">
        <v>4</v>
      </c>
      <c r="H22" s="156">
        <f t="shared" si="5"/>
        <v>0</v>
      </c>
      <c r="I22" s="39">
        <v>3</v>
      </c>
      <c r="J22" s="3">
        <v>61</v>
      </c>
      <c r="K22" s="3">
        <v>61</v>
      </c>
      <c r="L22" s="3">
        <v>60</v>
      </c>
      <c r="M22" s="3" t="s">
        <v>56</v>
      </c>
      <c r="N22" s="3" t="s">
        <v>56</v>
      </c>
      <c r="O22" s="167" t="e">
        <f t="shared" si="6"/>
        <v>#VALUE!</v>
      </c>
      <c r="P22" s="3">
        <v>22</v>
      </c>
      <c r="Q22" s="3">
        <v>22</v>
      </c>
      <c r="R22" s="3">
        <v>21</v>
      </c>
      <c r="S22" s="3" t="s">
        <v>56</v>
      </c>
      <c r="T22" s="3" t="s">
        <v>56</v>
      </c>
      <c r="U22" s="167" t="e">
        <f t="shared" si="7"/>
        <v>#VALUE!</v>
      </c>
      <c r="V22" s="22">
        <f t="shared" si="0"/>
        <v>36.065573770491802</v>
      </c>
      <c r="W22" s="22">
        <f t="shared" si="1"/>
        <v>36.065573770491802</v>
      </c>
      <c r="X22" s="22">
        <f t="shared" si="2"/>
        <v>35</v>
      </c>
      <c r="Y22" s="22" t="e">
        <f t="shared" si="3"/>
        <v>#VALUE!</v>
      </c>
      <c r="Z22" s="168" t="e">
        <f t="shared" si="4"/>
        <v>#VALUE!</v>
      </c>
      <c r="AA22" s="167" t="e">
        <f t="shared" si="8"/>
        <v>#VALUE!</v>
      </c>
      <c r="AB22" s="3">
        <v>1</v>
      </c>
      <c r="AC22" s="3">
        <v>1</v>
      </c>
      <c r="AD22" s="3">
        <v>1</v>
      </c>
      <c r="AE22" s="3" t="s">
        <v>56</v>
      </c>
      <c r="AF22" s="3" t="s">
        <v>56</v>
      </c>
      <c r="AG22" s="167" t="e">
        <f t="shared" si="9"/>
        <v>#VALUE!</v>
      </c>
    </row>
    <row r="23" spans="1:33">
      <c r="A23" s="9">
        <v>21</v>
      </c>
      <c r="B23" s="155" t="s">
        <v>229</v>
      </c>
      <c r="C23" s="3">
        <v>1</v>
      </c>
      <c r="D23" s="3">
        <v>1</v>
      </c>
      <c r="E23" s="3">
        <v>1</v>
      </c>
      <c r="F23" s="3">
        <v>1</v>
      </c>
      <c r="G23" s="3">
        <v>1</v>
      </c>
      <c r="H23" s="156">
        <f t="shared" si="5"/>
        <v>0</v>
      </c>
      <c r="I23" s="39">
        <v>2</v>
      </c>
      <c r="J23" s="3">
        <v>22</v>
      </c>
      <c r="K23" s="3">
        <v>22</v>
      </c>
      <c r="L23" s="3">
        <v>22</v>
      </c>
      <c r="M23" s="3">
        <v>22</v>
      </c>
      <c r="N23" s="3">
        <v>21</v>
      </c>
      <c r="O23" s="167">
        <f t="shared" si="6"/>
        <v>-4.5454545454545414</v>
      </c>
      <c r="P23" s="3">
        <v>8</v>
      </c>
      <c r="Q23" s="3">
        <v>8</v>
      </c>
      <c r="R23" s="3">
        <v>8</v>
      </c>
      <c r="S23" s="3">
        <v>8</v>
      </c>
      <c r="T23" s="3">
        <v>8</v>
      </c>
      <c r="U23" s="167">
        <f t="shared" si="7"/>
        <v>0</v>
      </c>
      <c r="V23" s="22">
        <f t="shared" si="0"/>
        <v>36.363636363636367</v>
      </c>
      <c r="W23" s="22">
        <f t="shared" si="1"/>
        <v>36.363636363636367</v>
      </c>
      <c r="X23" s="22">
        <f t="shared" si="2"/>
        <v>36.363636363636367</v>
      </c>
      <c r="Y23" s="22">
        <f t="shared" si="3"/>
        <v>36.363636363636367</v>
      </c>
      <c r="Z23" s="168">
        <f t="shared" si="4"/>
        <v>38.095238095238095</v>
      </c>
      <c r="AA23" s="167">
        <f t="shared" si="8"/>
        <v>4.761904761904745</v>
      </c>
      <c r="AB23" s="158">
        <v>2</v>
      </c>
      <c r="AC23" s="3">
        <v>2</v>
      </c>
      <c r="AD23" s="3">
        <v>1</v>
      </c>
      <c r="AE23" s="3">
        <v>1</v>
      </c>
      <c r="AF23" s="3">
        <v>2</v>
      </c>
      <c r="AG23" s="167">
        <f t="shared" si="9"/>
        <v>0</v>
      </c>
    </row>
    <row r="24" spans="1:33">
      <c r="A24" s="9">
        <v>22</v>
      </c>
      <c r="B24" s="155" t="s">
        <v>276</v>
      </c>
      <c r="C24" s="3">
        <v>9</v>
      </c>
      <c r="D24" s="3">
        <v>9</v>
      </c>
      <c r="E24" s="3">
        <v>9</v>
      </c>
      <c r="F24" s="3">
        <v>9</v>
      </c>
      <c r="G24" s="3">
        <v>9</v>
      </c>
      <c r="H24" s="156">
        <f t="shared" si="5"/>
        <v>0</v>
      </c>
      <c r="I24" s="39">
        <v>3</v>
      </c>
      <c r="J24" s="3">
        <v>25</v>
      </c>
      <c r="K24" s="3">
        <v>25</v>
      </c>
      <c r="L24" s="3">
        <v>25</v>
      </c>
      <c r="M24" s="3">
        <v>25</v>
      </c>
      <c r="N24" s="3">
        <v>25</v>
      </c>
      <c r="O24" s="167">
        <f t="shared" si="6"/>
        <v>0</v>
      </c>
      <c r="P24" s="3">
        <v>8</v>
      </c>
      <c r="Q24" s="3">
        <v>8</v>
      </c>
      <c r="R24" s="3">
        <v>8</v>
      </c>
      <c r="S24" s="3">
        <v>8</v>
      </c>
      <c r="T24" s="3">
        <v>8</v>
      </c>
      <c r="U24" s="167">
        <f t="shared" si="7"/>
        <v>0</v>
      </c>
      <c r="V24" s="22">
        <f t="shared" si="0"/>
        <v>32</v>
      </c>
      <c r="W24" s="22">
        <f t="shared" si="1"/>
        <v>32</v>
      </c>
      <c r="X24" s="22">
        <f t="shared" si="2"/>
        <v>32</v>
      </c>
      <c r="Y24" s="22">
        <f t="shared" si="3"/>
        <v>32</v>
      </c>
      <c r="Z24" s="168">
        <f t="shared" si="4"/>
        <v>32</v>
      </c>
      <c r="AA24" s="167">
        <f t="shared" si="8"/>
        <v>0</v>
      </c>
      <c r="AB24" s="3">
        <v>1</v>
      </c>
      <c r="AC24" s="3">
        <v>1</v>
      </c>
      <c r="AD24" s="3">
        <v>1</v>
      </c>
      <c r="AE24" s="158">
        <v>1</v>
      </c>
      <c r="AF24" s="3" t="s">
        <v>273</v>
      </c>
      <c r="AG24" s="167" t="e">
        <f t="shared" si="9"/>
        <v>#VALUE!</v>
      </c>
    </row>
    <row r="25" spans="1:33" s="11" customFormat="1">
      <c r="A25" s="9">
        <v>23</v>
      </c>
      <c r="B25" s="155" t="s">
        <v>230</v>
      </c>
      <c r="C25" s="9">
        <v>4</v>
      </c>
      <c r="D25" s="9">
        <v>4</v>
      </c>
      <c r="E25" s="9">
        <v>4</v>
      </c>
      <c r="F25" s="9">
        <v>4</v>
      </c>
      <c r="G25" s="9">
        <v>8</v>
      </c>
      <c r="H25" s="156">
        <f t="shared" si="5"/>
        <v>100</v>
      </c>
      <c r="I25" s="39" t="s">
        <v>107</v>
      </c>
      <c r="J25" s="9">
        <v>30</v>
      </c>
      <c r="K25" s="9">
        <v>30</v>
      </c>
      <c r="L25" s="9">
        <v>30</v>
      </c>
      <c r="M25" s="9">
        <v>29</v>
      </c>
      <c r="N25" s="9">
        <v>29</v>
      </c>
      <c r="O25" s="167">
        <f t="shared" si="6"/>
        <v>-3.3333333333333326</v>
      </c>
      <c r="P25" s="9">
        <v>10</v>
      </c>
      <c r="Q25" s="9">
        <v>10</v>
      </c>
      <c r="R25" s="9">
        <v>10</v>
      </c>
      <c r="S25" s="9">
        <v>9</v>
      </c>
      <c r="T25" s="9">
        <v>9</v>
      </c>
      <c r="U25" s="167">
        <f t="shared" si="7"/>
        <v>-9.9999999999999982</v>
      </c>
      <c r="V25" s="22">
        <f t="shared" si="0"/>
        <v>33.333333333333329</v>
      </c>
      <c r="W25" s="22">
        <f t="shared" si="1"/>
        <v>33.333333333333329</v>
      </c>
      <c r="X25" s="22">
        <f t="shared" si="2"/>
        <v>33.333333333333329</v>
      </c>
      <c r="Y25" s="22">
        <f t="shared" si="3"/>
        <v>31.03448275862069</v>
      </c>
      <c r="Z25" s="168">
        <f t="shared" si="4"/>
        <v>31.03448275862069</v>
      </c>
      <c r="AA25" s="167">
        <f t="shared" si="8"/>
        <v>-6.8965517241379111</v>
      </c>
      <c r="AB25" s="9">
        <v>2</v>
      </c>
      <c r="AC25" s="9">
        <v>2</v>
      </c>
      <c r="AD25" s="9">
        <v>2</v>
      </c>
      <c r="AE25" s="9">
        <v>2</v>
      </c>
      <c r="AF25" s="9">
        <v>2</v>
      </c>
      <c r="AG25" s="167">
        <f t="shared" si="9"/>
        <v>0</v>
      </c>
    </row>
    <row r="26" spans="1:33">
      <c r="A26" s="3">
        <v>24</v>
      </c>
      <c r="B26" s="2" t="s">
        <v>231</v>
      </c>
      <c r="C26" s="3">
        <v>1</v>
      </c>
      <c r="D26" s="3">
        <v>1</v>
      </c>
      <c r="E26" s="3">
        <v>1</v>
      </c>
      <c r="F26" s="3">
        <v>1</v>
      </c>
      <c r="G26" s="3">
        <v>1</v>
      </c>
      <c r="H26" s="156">
        <f t="shared" si="5"/>
        <v>0</v>
      </c>
      <c r="I26" s="39">
        <v>3</v>
      </c>
      <c r="J26" s="3">
        <v>15</v>
      </c>
      <c r="K26" s="3">
        <v>15</v>
      </c>
      <c r="L26" s="3">
        <v>15</v>
      </c>
      <c r="M26" s="3">
        <v>15</v>
      </c>
      <c r="N26" s="3">
        <v>15</v>
      </c>
      <c r="O26" s="167">
        <f t="shared" si="6"/>
        <v>0</v>
      </c>
      <c r="P26" s="3">
        <v>4</v>
      </c>
      <c r="Q26" s="3">
        <v>4</v>
      </c>
      <c r="R26" s="3">
        <v>4</v>
      </c>
      <c r="S26" s="3">
        <v>4</v>
      </c>
      <c r="T26" s="3">
        <v>4</v>
      </c>
      <c r="U26" s="167">
        <f t="shared" si="7"/>
        <v>0</v>
      </c>
      <c r="V26" s="22">
        <f t="shared" si="0"/>
        <v>26.666666666666668</v>
      </c>
      <c r="W26" s="22">
        <f t="shared" si="1"/>
        <v>26.666666666666668</v>
      </c>
      <c r="X26" s="22">
        <f t="shared" si="2"/>
        <v>26.666666666666668</v>
      </c>
      <c r="Y26" s="22">
        <f t="shared" si="3"/>
        <v>26.666666666666668</v>
      </c>
      <c r="Z26" s="168">
        <f t="shared" si="4"/>
        <v>26.666666666666668</v>
      </c>
      <c r="AA26" s="167">
        <f t="shared" si="8"/>
        <v>0</v>
      </c>
      <c r="AB26" s="3">
        <v>0</v>
      </c>
      <c r="AC26" s="3">
        <v>0</v>
      </c>
      <c r="AD26" s="3">
        <v>0</v>
      </c>
      <c r="AE26" s="3">
        <v>0</v>
      </c>
      <c r="AF26" s="3">
        <v>1</v>
      </c>
      <c r="AG26" s="167" t="e">
        <f t="shared" si="9"/>
        <v>#DIV/0!</v>
      </c>
    </row>
    <row r="27" spans="1:33">
      <c r="A27" s="9">
        <v>25</v>
      </c>
      <c r="B27" s="155" t="s">
        <v>232</v>
      </c>
      <c r="C27" s="3">
        <v>1</v>
      </c>
      <c r="D27" s="3">
        <v>1</v>
      </c>
      <c r="E27" s="3">
        <v>1</v>
      </c>
      <c r="F27" s="3">
        <v>1</v>
      </c>
      <c r="G27" s="3">
        <v>1</v>
      </c>
      <c r="H27" s="156">
        <f t="shared" si="5"/>
        <v>0</v>
      </c>
      <c r="I27" s="39">
        <v>3</v>
      </c>
      <c r="J27" s="3">
        <v>15</v>
      </c>
      <c r="K27" s="3">
        <v>15</v>
      </c>
      <c r="L27" s="3">
        <v>14</v>
      </c>
      <c r="M27" s="3">
        <v>14</v>
      </c>
      <c r="N27" s="3">
        <v>14</v>
      </c>
      <c r="O27" s="167">
        <f t="shared" si="6"/>
        <v>-6.6666666666666652</v>
      </c>
      <c r="P27" s="3">
        <v>5</v>
      </c>
      <c r="Q27" s="3">
        <v>5</v>
      </c>
      <c r="R27" s="3">
        <v>5</v>
      </c>
      <c r="S27" s="3">
        <v>5</v>
      </c>
      <c r="T27" s="3">
        <v>5</v>
      </c>
      <c r="U27" s="167">
        <f t="shared" si="7"/>
        <v>0</v>
      </c>
      <c r="V27" s="22">
        <f t="shared" si="0"/>
        <v>33.333333333333329</v>
      </c>
      <c r="W27" s="22">
        <f t="shared" si="1"/>
        <v>33.333333333333329</v>
      </c>
      <c r="X27" s="22">
        <f t="shared" si="2"/>
        <v>35.714285714285715</v>
      </c>
      <c r="Y27" s="22">
        <f t="shared" si="3"/>
        <v>35.714285714285715</v>
      </c>
      <c r="Z27" s="168">
        <f t="shared" si="4"/>
        <v>35.714285714285715</v>
      </c>
      <c r="AA27" s="167">
        <f t="shared" si="8"/>
        <v>7.1428571428571619</v>
      </c>
      <c r="AB27" s="3">
        <v>3</v>
      </c>
      <c r="AC27" s="3">
        <v>3</v>
      </c>
      <c r="AD27" s="3">
        <v>1</v>
      </c>
      <c r="AE27" s="3">
        <v>1</v>
      </c>
      <c r="AF27" s="3">
        <v>2</v>
      </c>
      <c r="AG27" s="167">
        <f t="shared" si="9"/>
        <v>-33.333333333333336</v>
      </c>
    </row>
    <row r="28" spans="1:33">
      <c r="A28" s="3">
        <v>26</v>
      </c>
      <c r="B28" s="2" t="s">
        <v>233</v>
      </c>
      <c r="C28" s="3">
        <v>1</v>
      </c>
      <c r="D28" s="3">
        <v>1</v>
      </c>
      <c r="E28" s="3">
        <v>1</v>
      </c>
      <c r="F28" s="3">
        <v>1</v>
      </c>
      <c r="G28" s="3">
        <v>1</v>
      </c>
      <c r="H28" s="156">
        <f t="shared" si="5"/>
        <v>0</v>
      </c>
      <c r="I28" s="39">
        <v>3</v>
      </c>
      <c r="J28" s="3">
        <v>25</v>
      </c>
      <c r="K28" s="3">
        <v>25</v>
      </c>
      <c r="L28" s="3">
        <v>21</v>
      </c>
      <c r="M28" s="3">
        <v>21</v>
      </c>
      <c r="N28" s="3">
        <v>21</v>
      </c>
      <c r="O28" s="167">
        <f t="shared" si="6"/>
        <v>-16.000000000000004</v>
      </c>
      <c r="P28" s="3">
        <v>8</v>
      </c>
      <c r="Q28" s="3">
        <v>8</v>
      </c>
      <c r="R28" s="3">
        <v>7</v>
      </c>
      <c r="S28" s="3">
        <v>7</v>
      </c>
      <c r="T28" s="3">
        <v>7</v>
      </c>
      <c r="U28" s="167">
        <f t="shared" si="7"/>
        <v>-12.5</v>
      </c>
      <c r="V28" s="22">
        <f t="shared" si="0"/>
        <v>32</v>
      </c>
      <c r="W28" s="22">
        <f t="shared" si="1"/>
        <v>32</v>
      </c>
      <c r="X28" s="22">
        <f t="shared" si="2"/>
        <v>33.333333333333329</v>
      </c>
      <c r="Y28" s="22">
        <f t="shared" si="3"/>
        <v>33.333333333333329</v>
      </c>
      <c r="Z28" s="168">
        <f t="shared" si="4"/>
        <v>33.333333333333329</v>
      </c>
      <c r="AA28" s="167">
        <f t="shared" si="8"/>
        <v>4.1666666666666519</v>
      </c>
      <c r="AB28" s="3">
        <v>2</v>
      </c>
      <c r="AC28" s="3">
        <v>2</v>
      </c>
      <c r="AD28" s="3">
        <v>1</v>
      </c>
      <c r="AE28" s="158">
        <v>1</v>
      </c>
      <c r="AF28" s="3">
        <v>2</v>
      </c>
      <c r="AG28" s="167">
        <f t="shared" si="9"/>
        <v>0</v>
      </c>
    </row>
    <row r="29" spans="1:33">
      <c r="A29" s="9">
        <v>27</v>
      </c>
      <c r="B29" s="155" t="s">
        <v>234</v>
      </c>
      <c r="C29" s="3">
        <v>1</v>
      </c>
      <c r="D29" s="3">
        <v>1</v>
      </c>
      <c r="E29" s="3">
        <v>1</v>
      </c>
      <c r="F29" s="3">
        <v>1</v>
      </c>
      <c r="G29" s="3">
        <v>1</v>
      </c>
      <c r="H29" s="156">
        <f t="shared" si="5"/>
        <v>0</v>
      </c>
      <c r="I29" s="39">
        <v>3</v>
      </c>
      <c r="J29" s="3">
        <v>23</v>
      </c>
      <c r="K29" s="3">
        <v>23</v>
      </c>
      <c r="L29" s="3">
        <v>22</v>
      </c>
      <c r="M29" s="3">
        <v>22</v>
      </c>
      <c r="N29" s="3">
        <v>21</v>
      </c>
      <c r="O29" s="167">
        <f t="shared" si="6"/>
        <v>-8.6956521739130483</v>
      </c>
      <c r="P29" s="3">
        <v>10</v>
      </c>
      <c r="Q29" s="3">
        <v>10</v>
      </c>
      <c r="R29" s="3">
        <v>9</v>
      </c>
      <c r="S29" s="3">
        <v>9</v>
      </c>
      <c r="T29" s="3">
        <v>8</v>
      </c>
      <c r="U29" s="167">
        <f t="shared" si="7"/>
        <v>-19.999999999999996</v>
      </c>
      <c r="V29" s="22">
        <f t="shared" si="0"/>
        <v>43.478260869565219</v>
      </c>
      <c r="W29" s="22">
        <f t="shared" si="1"/>
        <v>43.478260869565219</v>
      </c>
      <c r="X29" s="22">
        <f t="shared" si="2"/>
        <v>40.909090909090914</v>
      </c>
      <c r="Y29" s="22">
        <f t="shared" si="3"/>
        <v>40.909090909090914</v>
      </c>
      <c r="Z29" s="168">
        <f t="shared" si="4"/>
        <v>38.095238095238095</v>
      </c>
      <c r="AA29" s="167">
        <f t="shared" si="8"/>
        <v>-12.380952380952381</v>
      </c>
      <c r="AB29" s="158">
        <v>1</v>
      </c>
      <c r="AC29" s="3">
        <v>1</v>
      </c>
      <c r="AD29" s="3">
        <v>6</v>
      </c>
      <c r="AE29" s="3">
        <v>8</v>
      </c>
      <c r="AF29" s="3">
        <v>1</v>
      </c>
      <c r="AG29" s="167">
        <f t="shared" si="9"/>
        <v>0</v>
      </c>
    </row>
    <row r="30" spans="1:33">
      <c r="A30" s="9">
        <v>28</v>
      </c>
      <c r="B30" s="155" t="s">
        <v>235</v>
      </c>
      <c r="C30" s="3">
        <v>8</v>
      </c>
      <c r="D30" s="3">
        <v>8</v>
      </c>
      <c r="E30" s="3">
        <v>8</v>
      </c>
      <c r="F30" s="3">
        <v>8</v>
      </c>
      <c r="G30" s="3">
        <v>8</v>
      </c>
      <c r="H30" s="156">
        <f t="shared" si="5"/>
        <v>0</v>
      </c>
      <c r="I30" s="39">
        <v>3</v>
      </c>
      <c r="J30" s="3">
        <v>10</v>
      </c>
      <c r="K30" s="3">
        <v>10</v>
      </c>
      <c r="L30" s="3">
        <v>10</v>
      </c>
      <c r="M30" s="3">
        <v>10</v>
      </c>
      <c r="N30" s="3">
        <v>9</v>
      </c>
      <c r="O30" s="167">
        <f t="shared" si="6"/>
        <v>-9.9999999999999982</v>
      </c>
      <c r="P30" s="3">
        <v>3</v>
      </c>
      <c r="Q30" s="3">
        <v>3</v>
      </c>
      <c r="R30" s="3">
        <v>3</v>
      </c>
      <c r="S30" s="3">
        <v>3</v>
      </c>
      <c r="T30" s="3">
        <v>3</v>
      </c>
      <c r="U30" s="167">
        <f t="shared" si="7"/>
        <v>0</v>
      </c>
      <c r="V30" s="22">
        <f t="shared" si="0"/>
        <v>30</v>
      </c>
      <c r="W30" s="22">
        <f t="shared" si="1"/>
        <v>30</v>
      </c>
      <c r="X30" s="22">
        <f t="shared" si="2"/>
        <v>30</v>
      </c>
      <c r="Y30" s="22">
        <f t="shared" si="3"/>
        <v>30</v>
      </c>
      <c r="Z30" s="168">
        <f t="shared" si="4"/>
        <v>33.333333333333329</v>
      </c>
      <c r="AA30" s="167">
        <f t="shared" si="8"/>
        <v>11.111111111111093</v>
      </c>
      <c r="AB30" s="158">
        <v>3</v>
      </c>
      <c r="AC30" s="3">
        <v>3</v>
      </c>
      <c r="AD30" s="3">
        <v>1</v>
      </c>
      <c r="AE30" s="3">
        <v>1</v>
      </c>
      <c r="AF30" s="3">
        <v>3</v>
      </c>
      <c r="AG30" s="167">
        <f t="shared" si="9"/>
        <v>0</v>
      </c>
    </row>
    <row r="31" spans="1:33">
      <c r="A31" s="3">
        <v>29</v>
      </c>
      <c r="B31" s="2" t="s">
        <v>236</v>
      </c>
      <c r="C31" s="3">
        <v>2</v>
      </c>
      <c r="D31" s="3">
        <v>2</v>
      </c>
      <c r="E31" s="3">
        <v>2</v>
      </c>
      <c r="F31" s="3">
        <v>2</v>
      </c>
      <c r="G31" s="3">
        <v>2</v>
      </c>
      <c r="H31" s="156">
        <f t="shared" si="5"/>
        <v>0</v>
      </c>
      <c r="I31" s="39">
        <v>3</v>
      </c>
      <c r="J31" s="3">
        <v>29</v>
      </c>
      <c r="K31" s="3">
        <v>15</v>
      </c>
      <c r="L31" s="3">
        <v>15</v>
      </c>
      <c r="M31" s="3">
        <v>15</v>
      </c>
      <c r="N31" s="3">
        <v>15</v>
      </c>
      <c r="O31" s="167">
        <f t="shared" si="6"/>
        <v>-48.275862068965516</v>
      </c>
      <c r="P31" s="3">
        <v>12</v>
      </c>
      <c r="Q31" s="3">
        <v>6</v>
      </c>
      <c r="R31" s="3">
        <v>6</v>
      </c>
      <c r="S31" s="3">
        <v>6</v>
      </c>
      <c r="T31" s="3">
        <v>6</v>
      </c>
      <c r="U31" s="167">
        <f t="shared" si="7"/>
        <v>-50</v>
      </c>
      <c r="V31" s="22">
        <f t="shared" si="0"/>
        <v>41.379310344827587</v>
      </c>
      <c r="W31" s="22">
        <f t="shared" si="1"/>
        <v>40</v>
      </c>
      <c r="X31" s="22">
        <f t="shared" si="2"/>
        <v>40</v>
      </c>
      <c r="Y31" s="22">
        <f t="shared" si="3"/>
        <v>40</v>
      </c>
      <c r="Z31" s="168">
        <f t="shared" si="4"/>
        <v>40</v>
      </c>
      <c r="AA31" s="167">
        <f t="shared" si="8"/>
        <v>-3.3333333333333326</v>
      </c>
      <c r="AB31" s="3">
        <v>1</v>
      </c>
      <c r="AC31" s="3">
        <v>1</v>
      </c>
      <c r="AD31" s="3">
        <v>1</v>
      </c>
      <c r="AE31" s="3">
        <v>1</v>
      </c>
      <c r="AF31" s="3">
        <v>1</v>
      </c>
      <c r="AG31" s="167">
        <f t="shared" si="9"/>
        <v>0</v>
      </c>
    </row>
    <row r="32" spans="1:33">
      <c r="A32" s="9">
        <v>30</v>
      </c>
      <c r="B32" s="155" t="s">
        <v>237</v>
      </c>
      <c r="C32" s="3">
        <v>2</v>
      </c>
      <c r="D32" s="3">
        <v>2</v>
      </c>
      <c r="E32" s="3">
        <v>2</v>
      </c>
      <c r="F32" s="3">
        <v>2</v>
      </c>
      <c r="G32" s="3">
        <v>2</v>
      </c>
      <c r="H32" s="156">
        <f t="shared" si="5"/>
        <v>0</v>
      </c>
      <c r="I32" s="39">
        <v>3</v>
      </c>
      <c r="J32" s="3">
        <v>15</v>
      </c>
      <c r="K32" s="3">
        <v>15</v>
      </c>
      <c r="L32" s="3">
        <v>15</v>
      </c>
      <c r="M32" s="3">
        <v>15</v>
      </c>
      <c r="N32" s="3">
        <v>15</v>
      </c>
      <c r="O32" s="167">
        <f t="shared" si="6"/>
        <v>0</v>
      </c>
      <c r="P32" s="3">
        <v>5</v>
      </c>
      <c r="Q32" s="3">
        <v>5</v>
      </c>
      <c r="R32" s="3">
        <v>5</v>
      </c>
      <c r="S32" s="3">
        <v>5</v>
      </c>
      <c r="T32" s="3">
        <v>5</v>
      </c>
      <c r="U32" s="167">
        <f t="shared" si="7"/>
        <v>0</v>
      </c>
      <c r="V32" s="22">
        <f t="shared" si="0"/>
        <v>33.333333333333329</v>
      </c>
      <c r="W32" s="22">
        <f t="shared" si="1"/>
        <v>33.333333333333329</v>
      </c>
      <c r="X32" s="22">
        <f t="shared" si="2"/>
        <v>33.333333333333329</v>
      </c>
      <c r="Y32" s="22">
        <f t="shared" si="3"/>
        <v>33.333333333333329</v>
      </c>
      <c r="Z32" s="168">
        <f t="shared" si="4"/>
        <v>33.333333333333329</v>
      </c>
      <c r="AA32" s="167">
        <f t="shared" si="8"/>
        <v>0</v>
      </c>
      <c r="AB32" s="3">
        <v>1</v>
      </c>
      <c r="AC32" s="3">
        <v>1</v>
      </c>
      <c r="AD32" s="3">
        <v>2</v>
      </c>
      <c r="AE32" s="3">
        <v>1</v>
      </c>
      <c r="AF32" s="3">
        <v>1</v>
      </c>
      <c r="AG32" s="167">
        <f t="shared" si="9"/>
        <v>0</v>
      </c>
    </row>
    <row r="33" spans="1:33">
      <c r="A33" s="9">
        <v>31</v>
      </c>
      <c r="B33" s="155" t="s">
        <v>238</v>
      </c>
      <c r="C33" s="3">
        <v>3</v>
      </c>
      <c r="D33" s="3">
        <v>3</v>
      </c>
      <c r="E33" s="3">
        <v>3</v>
      </c>
      <c r="F33" s="3">
        <v>3</v>
      </c>
      <c r="G33" s="3">
        <v>3</v>
      </c>
      <c r="H33" s="156">
        <f t="shared" si="5"/>
        <v>0</v>
      </c>
      <c r="I33" s="39">
        <v>3</v>
      </c>
      <c r="J33" s="3">
        <v>15</v>
      </c>
      <c r="K33" s="3">
        <v>15</v>
      </c>
      <c r="L33" s="3">
        <v>15</v>
      </c>
      <c r="M33" s="3">
        <v>15</v>
      </c>
      <c r="N33" s="3">
        <v>15</v>
      </c>
      <c r="O33" s="167">
        <f t="shared" si="6"/>
        <v>0</v>
      </c>
      <c r="P33" s="3">
        <v>5</v>
      </c>
      <c r="Q33" s="3">
        <v>5</v>
      </c>
      <c r="R33" s="3">
        <v>5</v>
      </c>
      <c r="S33" s="3">
        <v>5</v>
      </c>
      <c r="T33" s="3">
        <v>5</v>
      </c>
      <c r="U33" s="167">
        <f t="shared" si="7"/>
        <v>0</v>
      </c>
      <c r="V33" s="22">
        <f t="shared" si="0"/>
        <v>33.333333333333329</v>
      </c>
      <c r="W33" s="22">
        <f t="shared" si="1"/>
        <v>33.333333333333329</v>
      </c>
      <c r="X33" s="22">
        <f t="shared" si="2"/>
        <v>33.333333333333329</v>
      </c>
      <c r="Y33" s="22">
        <f t="shared" si="3"/>
        <v>33.333333333333329</v>
      </c>
      <c r="Z33" s="168">
        <f t="shared" si="4"/>
        <v>33.333333333333329</v>
      </c>
      <c r="AA33" s="167">
        <f t="shared" si="8"/>
        <v>0</v>
      </c>
      <c r="AB33" s="3">
        <v>1</v>
      </c>
      <c r="AC33" s="3">
        <v>0</v>
      </c>
      <c r="AD33" s="3">
        <v>0</v>
      </c>
      <c r="AE33" s="158">
        <v>0</v>
      </c>
      <c r="AF33" s="3">
        <v>1</v>
      </c>
      <c r="AG33" s="167">
        <f t="shared" si="9"/>
        <v>0</v>
      </c>
    </row>
    <row r="34" spans="1:33">
      <c r="A34" s="3">
        <v>32</v>
      </c>
      <c r="B34" s="2" t="s">
        <v>240</v>
      </c>
      <c r="C34" s="3">
        <v>1</v>
      </c>
      <c r="D34" s="3">
        <v>1</v>
      </c>
      <c r="E34" s="3">
        <v>1</v>
      </c>
      <c r="F34" s="3">
        <v>1</v>
      </c>
      <c r="G34" s="3">
        <v>1</v>
      </c>
      <c r="H34" s="156">
        <f t="shared" si="5"/>
        <v>0</v>
      </c>
      <c r="I34" s="39" t="s">
        <v>56</v>
      </c>
      <c r="J34" s="3">
        <v>16</v>
      </c>
      <c r="K34" s="3">
        <v>15</v>
      </c>
      <c r="L34" s="3">
        <v>15</v>
      </c>
      <c r="M34" s="3">
        <v>15</v>
      </c>
      <c r="N34" s="3">
        <v>15</v>
      </c>
      <c r="O34" s="167">
        <f t="shared" si="6"/>
        <v>-6.25</v>
      </c>
      <c r="P34" s="3">
        <v>5</v>
      </c>
      <c r="Q34" s="3">
        <v>5</v>
      </c>
      <c r="R34" s="3">
        <v>5</v>
      </c>
      <c r="S34" s="3">
        <v>5</v>
      </c>
      <c r="T34" s="3">
        <v>5</v>
      </c>
      <c r="U34" s="167">
        <f t="shared" si="7"/>
        <v>0</v>
      </c>
      <c r="V34" s="22">
        <f t="shared" si="0"/>
        <v>31.25</v>
      </c>
      <c r="W34" s="22">
        <f t="shared" si="1"/>
        <v>33.333333333333329</v>
      </c>
      <c r="X34" s="22">
        <f t="shared" si="2"/>
        <v>33.333333333333329</v>
      </c>
      <c r="Y34" s="22">
        <f t="shared" si="3"/>
        <v>33.333333333333329</v>
      </c>
      <c r="Z34" s="168">
        <f t="shared" si="4"/>
        <v>33.333333333333329</v>
      </c>
      <c r="AA34" s="167">
        <f t="shared" si="8"/>
        <v>6.666666666666643</v>
      </c>
      <c r="AB34" s="3">
        <v>1</v>
      </c>
      <c r="AC34" s="3">
        <v>1</v>
      </c>
      <c r="AD34" s="3">
        <v>1</v>
      </c>
      <c r="AE34" s="3">
        <v>1</v>
      </c>
      <c r="AF34" s="3">
        <v>1</v>
      </c>
      <c r="AG34" s="167">
        <f t="shared" si="9"/>
        <v>0</v>
      </c>
    </row>
    <row r="35" spans="1:33">
      <c r="A35" s="3">
        <v>33</v>
      </c>
      <c r="B35" s="2" t="s">
        <v>241</v>
      </c>
      <c r="C35" s="3">
        <v>1</v>
      </c>
      <c r="D35" s="3">
        <v>1</v>
      </c>
      <c r="E35" s="3">
        <v>1</v>
      </c>
      <c r="F35" s="3">
        <v>1</v>
      </c>
      <c r="G35" s="3">
        <v>1</v>
      </c>
      <c r="H35" s="156">
        <f t="shared" si="5"/>
        <v>0</v>
      </c>
      <c r="I35" s="39">
        <v>3</v>
      </c>
      <c r="J35" s="3">
        <v>15</v>
      </c>
      <c r="K35" s="3">
        <v>15</v>
      </c>
      <c r="L35" s="3">
        <v>15</v>
      </c>
      <c r="M35" s="3">
        <v>15</v>
      </c>
      <c r="N35" s="3">
        <v>15</v>
      </c>
      <c r="O35" s="167">
        <f t="shared" si="6"/>
        <v>0</v>
      </c>
      <c r="P35" s="3">
        <v>6</v>
      </c>
      <c r="Q35" s="3">
        <v>6</v>
      </c>
      <c r="R35" s="3">
        <v>6</v>
      </c>
      <c r="S35" s="3">
        <v>6</v>
      </c>
      <c r="T35" s="3">
        <v>6</v>
      </c>
      <c r="U35" s="167">
        <f t="shared" si="7"/>
        <v>0</v>
      </c>
      <c r="V35" s="22">
        <f t="shared" si="0"/>
        <v>40</v>
      </c>
      <c r="W35" s="22">
        <f t="shared" si="1"/>
        <v>40</v>
      </c>
      <c r="X35" s="22">
        <f t="shared" si="2"/>
        <v>40</v>
      </c>
      <c r="Y35" s="22">
        <f t="shared" si="3"/>
        <v>40</v>
      </c>
      <c r="Z35" s="168">
        <f t="shared" ref="Z35:Z50" si="10">(T35/N35)*100</f>
        <v>40</v>
      </c>
      <c r="AA35" s="167">
        <f t="shared" si="8"/>
        <v>0</v>
      </c>
      <c r="AB35" s="3">
        <v>0</v>
      </c>
      <c r="AC35" s="3">
        <v>0</v>
      </c>
      <c r="AD35" s="3">
        <v>2</v>
      </c>
      <c r="AE35" s="3">
        <v>2</v>
      </c>
      <c r="AF35" s="3">
        <v>2</v>
      </c>
      <c r="AG35" s="167" t="e">
        <f t="shared" si="9"/>
        <v>#DIV/0!</v>
      </c>
    </row>
    <row r="36" spans="1:33">
      <c r="A36" s="3">
        <v>34</v>
      </c>
      <c r="B36" s="2" t="s">
        <v>242</v>
      </c>
      <c r="C36" s="3">
        <v>3</v>
      </c>
      <c r="D36" s="3">
        <v>3</v>
      </c>
      <c r="E36" s="3">
        <v>3</v>
      </c>
      <c r="F36" s="158">
        <v>0</v>
      </c>
      <c r="G36" s="3">
        <v>0</v>
      </c>
      <c r="H36" s="156">
        <f t="shared" si="5"/>
        <v>-100</v>
      </c>
      <c r="I36" s="39" t="s">
        <v>56</v>
      </c>
      <c r="J36" s="3">
        <v>19</v>
      </c>
      <c r="K36" s="3">
        <v>19</v>
      </c>
      <c r="L36" s="3">
        <v>19</v>
      </c>
      <c r="M36" s="3">
        <v>19</v>
      </c>
      <c r="N36" s="3">
        <v>19</v>
      </c>
      <c r="O36" s="167">
        <f t="shared" si="6"/>
        <v>0</v>
      </c>
      <c r="P36" s="3">
        <v>6</v>
      </c>
      <c r="Q36" s="3">
        <v>6</v>
      </c>
      <c r="R36" s="3">
        <v>6</v>
      </c>
      <c r="S36" s="3">
        <v>6</v>
      </c>
      <c r="T36" s="3">
        <v>6</v>
      </c>
      <c r="U36" s="167">
        <f t="shared" si="7"/>
        <v>0</v>
      </c>
      <c r="V36" s="22">
        <f t="shared" si="0"/>
        <v>31.578947368421051</v>
      </c>
      <c r="W36" s="22">
        <f t="shared" si="1"/>
        <v>31.578947368421051</v>
      </c>
      <c r="X36" s="22">
        <f t="shared" si="2"/>
        <v>31.578947368421051</v>
      </c>
      <c r="Y36" s="22">
        <f t="shared" si="3"/>
        <v>31.578947368421051</v>
      </c>
      <c r="Z36" s="168">
        <f t="shared" si="10"/>
        <v>31.578947368421051</v>
      </c>
      <c r="AA36" s="167">
        <f t="shared" si="8"/>
        <v>0</v>
      </c>
      <c r="AB36" s="3">
        <v>0</v>
      </c>
      <c r="AC36" s="3">
        <v>5</v>
      </c>
      <c r="AD36" s="3">
        <v>0</v>
      </c>
      <c r="AE36" s="3">
        <v>1</v>
      </c>
      <c r="AF36" s="3">
        <v>1</v>
      </c>
      <c r="AG36" s="167" t="e">
        <f t="shared" si="9"/>
        <v>#DIV/0!</v>
      </c>
    </row>
    <row r="37" spans="1:33">
      <c r="A37" s="3">
        <v>35</v>
      </c>
      <c r="B37" s="2" t="s">
        <v>243</v>
      </c>
      <c r="C37" s="3">
        <v>1</v>
      </c>
      <c r="D37" s="3">
        <v>1</v>
      </c>
      <c r="E37" s="3">
        <v>1</v>
      </c>
      <c r="F37" s="3">
        <v>1</v>
      </c>
      <c r="G37" s="3">
        <v>1</v>
      </c>
      <c r="H37" s="156">
        <f t="shared" si="5"/>
        <v>0</v>
      </c>
      <c r="I37" s="39">
        <v>3</v>
      </c>
      <c r="J37" s="3">
        <v>13</v>
      </c>
      <c r="K37" s="3">
        <v>13</v>
      </c>
      <c r="L37" s="3">
        <v>13</v>
      </c>
      <c r="M37" s="3">
        <v>13</v>
      </c>
      <c r="N37" s="3">
        <v>13</v>
      </c>
      <c r="O37" s="167">
        <f t="shared" si="6"/>
        <v>0</v>
      </c>
      <c r="P37" s="3">
        <v>5</v>
      </c>
      <c r="Q37" s="3">
        <v>5</v>
      </c>
      <c r="R37" s="3">
        <v>5</v>
      </c>
      <c r="S37" s="3">
        <v>5</v>
      </c>
      <c r="T37" s="3">
        <v>5</v>
      </c>
      <c r="U37" s="167">
        <f t="shared" si="7"/>
        <v>0</v>
      </c>
      <c r="V37" s="22">
        <f t="shared" si="0"/>
        <v>38.461538461538467</v>
      </c>
      <c r="W37" s="22">
        <f t="shared" si="1"/>
        <v>38.461538461538467</v>
      </c>
      <c r="X37" s="22">
        <f t="shared" si="2"/>
        <v>38.461538461538467</v>
      </c>
      <c r="Y37" s="22">
        <f t="shared" si="3"/>
        <v>38.461538461538467</v>
      </c>
      <c r="Z37" s="168">
        <f t="shared" si="10"/>
        <v>38.461538461538467</v>
      </c>
      <c r="AA37" s="167">
        <f t="shared" si="8"/>
        <v>0</v>
      </c>
      <c r="AB37" s="3">
        <v>1</v>
      </c>
      <c r="AC37" s="3">
        <v>1</v>
      </c>
      <c r="AD37" s="3">
        <v>1</v>
      </c>
      <c r="AE37" s="3">
        <v>1</v>
      </c>
      <c r="AF37" s="3">
        <v>1</v>
      </c>
      <c r="AG37" s="167">
        <f t="shared" si="9"/>
        <v>0</v>
      </c>
    </row>
    <row r="38" spans="1:33">
      <c r="A38" s="3">
        <v>36</v>
      </c>
      <c r="B38" s="2" t="s">
        <v>244</v>
      </c>
      <c r="C38" s="3">
        <v>1</v>
      </c>
      <c r="D38" s="3">
        <v>1</v>
      </c>
      <c r="E38" s="3">
        <v>1</v>
      </c>
      <c r="F38" s="3">
        <v>1</v>
      </c>
      <c r="G38" s="3">
        <v>1</v>
      </c>
      <c r="H38" s="156">
        <f t="shared" si="5"/>
        <v>0</v>
      </c>
      <c r="I38" s="39">
        <v>3</v>
      </c>
      <c r="J38" s="3">
        <v>35</v>
      </c>
      <c r="K38" s="3">
        <v>35</v>
      </c>
      <c r="L38" s="3">
        <v>35</v>
      </c>
      <c r="M38" s="3">
        <v>35</v>
      </c>
      <c r="N38" s="3">
        <v>35</v>
      </c>
      <c r="O38" s="167">
        <f t="shared" si="6"/>
        <v>0</v>
      </c>
      <c r="P38" s="3">
        <v>10</v>
      </c>
      <c r="Q38" s="3">
        <v>10</v>
      </c>
      <c r="R38" s="3">
        <v>10</v>
      </c>
      <c r="S38" s="3">
        <v>10</v>
      </c>
      <c r="T38" s="3">
        <v>10</v>
      </c>
      <c r="U38" s="167">
        <f t="shared" si="7"/>
        <v>0</v>
      </c>
      <c r="V38" s="22">
        <f t="shared" si="0"/>
        <v>28.571428571428569</v>
      </c>
      <c r="W38" s="22">
        <f t="shared" si="1"/>
        <v>28.571428571428569</v>
      </c>
      <c r="X38" s="22">
        <f t="shared" si="2"/>
        <v>28.571428571428569</v>
      </c>
      <c r="Y38" s="22">
        <f t="shared" si="3"/>
        <v>28.571428571428569</v>
      </c>
      <c r="Z38" s="168">
        <f t="shared" si="10"/>
        <v>28.571428571428569</v>
      </c>
      <c r="AA38" s="167">
        <f t="shared" si="8"/>
        <v>0</v>
      </c>
      <c r="AB38" s="3">
        <v>1</v>
      </c>
      <c r="AC38" s="3">
        <v>1</v>
      </c>
      <c r="AD38" s="3">
        <v>1</v>
      </c>
      <c r="AE38" s="3">
        <v>1</v>
      </c>
      <c r="AF38" s="3">
        <v>1</v>
      </c>
      <c r="AG38" s="167">
        <f t="shared" si="9"/>
        <v>0</v>
      </c>
    </row>
    <row r="39" spans="1:33">
      <c r="A39" s="3">
        <v>37</v>
      </c>
      <c r="B39" s="2" t="s">
        <v>245</v>
      </c>
      <c r="C39" s="3">
        <v>7</v>
      </c>
      <c r="D39" s="3">
        <v>7</v>
      </c>
      <c r="E39" s="3">
        <v>7</v>
      </c>
      <c r="F39" s="3">
        <v>7</v>
      </c>
      <c r="G39" s="3">
        <v>5</v>
      </c>
      <c r="H39" s="156">
        <f t="shared" si="5"/>
        <v>-28.571428571428569</v>
      </c>
      <c r="I39" s="39">
        <v>3</v>
      </c>
      <c r="J39" s="3">
        <v>27</v>
      </c>
      <c r="K39" s="3">
        <v>27</v>
      </c>
      <c r="L39" s="3">
        <v>27</v>
      </c>
      <c r="M39" s="3">
        <v>20</v>
      </c>
      <c r="N39" s="3">
        <v>20</v>
      </c>
      <c r="O39" s="167">
        <f t="shared" si="6"/>
        <v>-25.925925925925931</v>
      </c>
      <c r="P39" s="3">
        <v>10</v>
      </c>
      <c r="Q39" s="3">
        <v>10</v>
      </c>
      <c r="R39" s="3">
        <v>10</v>
      </c>
      <c r="S39" s="3">
        <v>7</v>
      </c>
      <c r="T39" s="3">
        <v>7</v>
      </c>
      <c r="U39" s="167">
        <f t="shared" si="7"/>
        <v>-30.000000000000004</v>
      </c>
      <c r="V39" s="22">
        <f t="shared" si="0"/>
        <v>37.037037037037038</v>
      </c>
      <c r="W39" s="22">
        <f t="shared" si="1"/>
        <v>37.037037037037038</v>
      </c>
      <c r="X39" s="22">
        <f t="shared" si="2"/>
        <v>37.037037037037038</v>
      </c>
      <c r="Y39" s="22">
        <f t="shared" si="3"/>
        <v>35</v>
      </c>
      <c r="Z39" s="168">
        <f t="shared" si="10"/>
        <v>35</v>
      </c>
      <c r="AA39" s="167">
        <f t="shared" si="8"/>
        <v>-5.5000000000000053</v>
      </c>
      <c r="AB39" s="3">
        <v>1</v>
      </c>
      <c r="AC39" s="3">
        <v>1</v>
      </c>
      <c r="AD39" s="3">
        <v>1</v>
      </c>
      <c r="AE39" s="3">
        <v>1</v>
      </c>
      <c r="AF39" s="3">
        <v>1</v>
      </c>
      <c r="AG39" s="167">
        <f t="shared" si="9"/>
        <v>0</v>
      </c>
    </row>
    <row r="40" spans="1:33">
      <c r="A40" s="3">
        <v>38</v>
      </c>
      <c r="B40" s="2" t="s">
        <v>246</v>
      </c>
      <c r="C40" s="3">
        <v>1</v>
      </c>
      <c r="D40" s="3">
        <v>1</v>
      </c>
      <c r="E40" s="3">
        <v>1</v>
      </c>
      <c r="F40" s="3">
        <v>1</v>
      </c>
      <c r="G40" s="3">
        <v>1</v>
      </c>
      <c r="H40" s="156">
        <f t="shared" si="5"/>
        <v>0</v>
      </c>
      <c r="I40" s="39">
        <v>3</v>
      </c>
      <c r="J40" s="3">
        <v>25</v>
      </c>
      <c r="K40" s="3">
        <v>25</v>
      </c>
      <c r="L40" s="3">
        <v>25</v>
      </c>
      <c r="M40" s="3">
        <v>25</v>
      </c>
      <c r="N40" s="3">
        <v>25</v>
      </c>
      <c r="O40" s="167">
        <f t="shared" si="6"/>
        <v>0</v>
      </c>
      <c r="P40" s="3">
        <v>9</v>
      </c>
      <c r="Q40" s="3">
        <v>9</v>
      </c>
      <c r="R40" s="3">
        <v>9</v>
      </c>
      <c r="S40" s="3">
        <v>9</v>
      </c>
      <c r="T40" s="3">
        <v>9</v>
      </c>
      <c r="U40" s="167">
        <f t="shared" si="7"/>
        <v>0</v>
      </c>
      <c r="V40" s="22">
        <f t="shared" si="0"/>
        <v>36</v>
      </c>
      <c r="W40" s="22">
        <f t="shared" si="1"/>
        <v>36</v>
      </c>
      <c r="X40" s="22">
        <f t="shared" si="2"/>
        <v>36</v>
      </c>
      <c r="Y40" s="22">
        <f t="shared" si="3"/>
        <v>36</v>
      </c>
      <c r="Z40" s="168">
        <f t="shared" si="10"/>
        <v>36</v>
      </c>
      <c r="AA40" s="167">
        <f t="shared" si="8"/>
        <v>0</v>
      </c>
      <c r="AB40" s="3">
        <v>0</v>
      </c>
      <c r="AC40" s="3">
        <v>1</v>
      </c>
      <c r="AD40" s="3">
        <v>0</v>
      </c>
      <c r="AE40" s="158">
        <v>1</v>
      </c>
      <c r="AF40" s="3">
        <v>1</v>
      </c>
      <c r="AG40" s="167" t="e">
        <f t="shared" si="9"/>
        <v>#DIV/0!</v>
      </c>
    </row>
    <row r="41" spans="1:33">
      <c r="A41" s="9">
        <v>39</v>
      </c>
      <c r="B41" s="155" t="s">
        <v>247</v>
      </c>
      <c r="C41" s="3">
        <v>1</v>
      </c>
      <c r="D41" s="3">
        <v>1</v>
      </c>
      <c r="E41" s="3">
        <v>1</v>
      </c>
      <c r="F41" s="3">
        <v>1</v>
      </c>
      <c r="G41" s="3">
        <v>1</v>
      </c>
      <c r="H41" s="156">
        <f t="shared" si="5"/>
        <v>0</v>
      </c>
      <c r="I41" s="39">
        <v>3</v>
      </c>
      <c r="J41" s="3">
        <v>15</v>
      </c>
      <c r="K41" s="3">
        <v>15</v>
      </c>
      <c r="L41" s="3">
        <v>15</v>
      </c>
      <c r="M41" s="3">
        <v>15</v>
      </c>
      <c r="N41" s="3">
        <v>15</v>
      </c>
      <c r="O41" s="167">
        <f t="shared" si="6"/>
        <v>0</v>
      </c>
      <c r="P41" s="3">
        <v>3</v>
      </c>
      <c r="Q41" s="3">
        <v>3</v>
      </c>
      <c r="R41" s="3">
        <v>3</v>
      </c>
      <c r="S41" s="3">
        <v>3</v>
      </c>
      <c r="T41" s="3">
        <v>3</v>
      </c>
      <c r="U41" s="167">
        <f t="shared" si="7"/>
        <v>0</v>
      </c>
      <c r="V41" s="22">
        <f t="shared" si="0"/>
        <v>20</v>
      </c>
      <c r="W41" s="22">
        <f t="shared" si="1"/>
        <v>20</v>
      </c>
      <c r="X41" s="22">
        <f t="shared" si="2"/>
        <v>20</v>
      </c>
      <c r="Y41" s="22">
        <f t="shared" si="3"/>
        <v>20</v>
      </c>
      <c r="Z41" s="168">
        <f t="shared" si="10"/>
        <v>20</v>
      </c>
      <c r="AA41" s="167">
        <f t="shared" si="8"/>
        <v>0</v>
      </c>
      <c r="AB41" s="3">
        <v>0</v>
      </c>
      <c r="AC41" s="3">
        <v>0</v>
      </c>
      <c r="AD41" s="3">
        <v>1</v>
      </c>
      <c r="AE41" s="3">
        <v>0</v>
      </c>
      <c r="AF41" s="3">
        <v>3</v>
      </c>
      <c r="AG41" s="167" t="e">
        <f t="shared" si="9"/>
        <v>#DIV/0!</v>
      </c>
    </row>
    <row r="42" spans="1:33">
      <c r="A42" s="3">
        <v>40</v>
      </c>
      <c r="B42" s="2" t="s">
        <v>248</v>
      </c>
      <c r="C42" s="3">
        <v>1</v>
      </c>
      <c r="D42" s="3">
        <v>1</v>
      </c>
      <c r="E42" s="3">
        <v>1</v>
      </c>
      <c r="F42" s="3">
        <v>1</v>
      </c>
      <c r="G42" s="3">
        <v>1</v>
      </c>
      <c r="H42" s="156">
        <f t="shared" si="5"/>
        <v>0</v>
      </c>
      <c r="I42" s="39">
        <v>2</v>
      </c>
      <c r="J42" s="3">
        <v>35</v>
      </c>
      <c r="K42" s="3">
        <v>35</v>
      </c>
      <c r="L42" s="3">
        <v>35</v>
      </c>
      <c r="M42" s="158">
        <v>25</v>
      </c>
      <c r="N42" s="3">
        <v>25</v>
      </c>
      <c r="O42" s="167">
        <f t="shared" si="6"/>
        <v>-28.571428571428569</v>
      </c>
      <c r="P42" s="3">
        <v>10</v>
      </c>
      <c r="Q42" s="3">
        <v>10</v>
      </c>
      <c r="R42" s="3">
        <v>10</v>
      </c>
      <c r="S42" s="158">
        <v>6</v>
      </c>
      <c r="T42" s="3">
        <v>6</v>
      </c>
      <c r="U42" s="167">
        <f t="shared" si="7"/>
        <v>-40</v>
      </c>
      <c r="V42" s="22">
        <f t="shared" si="0"/>
        <v>28.571428571428569</v>
      </c>
      <c r="W42" s="22">
        <f t="shared" si="1"/>
        <v>28.571428571428569</v>
      </c>
      <c r="X42" s="22">
        <f t="shared" si="2"/>
        <v>28.571428571428569</v>
      </c>
      <c r="Y42" s="22">
        <f t="shared" si="3"/>
        <v>24</v>
      </c>
      <c r="Z42" s="168">
        <f t="shared" si="10"/>
        <v>24</v>
      </c>
      <c r="AA42" s="167">
        <f t="shared" si="8"/>
        <v>-15.999999999999993</v>
      </c>
      <c r="AB42" s="3">
        <v>1</v>
      </c>
      <c r="AC42" s="3">
        <v>1</v>
      </c>
      <c r="AD42" s="3">
        <v>1</v>
      </c>
      <c r="AE42" s="158">
        <v>1</v>
      </c>
      <c r="AF42" s="3">
        <v>1</v>
      </c>
      <c r="AG42" s="167">
        <f t="shared" si="9"/>
        <v>0</v>
      </c>
    </row>
    <row r="43" spans="1:33">
      <c r="A43" s="9">
        <v>41</v>
      </c>
      <c r="B43" s="155" t="s">
        <v>249</v>
      </c>
      <c r="C43" s="3">
        <v>1</v>
      </c>
      <c r="D43" s="3">
        <v>1</v>
      </c>
      <c r="E43" s="3">
        <v>1</v>
      </c>
      <c r="F43" s="3">
        <v>1</v>
      </c>
      <c r="G43" s="3">
        <v>1</v>
      </c>
      <c r="H43" s="156">
        <f t="shared" si="5"/>
        <v>0</v>
      </c>
      <c r="I43" s="39">
        <v>3</v>
      </c>
      <c r="J43" s="3">
        <v>20</v>
      </c>
      <c r="K43" s="3">
        <v>20</v>
      </c>
      <c r="L43" s="3">
        <v>20</v>
      </c>
      <c r="M43" s="3">
        <v>20</v>
      </c>
      <c r="N43" s="3">
        <v>20</v>
      </c>
      <c r="O43" s="167">
        <f t="shared" si="6"/>
        <v>0</v>
      </c>
      <c r="P43" s="3">
        <v>6</v>
      </c>
      <c r="Q43" s="3">
        <v>6</v>
      </c>
      <c r="R43" s="3">
        <v>8</v>
      </c>
      <c r="S43" s="3">
        <v>8</v>
      </c>
      <c r="T43" s="3">
        <v>8</v>
      </c>
      <c r="U43" s="167">
        <f t="shared" si="7"/>
        <v>33.333333333333329</v>
      </c>
      <c r="V43" s="22">
        <f t="shared" si="0"/>
        <v>30</v>
      </c>
      <c r="W43" s="22">
        <f t="shared" si="1"/>
        <v>30</v>
      </c>
      <c r="X43" s="22">
        <f t="shared" si="2"/>
        <v>40</v>
      </c>
      <c r="Y43" s="22">
        <f t="shared" si="3"/>
        <v>40</v>
      </c>
      <c r="Z43" s="168">
        <f t="shared" si="10"/>
        <v>40</v>
      </c>
      <c r="AA43" s="167">
        <f t="shared" si="8"/>
        <v>33.333333333333329</v>
      </c>
      <c r="AB43" s="3">
        <v>2</v>
      </c>
      <c r="AC43" s="3">
        <v>1</v>
      </c>
      <c r="AD43" s="3">
        <v>1</v>
      </c>
      <c r="AE43" s="158">
        <v>1</v>
      </c>
      <c r="AF43" s="3">
        <v>1</v>
      </c>
      <c r="AG43" s="167">
        <f t="shared" si="9"/>
        <v>-50</v>
      </c>
    </row>
    <row r="44" spans="1:33">
      <c r="A44" s="3">
        <v>42</v>
      </c>
      <c r="B44" s="2" t="s">
        <v>250</v>
      </c>
      <c r="C44" s="3">
        <v>1</v>
      </c>
      <c r="D44" s="3">
        <v>1</v>
      </c>
      <c r="E44" s="3">
        <v>1</v>
      </c>
      <c r="F44" s="3">
        <v>1</v>
      </c>
      <c r="G44" s="3">
        <v>1</v>
      </c>
      <c r="H44" s="156">
        <f t="shared" si="5"/>
        <v>0</v>
      </c>
      <c r="I44" s="39" t="s">
        <v>56</v>
      </c>
      <c r="J44" s="3">
        <v>20</v>
      </c>
      <c r="K44" s="3">
        <v>20</v>
      </c>
      <c r="L44" s="3">
        <v>20</v>
      </c>
      <c r="M44" s="3">
        <v>20</v>
      </c>
      <c r="N44" s="3">
        <v>20</v>
      </c>
      <c r="O44" s="167">
        <f t="shared" si="6"/>
        <v>0</v>
      </c>
      <c r="P44" s="3">
        <v>7</v>
      </c>
      <c r="Q44" s="3">
        <v>7</v>
      </c>
      <c r="R44" s="3">
        <v>7</v>
      </c>
      <c r="S44" s="3">
        <v>7</v>
      </c>
      <c r="T44" s="3">
        <v>7</v>
      </c>
      <c r="U44" s="167">
        <f t="shared" si="7"/>
        <v>0</v>
      </c>
      <c r="V44" s="22">
        <f t="shared" si="0"/>
        <v>35</v>
      </c>
      <c r="W44" s="22">
        <f t="shared" si="1"/>
        <v>35</v>
      </c>
      <c r="X44" s="22">
        <f t="shared" si="2"/>
        <v>35</v>
      </c>
      <c r="Y44" s="22">
        <f t="shared" si="3"/>
        <v>35</v>
      </c>
      <c r="Z44" s="168">
        <f t="shared" si="10"/>
        <v>35</v>
      </c>
      <c r="AA44" s="167">
        <f t="shared" si="8"/>
        <v>0</v>
      </c>
      <c r="AB44" s="3">
        <v>1</v>
      </c>
      <c r="AC44" s="3">
        <v>1</v>
      </c>
      <c r="AD44" s="3">
        <v>1</v>
      </c>
      <c r="AE44" s="3">
        <v>1</v>
      </c>
      <c r="AF44" s="3">
        <v>1</v>
      </c>
      <c r="AG44" s="167">
        <f t="shared" si="9"/>
        <v>0</v>
      </c>
    </row>
    <row r="45" spans="1:33">
      <c r="A45" s="9">
        <v>43</v>
      </c>
      <c r="B45" s="155" t="s">
        <v>251</v>
      </c>
      <c r="C45" s="3">
        <v>1</v>
      </c>
      <c r="D45" s="3">
        <v>1</v>
      </c>
      <c r="E45" s="3">
        <v>1</v>
      </c>
      <c r="F45" s="3">
        <v>1</v>
      </c>
      <c r="G45" s="3">
        <v>1</v>
      </c>
      <c r="H45" s="156">
        <f t="shared" si="5"/>
        <v>0</v>
      </c>
      <c r="I45" s="39">
        <v>3</v>
      </c>
      <c r="J45" s="3">
        <v>15</v>
      </c>
      <c r="K45" s="3">
        <v>15</v>
      </c>
      <c r="L45" s="3">
        <v>15</v>
      </c>
      <c r="M45" s="3">
        <v>15</v>
      </c>
      <c r="N45" s="3">
        <v>15</v>
      </c>
      <c r="O45" s="167">
        <f t="shared" si="6"/>
        <v>0</v>
      </c>
      <c r="P45" s="3">
        <v>5</v>
      </c>
      <c r="Q45" s="3">
        <v>5</v>
      </c>
      <c r="R45" s="3">
        <v>5</v>
      </c>
      <c r="S45" s="3">
        <v>5</v>
      </c>
      <c r="T45" s="3">
        <v>5</v>
      </c>
      <c r="U45" s="167">
        <f t="shared" si="7"/>
        <v>0</v>
      </c>
      <c r="V45" s="22">
        <f t="shared" si="0"/>
        <v>33.333333333333329</v>
      </c>
      <c r="W45" s="22">
        <f t="shared" si="1"/>
        <v>33.333333333333329</v>
      </c>
      <c r="X45" s="22">
        <f t="shared" si="2"/>
        <v>33.333333333333329</v>
      </c>
      <c r="Y45" s="22">
        <f t="shared" si="3"/>
        <v>33.333333333333329</v>
      </c>
      <c r="Z45" s="168">
        <f t="shared" si="10"/>
        <v>33.333333333333329</v>
      </c>
      <c r="AA45" s="167">
        <f t="shared" si="8"/>
        <v>0</v>
      </c>
      <c r="AB45" s="3">
        <v>1</v>
      </c>
      <c r="AC45" s="3">
        <v>1</v>
      </c>
      <c r="AD45" s="3">
        <v>0</v>
      </c>
      <c r="AE45" s="158">
        <v>0</v>
      </c>
      <c r="AF45" s="3">
        <v>1</v>
      </c>
      <c r="AG45" s="167">
        <f t="shared" si="9"/>
        <v>0</v>
      </c>
    </row>
    <row r="46" spans="1:33">
      <c r="A46" s="3">
        <v>44</v>
      </c>
      <c r="B46" s="2" t="s">
        <v>252</v>
      </c>
      <c r="C46" s="3">
        <v>1</v>
      </c>
      <c r="D46" s="3">
        <v>1</v>
      </c>
      <c r="E46" s="3">
        <v>1</v>
      </c>
      <c r="F46" s="3">
        <v>1</v>
      </c>
      <c r="G46" s="3">
        <v>1</v>
      </c>
      <c r="H46" s="156">
        <f t="shared" si="5"/>
        <v>0</v>
      </c>
      <c r="I46" s="39">
        <v>3</v>
      </c>
      <c r="J46" s="3">
        <v>24</v>
      </c>
      <c r="K46" s="3">
        <v>24</v>
      </c>
      <c r="L46" s="3">
        <v>24</v>
      </c>
      <c r="M46" s="3">
        <v>24</v>
      </c>
      <c r="N46" s="3">
        <v>24</v>
      </c>
      <c r="O46" s="167">
        <f t="shared" si="6"/>
        <v>0</v>
      </c>
      <c r="P46" s="3">
        <v>8</v>
      </c>
      <c r="Q46" s="3">
        <v>8</v>
      </c>
      <c r="R46" s="3">
        <v>8</v>
      </c>
      <c r="S46" s="3">
        <v>8</v>
      </c>
      <c r="T46" s="3">
        <v>8</v>
      </c>
      <c r="U46" s="167">
        <f t="shared" si="7"/>
        <v>0</v>
      </c>
      <c r="V46" s="22">
        <f t="shared" si="0"/>
        <v>33.333333333333329</v>
      </c>
      <c r="W46" s="22">
        <f t="shared" si="1"/>
        <v>33.333333333333329</v>
      </c>
      <c r="X46" s="22">
        <f t="shared" si="2"/>
        <v>33.333333333333329</v>
      </c>
      <c r="Y46" s="22">
        <f t="shared" si="3"/>
        <v>33.333333333333329</v>
      </c>
      <c r="Z46" s="168">
        <f t="shared" si="10"/>
        <v>33.333333333333329</v>
      </c>
      <c r="AA46" s="167">
        <f t="shared" si="8"/>
        <v>0</v>
      </c>
      <c r="AB46" s="3">
        <v>1</v>
      </c>
      <c r="AC46" s="3">
        <v>1</v>
      </c>
      <c r="AD46" s="3">
        <v>0</v>
      </c>
      <c r="AE46" s="3">
        <v>0</v>
      </c>
      <c r="AF46" s="3">
        <v>2</v>
      </c>
      <c r="AG46" s="167">
        <f t="shared" si="9"/>
        <v>100</v>
      </c>
    </row>
    <row r="47" spans="1:33">
      <c r="A47" s="3">
        <v>45</v>
      </c>
      <c r="B47" s="2" t="s">
        <v>253</v>
      </c>
      <c r="C47" s="3">
        <v>3</v>
      </c>
      <c r="D47" s="3">
        <v>3</v>
      </c>
      <c r="E47" s="3">
        <v>3</v>
      </c>
      <c r="F47" s="3">
        <v>3</v>
      </c>
      <c r="G47" s="3">
        <v>3</v>
      </c>
      <c r="H47" s="156">
        <f t="shared" si="5"/>
        <v>0</v>
      </c>
      <c r="I47" s="39">
        <v>3</v>
      </c>
      <c r="J47" s="3">
        <v>20</v>
      </c>
      <c r="K47" s="3">
        <v>20</v>
      </c>
      <c r="L47" s="3">
        <v>20</v>
      </c>
      <c r="M47" s="3">
        <v>20</v>
      </c>
      <c r="N47" s="3">
        <v>20</v>
      </c>
      <c r="O47" s="167">
        <f t="shared" si="6"/>
        <v>0</v>
      </c>
      <c r="P47" s="3">
        <v>7</v>
      </c>
      <c r="Q47" s="3">
        <v>7</v>
      </c>
      <c r="R47" s="3">
        <v>7</v>
      </c>
      <c r="S47" s="3">
        <v>7</v>
      </c>
      <c r="T47" s="3">
        <v>7</v>
      </c>
      <c r="U47" s="167">
        <f t="shared" si="7"/>
        <v>0</v>
      </c>
      <c r="V47" s="22">
        <f t="shared" si="0"/>
        <v>35</v>
      </c>
      <c r="W47" s="22">
        <f t="shared" si="1"/>
        <v>35</v>
      </c>
      <c r="X47" s="22">
        <f t="shared" si="2"/>
        <v>35</v>
      </c>
      <c r="Y47" s="22">
        <f t="shared" si="3"/>
        <v>35</v>
      </c>
      <c r="Z47" s="168">
        <f t="shared" si="10"/>
        <v>35</v>
      </c>
      <c r="AA47" s="167">
        <f t="shared" si="8"/>
        <v>0</v>
      </c>
      <c r="AB47" s="3">
        <v>1</v>
      </c>
      <c r="AC47" s="3">
        <v>1</v>
      </c>
      <c r="AD47" s="3">
        <v>1</v>
      </c>
      <c r="AE47" s="158">
        <v>1</v>
      </c>
      <c r="AF47" s="3" t="s">
        <v>273</v>
      </c>
      <c r="AG47" s="167" t="e">
        <f t="shared" si="9"/>
        <v>#VALUE!</v>
      </c>
    </row>
    <row r="48" spans="1:33">
      <c r="A48" s="3">
        <v>46</v>
      </c>
      <c r="B48" s="2" t="s">
        <v>254</v>
      </c>
      <c r="C48" s="3">
        <v>2</v>
      </c>
      <c r="D48" s="3">
        <v>2</v>
      </c>
      <c r="E48" s="3">
        <v>2</v>
      </c>
      <c r="F48" s="3">
        <v>2</v>
      </c>
      <c r="G48" s="3">
        <v>2</v>
      </c>
      <c r="H48" s="156">
        <f t="shared" si="5"/>
        <v>0</v>
      </c>
      <c r="I48" s="39">
        <v>3</v>
      </c>
      <c r="J48" s="3">
        <v>20</v>
      </c>
      <c r="K48" s="3">
        <v>20</v>
      </c>
      <c r="L48" s="3">
        <v>21</v>
      </c>
      <c r="M48" s="3">
        <v>21</v>
      </c>
      <c r="N48" s="3">
        <v>21</v>
      </c>
      <c r="O48" s="167">
        <f t="shared" si="6"/>
        <v>5.0000000000000044</v>
      </c>
      <c r="P48" s="3">
        <v>6</v>
      </c>
      <c r="Q48" s="3">
        <v>6</v>
      </c>
      <c r="R48" s="3">
        <v>6</v>
      </c>
      <c r="S48" s="3">
        <v>6</v>
      </c>
      <c r="T48" s="3">
        <v>6</v>
      </c>
      <c r="U48" s="167">
        <f t="shared" si="7"/>
        <v>0</v>
      </c>
      <c r="V48" s="22">
        <f t="shared" si="0"/>
        <v>30</v>
      </c>
      <c r="W48" s="22">
        <f t="shared" si="1"/>
        <v>30</v>
      </c>
      <c r="X48" s="22">
        <f t="shared" si="2"/>
        <v>28.571428571428569</v>
      </c>
      <c r="Y48" s="22">
        <f t="shared" si="3"/>
        <v>28.571428571428569</v>
      </c>
      <c r="Z48" s="168">
        <f t="shared" si="10"/>
        <v>28.571428571428569</v>
      </c>
      <c r="AA48" s="167">
        <f t="shared" si="8"/>
        <v>-4.7619047619047672</v>
      </c>
      <c r="AB48" s="3">
        <v>1</v>
      </c>
      <c r="AC48" s="3">
        <v>1</v>
      </c>
      <c r="AD48" s="3">
        <v>4</v>
      </c>
      <c r="AE48" s="158">
        <v>1</v>
      </c>
      <c r="AF48" s="3">
        <v>2</v>
      </c>
      <c r="AG48" s="167">
        <f t="shared" si="9"/>
        <v>100</v>
      </c>
    </row>
    <row r="49" spans="1:33">
      <c r="A49" s="10">
        <v>47</v>
      </c>
      <c r="B49" s="209" t="s">
        <v>255</v>
      </c>
      <c r="C49" s="4">
        <v>3</v>
      </c>
      <c r="D49" s="4">
        <v>3</v>
      </c>
      <c r="E49" s="4">
        <v>3</v>
      </c>
      <c r="F49" s="4">
        <v>3</v>
      </c>
      <c r="G49" s="4">
        <v>3</v>
      </c>
      <c r="H49" s="160">
        <f t="shared" si="5"/>
        <v>0</v>
      </c>
      <c r="I49" s="40">
        <v>3</v>
      </c>
      <c r="J49" s="4">
        <v>15</v>
      </c>
      <c r="K49" s="4">
        <v>15</v>
      </c>
      <c r="L49" s="4">
        <v>15</v>
      </c>
      <c r="M49" s="4">
        <v>15</v>
      </c>
      <c r="N49" s="4">
        <v>15</v>
      </c>
      <c r="O49" s="193">
        <f t="shared" si="6"/>
        <v>0</v>
      </c>
      <c r="P49" s="4">
        <v>4</v>
      </c>
      <c r="Q49" s="4">
        <v>4</v>
      </c>
      <c r="R49" s="4">
        <v>4</v>
      </c>
      <c r="S49" s="4">
        <v>4</v>
      </c>
      <c r="T49" s="4">
        <v>4</v>
      </c>
      <c r="U49" s="193">
        <f t="shared" si="7"/>
        <v>0</v>
      </c>
      <c r="V49" s="23">
        <f t="shared" si="0"/>
        <v>26.666666666666668</v>
      </c>
      <c r="W49" s="23">
        <f t="shared" si="1"/>
        <v>26.666666666666668</v>
      </c>
      <c r="X49" s="23">
        <f t="shared" si="2"/>
        <v>26.666666666666668</v>
      </c>
      <c r="Y49" s="23">
        <f t="shared" si="3"/>
        <v>26.666666666666668</v>
      </c>
      <c r="Z49" s="168">
        <f t="shared" si="10"/>
        <v>26.666666666666668</v>
      </c>
      <c r="AA49" s="193">
        <f t="shared" si="8"/>
        <v>0</v>
      </c>
      <c r="AB49" s="4">
        <v>2</v>
      </c>
      <c r="AC49" s="4">
        <v>0</v>
      </c>
      <c r="AD49" s="4">
        <v>0</v>
      </c>
      <c r="AE49" s="210">
        <v>1</v>
      </c>
      <c r="AF49" s="4">
        <v>2</v>
      </c>
      <c r="AG49" s="193">
        <f t="shared" si="9"/>
        <v>0</v>
      </c>
    </row>
    <row r="50" spans="1:33">
      <c r="A50" s="378" t="s">
        <v>256</v>
      </c>
      <c r="B50" s="379"/>
      <c r="C50" s="8">
        <f>SUM(C3:C49)</f>
        <v>117</v>
      </c>
      <c r="D50" s="8">
        <f>SUM(D3:D49)</f>
        <v>116</v>
      </c>
      <c r="E50" s="8">
        <f>SUM(E3:E49)</f>
        <v>115</v>
      </c>
      <c r="F50" s="8">
        <f>SUM(F3:F49)</f>
        <v>111</v>
      </c>
      <c r="G50" s="8">
        <f>SUM(G3:G49)</f>
        <v>112</v>
      </c>
      <c r="H50" s="20">
        <f t="shared" si="5"/>
        <v>-4.273504273504269</v>
      </c>
      <c r="I50" s="8"/>
      <c r="J50" s="8">
        <f>SUM(J3:J49)</f>
        <v>1018</v>
      </c>
      <c r="K50" s="8">
        <f>SUM(K3:K49)</f>
        <v>980</v>
      </c>
      <c r="L50" s="8">
        <f>SUM(L3:L49)</f>
        <v>971</v>
      </c>
      <c r="M50" s="8">
        <f>SUM(M3:M49)</f>
        <v>873</v>
      </c>
      <c r="N50" s="8">
        <f>SUM(N3:N49)</f>
        <v>869</v>
      </c>
      <c r="O50" s="20">
        <f t="shared" si="6"/>
        <v>-14.636542239685657</v>
      </c>
      <c r="P50" s="8">
        <f>SUM(P3:P49)</f>
        <v>332</v>
      </c>
      <c r="Q50" s="8">
        <f>SUM(Q3:Q49)</f>
        <v>320</v>
      </c>
      <c r="R50" s="8">
        <f>SUM(R3:R49)</f>
        <v>315</v>
      </c>
      <c r="S50" s="8">
        <f>SUM(S3:S49)</f>
        <v>289</v>
      </c>
      <c r="T50" s="8">
        <f>SUM(T3:T49)</f>
        <v>288</v>
      </c>
      <c r="U50" s="20">
        <f t="shared" si="7"/>
        <v>-13.253012048192769</v>
      </c>
      <c r="V50" s="20">
        <f t="shared" si="0"/>
        <v>32.612966601178783</v>
      </c>
      <c r="W50" s="20">
        <f t="shared" si="1"/>
        <v>32.653061224489797</v>
      </c>
      <c r="X50" s="20">
        <f t="shared" si="2"/>
        <v>32.44078269824923</v>
      </c>
      <c r="Y50" s="20">
        <f t="shared" si="3"/>
        <v>33.10423825887743</v>
      </c>
      <c r="Z50" s="20">
        <f t="shared" si="10"/>
        <v>33.141542002301492</v>
      </c>
      <c r="AA50" s="20">
        <f t="shared" si="8"/>
        <v>1.6207522841654054</v>
      </c>
      <c r="AB50" s="8">
        <f>SUM(AB3:AB49)</f>
        <v>100</v>
      </c>
      <c r="AC50" s="8">
        <f>SUM(AC3:AC49)</f>
        <v>96</v>
      </c>
      <c r="AD50" s="8">
        <f>SUM(AD3:AD49)</f>
        <v>97</v>
      </c>
      <c r="AE50" s="8">
        <f>SUM(AE3:AE49)</f>
        <v>112</v>
      </c>
      <c r="AF50" s="8">
        <f>SUM(AF3:AF49)</f>
        <v>113</v>
      </c>
      <c r="AG50" s="20">
        <f t="shared" si="9"/>
        <v>12.999999999999989</v>
      </c>
    </row>
  </sheetData>
  <mergeCells count="3">
    <mergeCell ref="A1:A2"/>
    <mergeCell ref="B1:B2"/>
    <mergeCell ref="A50:B50"/>
  </mergeCells>
  <phoneticPr fontId="2"/>
  <pageMargins left="0.48" right="0.35" top="0.66" bottom="0.5" header="0.36" footer="0.27"/>
  <pageSetup paperSize="9" scale="80" orientation="landscape" horizontalDpi="4294967292"/>
  <headerFooter>
    <oddHeader>&amp;L&amp;"ＭＳ ゴシック,太字 斜体"&amp;12資料-２：消費者行政チェックポイント集計表（続）</oddHead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0"/>
  <sheetViews>
    <sheetView zoomScale="85" workbookViewId="0">
      <pane xSplit="2" ySplit="2" topLeftCell="C3" activePane="bottomRight" state="frozen"/>
      <selection pane="topRight" activeCell="C1" sqref="C1"/>
      <selection pane="bottomLeft" activeCell="A3" sqref="A3"/>
      <selection pane="bottomRight" sqref="A1:A2"/>
    </sheetView>
  </sheetViews>
  <sheetFormatPr baseColWidth="10" defaultColWidth="8.83203125" defaultRowHeight="17" x14ac:dyDescent="0"/>
  <cols>
    <col min="1" max="1" width="4.6640625" customWidth="1"/>
    <col min="2" max="2" width="9" style="1" customWidth="1"/>
    <col min="3" max="6" width="9.83203125" customWidth="1"/>
    <col min="7" max="7" width="26.1640625" style="53" customWidth="1"/>
    <col min="8" max="8" width="9.83203125" customWidth="1"/>
    <col min="9" max="10" width="12.83203125" customWidth="1"/>
    <col min="13" max="13" width="28.1640625" style="53" customWidth="1"/>
    <col min="24" max="25" width="10.6640625" customWidth="1"/>
  </cols>
  <sheetData>
    <row r="1" spans="1:27">
      <c r="A1" s="380" t="s">
        <v>207</v>
      </c>
      <c r="B1" s="380" t="s">
        <v>208</v>
      </c>
      <c r="C1" s="182" t="s">
        <v>26</v>
      </c>
      <c r="D1" s="183"/>
      <c r="E1" s="182" t="s">
        <v>29</v>
      </c>
      <c r="F1" s="183"/>
      <c r="G1" s="212" t="s">
        <v>34</v>
      </c>
      <c r="H1" s="184" t="s">
        <v>35</v>
      </c>
      <c r="I1" s="182" t="s">
        <v>38</v>
      </c>
      <c r="J1" s="183"/>
      <c r="K1" s="182" t="s">
        <v>59</v>
      </c>
      <c r="L1" s="183"/>
      <c r="M1" s="212" t="s">
        <v>60</v>
      </c>
      <c r="N1" s="184" t="s">
        <v>61</v>
      </c>
      <c r="O1" s="187" t="s">
        <v>39</v>
      </c>
      <c r="P1" s="188"/>
      <c r="Q1" s="180"/>
      <c r="R1" s="189" t="s">
        <v>43</v>
      </c>
      <c r="S1" s="188"/>
      <c r="T1" s="180"/>
      <c r="U1" s="189" t="s">
        <v>46</v>
      </c>
      <c r="V1" s="188"/>
      <c r="W1" s="180"/>
      <c r="X1" s="190" t="s">
        <v>47</v>
      </c>
      <c r="Y1" s="180"/>
      <c r="Z1" s="98" t="s">
        <v>48</v>
      </c>
      <c r="AA1" s="98" t="s">
        <v>50</v>
      </c>
    </row>
    <row r="2" spans="1:27">
      <c r="A2" s="381"/>
      <c r="B2" s="381"/>
      <c r="C2" s="185" t="s">
        <v>36</v>
      </c>
      <c r="D2" s="185" t="s">
        <v>37</v>
      </c>
      <c r="E2" s="185" t="s">
        <v>30</v>
      </c>
      <c r="F2" s="185" t="s">
        <v>31</v>
      </c>
      <c r="G2" s="213" t="s">
        <v>32</v>
      </c>
      <c r="H2" s="185" t="s">
        <v>33</v>
      </c>
      <c r="I2" s="185" t="s">
        <v>36</v>
      </c>
      <c r="J2" s="185" t="s">
        <v>37</v>
      </c>
      <c r="K2" s="185" t="s">
        <v>30</v>
      </c>
      <c r="L2" s="185" t="s">
        <v>31</v>
      </c>
      <c r="M2" s="213" t="s">
        <v>32</v>
      </c>
      <c r="N2" s="185" t="s">
        <v>33</v>
      </c>
      <c r="O2" s="185" t="s">
        <v>40</v>
      </c>
      <c r="P2" s="185" t="s">
        <v>41</v>
      </c>
      <c r="Q2" s="185" t="s">
        <v>42</v>
      </c>
      <c r="R2" s="185" t="s">
        <v>44</v>
      </c>
      <c r="S2" s="185" t="s">
        <v>45</v>
      </c>
      <c r="T2" s="185" t="s">
        <v>28</v>
      </c>
      <c r="U2" s="185" t="s">
        <v>44</v>
      </c>
      <c r="V2" s="185" t="s">
        <v>45</v>
      </c>
      <c r="W2" s="185" t="s">
        <v>28</v>
      </c>
      <c r="X2" s="185" t="s">
        <v>27</v>
      </c>
      <c r="Y2" s="185" t="s">
        <v>28</v>
      </c>
      <c r="Z2" s="186" t="s">
        <v>49</v>
      </c>
      <c r="AA2" s="186" t="s">
        <v>51</v>
      </c>
    </row>
    <row r="3" spans="1:27">
      <c r="A3" s="41">
        <v>1</v>
      </c>
      <c r="B3" s="42" t="s">
        <v>209</v>
      </c>
      <c r="C3" s="181">
        <v>1</v>
      </c>
      <c r="D3" s="181" t="s">
        <v>56</v>
      </c>
      <c r="E3" s="181">
        <v>1</v>
      </c>
      <c r="F3" s="181" t="s">
        <v>56</v>
      </c>
      <c r="G3" s="214" t="s">
        <v>52</v>
      </c>
      <c r="H3" s="181">
        <v>2</v>
      </c>
      <c r="I3" s="194">
        <v>1</v>
      </c>
      <c r="J3" s="194" t="s">
        <v>56</v>
      </c>
      <c r="K3" s="194" t="s">
        <v>56</v>
      </c>
      <c r="L3" s="194">
        <v>1</v>
      </c>
      <c r="M3" s="315" t="s">
        <v>55</v>
      </c>
      <c r="N3" s="194">
        <v>4</v>
      </c>
      <c r="O3" s="181">
        <v>1</v>
      </c>
      <c r="P3" s="181">
        <v>1</v>
      </c>
      <c r="Q3" s="181" t="s">
        <v>56</v>
      </c>
      <c r="R3" s="194">
        <v>1</v>
      </c>
      <c r="S3" s="194" t="s">
        <v>56</v>
      </c>
      <c r="T3" s="194" t="s">
        <v>56</v>
      </c>
      <c r="U3" s="181">
        <v>1</v>
      </c>
      <c r="V3" s="181" t="s">
        <v>56</v>
      </c>
      <c r="W3" s="181" t="s">
        <v>56</v>
      </c>
      <c r="X3" s="194">
        <v>1</v>
      </c>
      <c r="Y3" s="194" t="s">
        <v>56</v>
      </c>
      <c r="Z3" s="194">
        <v>1975</v>
      </c>
      <c r="AA3" s="194">
        <v>0</v>
      </c>
    </row>
    <row r="4" spans="1:27">
      <c r="A4" s="3">
        <v>2</v>
      </c>
      <c r="B4" s="2" t="s">
        <v>210</v>
      </c>
      <c r="C4" s="3" t="s">
        <v>56</v>
      </c>
      <c r="D4" s="3">
        <v>1</v>
      </c>
      <c r="E4" s="3" t="s">
        <v>56</v>
      </c>
      <c r="F4" s="3" t="s">
        <v>56</v>
      </c>
      <c r="G4" s="215" t="s">
        <v>56</v>
      </c>
      <c r="H4" s="3" t="s">
        <v>56</v>
      </c>
      <c r="I4" s="195" t="s">
        <v>56</v>
      </c>
      <c r="J4" s="195">
        <v>1</v>
      </c>
      <c r="K4" s="195" t="s">
        <v>56</v>
      </c>
      <c r="L4" s="195" t="s">
        <v>56</v>
      </c>
      <c r="M4" s="316" t="s">
        <v>56</v>
      </c>
      <c r="N4" s="195" t="s">
        <v>56</v>
      </c>
      <c r="O4" s="3">
        <v>1</v>
      </c>
      <c r="P4" s="3" t="s">
        <v>56</v>
      </c>
      <c r="Q4" s="3" t="s">
        <v>56</v>
      </c>
      <c r="R4" s="195">
        <v>1</v>
      </c>
      <c r="S4" s="195" t="s">
        <v>56</v>
      </c>
      <c r="T4" s="195" t="s">
        <v>56</v>
      </c>
      <c r="U4" s="3">
        <v>1</v>
      </c>
      <c r="V4" s="3" t="s">
        <v>56</v>
      </c>
      <c r="W4" s="3" t="s">
        <v>56</v>
      </c>
      <c r="X4" s="195">
        <v>1</v>
      </c>
      <c r="Y4" s="195" t="s">
        <v>56</v>
      </c>
      <c r="Z4" s="195">
        <v>1995</v>
      </c>
      <c r="AA4" s="195">
        <v>0</v>
      </c>
    </row>
    <row r="5" spans="1:27">
      <c r="A5" s="3">
        <v>3</v>
      </c>
      <c r="B5" s="2" t="s">
        <v>211</v>
      </c>
      <c r="C5" s="3" t="s">
        <v>56</v>
      </c>
      <c r="D5" s="3">
        <v>1</v>
      </c>
      <c r="E5" s="3" t="s">
        <v>56</v>
      </c>
      <c r="F5" s="3" t="s">
        <v>56</v>
      </c>
      <c r="G5" s="215" t="s">
        <v>56</v>
      </c>
      <c r="H5" s="3" t="s">
        <v>56</v>
      </c>
      <c r="I5" s="195">
        <v>1</v>
      </c>
      <c r="J5" s="195" t="s">
        <v>56</v>
      </c>
      <c r="K5" s="195" t="s">
        <v>56</v>
      </c>
      <c r="L5" s="195">
        <v>1</v>
      </c>
      <c r="M5" s="316" t="s">
        <v>126</v>
      </c>
      <c r="N5" s="195">
        <v>1</v>
      </c>
      <c r="O5" s="3">
        <v>1</v>
      </c>
      <c r="P5" s="3">
        <v>1</v>
      </c>
      <c r="Q5" s="3" t="s">
        <v>56</v>
      </c>
      <c r="R5" s="195">
        <v>1</v>
      </c>
      <c r="S5" s="195" t="s">
        <v>56</v>
      </c>
      <c r="T5" s="195" t="s">
        <v>56</v>
      </c>
      <c r="U5" s="3">
        <v>1</v>
      </c>
      <c r="V5" s="3" t="s">
        <v>56</v>
      </c>
      <c r="W5" s="3" t="s">
        <v>56</v>
      </c>
      <c r="X5" s="195">
        <v>1</v>
      </c>
      <c r="Y5" s="195" t="s">
        <v>56</v>
      </c>
      <c r="Z5" s="195">
        <v>1975</v>
      </c>
      <c r="AA5" s="195">
        <v>0</v>
      </c>
    </row>
    <row r="6" spans="1:27">
      <c r="A6" s="3">
        <v>4</v>
      </c>
      <c r="B6" s="2" t="s">
        <v>212</v>
      </c>
      <c r="C6" s="3" t="s">
        <v>56</v>
      </c>
      <c r="D6" s="3">
        <v>1</v>
      </c>
      <c r="E6" s="3" t="s">
        <v>56</v>
      </c>
      <c r="F6" s="3" t="s">
        <v>56</v>
      </c>
      <c r="G6" s="215" t="s">
        <v>56</v>
      </c>
      <c r="H6" s="3" t="s">
        <v>56</v>
      </c>
      <c r="I6" s="195">
        <v>1</v>
      </c>
      <c r="J6" s="195" t="s">
        <v>56</v>
      </c>
      <c r="K6" s="195" t="s">
        <v>56</v>
      </c>
      <c r="L6" s="195">
        <v>1</v>
      </c>
      <c r="M6" s="316" t="s">
        <v>306</v>
      </c>
      <c r="N6" s="195">
        <v>1</v>
      </c>
      <c r="O6" s="3">
        <v>1</v>
      </c>
      <c r="P6" s="3">
        <v>1</v>
      </c>
      <c r="Q6" s="3" t="s">
        <v>56</v>
      </c>
      <c r="R6" s="195">
        <v>1</v>
      </c>
      <c r="S6" s="195" t="s">
        <v>56</v>
      </c>
      <c r="T6" s="195" t="s">
        <v>56</v>
      </c>
      <c r="U6" s="3">
        <v>1</v>
      </c>
      <c r="V6" s="3" t="s">
        <v>56</v>
      </c>
      <c r="W6" s="3" t="s">
        <v>56</v>
      </c>
      <c r="X6" s="195">
        <v>1</v>
      </c>
      <c r="Y6" s="195" t="s">
        <v>56</v>
      </c>
      <c r="Z6" s="195">
        <v>1995</v>
      </c>
      <c r="AA6" s="195">
        <v>0</v>
      </c>
    </row>
    <row r="7" spans="1:27">
      <c r="A7" s="9">
        <v>5</v>
      </c>
      <c r="B7" s="155" t="s">
        <v>213</v>
      </c>
      <c r="C7" s="3" t="s">
        <v>56</v>
      </c>
      <c r="D7" s="3">
        <v>1</v>
      </c>
      <c r="E7" s="3" t="s">
        <v>56</v>
      </c>
      <c r="F7" s="3" t="s">
        <v>56</v>
      </c>
      <c r="G7" s="215" t="s">
        <v>56</v>
      </c>
      <c r="H7" s="3" t="s">
        <v>56</v>
      </c>
      <c r="I7" s="195">
        <v>1</v>
      </c>
      <c r="J7" s="195" t="s">
        <v>56</v>
      </c>
      <c r="K7" s="195">
        <v>1</v>
      </c>
      <c r="L7" s="195" t="s">
        <v>56</v>
      </c>
      <c r="M7" s="316" t="s">
        <v>159</v>
      </c>
      <c r="N7" s="195">
        <v>1</v>
      </c>
      <c r="O7" s="3">
        <v>1</v>
      </c>
      <c r="P7" s="3">
        <v>1</v>
      </c>
      <c r="Q7" s="3" t="s">
        <v>56</v>
      </c>
      <c r="R7" s="195">
        <v>1</v>
      </c>
      <c r="S7" s="195" t="s">
        <v>56</v>
      </c>
      <c r="T7" s="195" t="s">
        <v>56</v>
      </c>
      <c r="U7" s="3" t="s">
        <v>56</v>
      </c>
      <c r="V7" s="3" t="s">
        <v>56</v>
      </c>
      <c r="W7" s="3">
        <v>1</v>
      </c>
      <c r="X7" s="195">
        <v>1</v>
      </c>
      <c r="Y7" s="195" t="s">
        <v>56</v>
      </c>
      <c r="Z7" s="195">
        <v>1976</v>
      </c>
      <c r="AA7" s="195">
        <v>1</v>
      </c>
    </row>
    <row r="8" spans="1:27">
      <c r="A8" s="9">
        <v>6</v>
      </c>
      <c r="B8" s="155" t="s">
        <v>214</v>
      </c>
      <c r="C8" s="3">
        <v>1</v>
      </c>
      <c r="D8" s="3" t="s">
        <v>56</v>
      </c>
      <c r="E8" s="3" t="s">
        <v>56</v>
      </c>
      <c r="F8" s="3">
        <v>1</v>
      </c>
      <c r="G8" s="215" t="s">
        <v>186</v>
      </c>
      <c r="H8" s="3">
        <v>0</v>
      </c>
      <c r="I8" s="195">
        <v>1</v>
      </c>
      <c r="J8" s="195" t="s">
        <v>56</v>
      </c>
      <c r="K8" s="195" t="s">
        <v>56</v>
      </c>
      <c r="L8" s="195">
        <v>1</v>
      </c>
      <c r="M8" s="316" t="s">
        <v>186</v>
      </c>
      <c r="N8" s="195">
        <v>1</v>
      </c>
      <c r="O8" s="3">
        <v>1</v>
      </c>
      <c r="P8" s="3" t="s">
        <v>56</v>
      </c>
      <c r="Q8" s="3" t="s">
        <v>56</v>
      </c>
      <c r="R8" s="195">
        <v>1</v>
      </c>
      <c r="S8" s="195" t="s">
        <v>56</v>
      </c>
      <c r="T8" s="195" t="s">
        <v>56</v>
      </c>
      <c r="U8" s="3">
        <v>1</v>
      </c>
      <c r="V8" s="3" t="s">
        <v>56</v>
      </c>
      <c r="W8" s="3" t="s">
        <v>56</v>
      </c>
      <c r="X8" s="195">
        <v>1</v>
      </c>
      <c r="Y8" s="195" t="s">
        <v>56</v>
      </c>
      <c r="Z8" s="195">
        <v>1989</v>
      </c>
      <c r="AA8" s="195">
        <v>0</v>
      </c>
    </row>
    <row r="9" spans="1:27">
      <c r="A9" s="9">
        <v>7</v>
      </c>
      <c r="B9" s="155" t="s">
        <v>215</v>
      </c>
      <c r="C9" s="3">
        <v>1</v>
      </c>
      <c r="D9" s="3" t="s">
        <v>56</v>
      </c>
      <c r="E9" s="3">
        <v>1</v>
      </c>
      <c r="F9" s="3" t="s">
        <v>107</v>
      </c>
      <c r="G9" s="215" t="s">
        <v>54</v>
      </c>
      <c r="H9" s="3">
        <v>2</v>
      </c>
      <c r="I9" s="195">
        <v>1</v>
      </c>
      <c r="J9" s="195" t="s">
        <v>56</v>
      </c>
      <c r="K9" s="195" t="s">
        <v>56</v>
      </c>
      <c r="L9" s="195">
        <v>1</v>
      </c>
      <c r="M9" s="316" t="s">
        <v>132</v>
      </c>
      <c r="N9" s="195">
        <v>1</v>
      </c>
      <c r="O9" s="3">
        <v>1</v>
      </c>
      <c r="P9" s="3" t="s">
        <v>56</v>
      </c>
      <c r="Q9" s="3" t="s">
        <v>56</v>
      </c>
      <c r="R9" s="195">
        <v>1</v>
      </c>
      <c r="S9" s="195" t="s">
        <v>56</v>
      </c>
      <c r="T9" s="195" t="s">
        <v>56</v>
      </c>
      <c r="U9" s="3" t="s">
        <v>56</v>
      </c>
      <c r="V9" s="3" t="s">
        <v>56</v>
      </c>
      <c r="W9" s="3">
        <v>1</v>
      </c>
      <c r="X9" s="195">
        <v>1</v>
      </c>
      <c r="Y9" s="195" t="s">
        <v>56</v>
      </c>
      <c r="Z9" s="195">
        <v>1977</v>
      </c>
      <c r="AA9" s="195">
        <v>1</v>
      </c>
    </row>
    <row r="10" spans="1:27">
      <c r="A10" s="9">
        <v>8</v>
      </c>
      <c r="B10" s="155" t="s">
        <v>216</v>
      </c>
      <c r="C10" s="3">
        <v>1</v>
      </c>
      <c r="D10" s="3" t="s">
        <v>56</v>
      </c>
      <c r="E10" s="3" t="s">
        <v>56</v>
      </c>
      <c r="F10" s="3">
        <v>1</v>
      </c>
      <c r="G10" s="215"/>
      <c r="H10" s="3">
        <v>10</v>
      </c>
      <c r="I10" s="195" t="s">
        <v>56</v>
      </c>
      <c r="J10" s="195">
        <v>1</v>
      </c>
      <c r="K10" s="195" t="s">
        <v>56</v>
      </c>
      <c r="L10" s="195" t="s">
        <v>56</v>
      </c>
      <c r="M10" s="316" t="s">
        <v>53</v>
      </c>
      <c r="N10" s="195">
        <v>10</v>
      </c>
      <c r="O10" s="3">
        <v>1</v>
      </c>
      <c r="P10" s="3">
        <v>1</v>
      </c>
      <c r="Q10" s="3" t="s">
        <v>56</v>
      </c>
      <c r="R10" s="195">
        <v>1</v>
      </c>
      <c r="S10" s="195" t="s">
        <v>56</v>
      </c>
      <c r="T10" s="195" t="s">
        <v>56</v>
      </c>
      <c r="U10" s="3">
        <v>1</v>
      </c>
      <c r="V10" s="3" t="s">
        <v>56</v>
      </c>
      <c r="W10" s="3" t="s">
        <v>56</v>
      </c>
      <c r="X10" s="195">
        <v>1</v>
      </c>
      <c r="Y10" s="195" t="s">
        <v>56</v>
      </c>
      <c r="Z10" s="195">
        <v>1995</v>
      </c>
      <c r="AA10" s="195">
        <v>1</v>
      </c>
    </row>
    <row r="11" spans="1:27">
      <c r="A11" s="9">
        <v>9</v>
      </c>
      <c r="B11" s="155" t="s">
        <v>217</v>
      </c>
      <c r="C11" s="3">
        <v>1</v>
      </c>
      <c r="D11" s="3" t="s">
        <v>56</v>
      </c>
      <c r="E11" s="3" t="s">
        <v>56</v>
      </c>
      <c r="F11" s="3">
        <v>1</v>
      </c>
      <c r="G11" s="215" t="s">
        <v>72</v>
      </c>
      <c r="H11" s="3">
        <v>0</v>
      </c>
      <c r="I11" s="195">
        <v>1</v>
      </c>
      <c r="J11" s="195" t="s">
        <v>56</v>
      </c>
      <c r="K11" s="195">
        <v>1</v>
      </c>
      <c r="L11" s="195" t="s">
        <v>56</v>
      </c>
      <c r="M11" s="316" t="s">
        <v>72</v>
      </c>
      <c r="N11" s="195">
        <v>3</v>
      </c>
      <c r="O11" s="3">
        <v>1</v>
      </c>
      <c r="P11" s="3">
        <v>1</v>
      </c>
      <c r="Q11" s="3" t="s">
        <v>56</v>
      </c>
      <c r="R11" s="195">
        <v>1</v>
      </c>
      <c r="S11" s="195" t="s">
        <v>56</v>
      </c>
      <c r="T11" s="195" t="s">
        <v>56</v>
      </c>
      <c r="U11" s="3">
        <v>1</v>
      </c>
      <c r="V11" s="3" t="s">
        <v>56</v>
      </c>
      <c r="W11" s="3" t="s">
        <v>56</v>
      </c>
      <c r="X11" s="195">
        <v>1</v>
      </c>
      <c r="Y11" s="195" t="s">
        <v>56</v>
      </c>
      <c r="Z11" s="195">
        <v>1995</v>
      </c>
      <c r="AA11" s="195">
        <v>0</v>
      </c>
    </row>
    <row r="12" spans="1:27">
      <c r="A12" s="3">
        <v>10</v>
      </c>
      <c r="B12" s="2" t="s">
        <v>218</v>
      </c>
      <c r="C12" s="3">
        <v>1</v>
      </c>
      <c r="D12" s="3" t="s">
        <v>56</v>
      </c>
      <c r="E12" s="3">
        <v>1</v>
      </c>
      <c r="F12" s="3" t="s">
        <v>56</v>
      </c>
      <c r="G12" s="215" t="s">
        <v>73</v>
      </c>
      <c r="H12" s="3">
        <v>0</v>
      </c>
      <c r="I12" s="195" t="s">
        <v>56</v>
      </c>
      <c r="J12" s="195">
        <v>1</v>
      </c>
      <c r="K12" s="195" t="s">
        <v>56</v>
      </c>
      <c r="L12" s="195" t="s">
        <v>56</v>
      </c>
      <c r="M12" s="316" t="s">
        <v>56</v>
      </c>
      <c r="N12" s="195" t="s">
        <v>56</v>
      </c>
      <c r="O12" s="3">
        <v>1</v>
      </c>
      <c r="P12" s="3">
        <v>1</v>
      </c>
      <c r="Q12" s="3" t="s">
        <v>56</v>
      </c>
      <c r="R12" s="195">
        <v>1</v>
      </c>
      <c r="S12" s="195" t="s">
        <v>56</v>
      </c>
      <c r="T12" s="195" t="s">
        <v>56</v>
      </c>
      <c r="U12" s="3">
        <v>1</v>
      </c>
      <c r="V12" s="3" t="s">
        <v>56</v>
      </c>
      <c r="W12" s="3" t="s">
        <v>56</v>
      </c>
      <c r="X12" s="195">
        <v>1</v>
      </c>
      <c r="Y12" s="195" t="s">
        <v>56</v>
      </c>
      <c r="Z12" s="195">
        <v>1995</v>
      </c>
      <c r="AA12" s="195">
        <v>0</v>
      </c>
    </row>
    <row r="13" spans="1:27">
      <c r="A13" s="3">
        <v>11</v>
      </c>
      <c r="B13" s="2" t="s">
        <v>219</v>
      </c>
      <c r="C13" s="3" t="s">
        <v>56</v>
      </c>
      <c r="D13" s="3">
        <v>1</v>
      </c>
      <c r="E13" s="3" t="s">
        <v>56</v>
      </c>
      <c r="F13" s="3" t="s">
        <v>56</v>
      </c>
      <c r="G13" s="215" t="s">
        <v>56</v>
      </c>
      <c r="H13" s="3" t="s">
        <v>56</v>
      </c>
      <c r="I13" s="195">
        <v>1</v>
      </c>
      <c r="J13" s="195" t="s">
        <v>56</v>
      </c>
      <c r="K13" s="195" t="s">
        <v>56</v>
      </c>
      <c r="L13" s="195">
        <v>1</v>
      </c>
      <c r="M13" s="316"/>
      <c r="N13" s="195">
        <v>3</v>
      </c>
      <c r="O13" s="3">
        <v>1</v>
      </c>
      <c r="P13" s="3">
        <v>1</v>
      </c>
      <c r="Q13" s="3" t="s">
        <v>56</v>
      </c>
      <c r="R13" s="195">
        <v>1</v>
      </c>
      <c r="S13" s="195" t="s">
        <v>56</v>
      </c>
      <c r="T13" s="195" t="s">
        <v>56</v>
      </c>
      <c r="U13" s="3"/>
      <c r="V13" s="3"/>
      <c r="W13" s="3"/>
      <c r="X13" s="195">
        <v>1</v>
      </c>
      <c r="Y13" s="195" t="s">
        <v>56</v>
      </c>
      <c r="Z13" s="195">
        <v>1987</v>
      </c>
      <c r="AA13" s="195">
        <v>0</v>
      </c>
    </row>
    <row r="14" spans="1:27">
      <c r="A14" s="3">
        <v>12</v>
      </c>
      <c r="B14" s="2" t="s">
        <v>220</v>
      </c>
      <c r="C14" s="3">
        <v>1</v>
      </c>
      <c r="D14" s="3" t="s">
        <v>56</v>
      </c>
      <c r="E14" s="3" t="s">
        <v>56</v>
      </c>
      <c r="F14" s="3">
        <v>1</v>
      </c>
      <c r="G14" s="215" t="s">
        <v>131</v>
      </c>
      <c r="H14" s="3">
        <v>0</v>
      </c>
      <c r="I14" s="195">
        <v>1</v>
      </c>
      <c r="J14" s="195" t="s">
        <v>56</v>
      </c>
      <c r="K14" s="195">
        <v>1</v>
      </c>
      <c r="L14" s="195" t="s">
        <v>56</v>
      </c>
      <c r="M14" s="316" t="s">
        <v>131</v>
      </c>
      <c r="N14" s="195">
        <v>4</v>
      </c>
      <c r="O14" s="3">
        <v>1</v>
      </c>
      <c r="P14" s="3">
        <v>1</v>
      </c>
      <c r="Q14" s="3" t="s">
        <v>56</v>
      </c>
      <c r="R14" s="195">
        <v>1</v>
      </c>
      <c r="S14" s="195" t="s">
        <v>56</v>
      </c>
      <c r="T14" s="195" t="s">
        <v>56</v>
      </c>
      <c r="U14" s="3">
        <v>1</v>
      </c>
      <c r="V14" s="3" t="s">
        <v>56</v>
      </c>
      <c r="W14" s="3" t="s">
        <v>56</v>
      </c>
      <c r="X14" s="195">
        <v>1</v>
      </c>
      <c r="Y14" s="195" t="s">
        <v>56</v>
      </c>
      <c r="Z14" s="195">
        <v>1975</v>
      </c>
      <c r="AA14" s="195">
        <v>0</v>
      </c>
    </row>
    <row r="15" spans="1:27">
      <c r="A15" s="3">
        <v>13</v>
      </c>
      <c r="B15" s="2" t="s">
        <v>221</v>
      </c>
      <c r="C15" s="3">
        <v>1</v>
      </c>
      <c r="D15" s="3" t="s">
        <v>56</v>
      </c>
      <c r="E15" s="3">
        <v>1</v>
      </c>
      <c r="F15" s="3" t="s">
        <v>56</v>
      </c>
      <c r="G15" s="215" t="s">
        <v>102</v>
      </c>
      <c r="H15" s="3">
        <v>4</v>
      </c>
      <c r="I15" s="195">
        <v>1</v>
      </c>
      <c r="J15" s="195" t="s">
        <v>56</v>
      </c>
      <c r="K15" s="195">
        <v>1</v>
      </c>
      <c r="L15" s="195" t="s">
        <v>56</v>
      </c>
      <c r="M15" s="316" t="s">
        <v>102</v>
      </c>
      <c r="N15" s="195">
        <v>2</v>
      </c>
      <c r="O15" s="3">
        <v>1</v>
      </c>
      <c r="P15" s="3">
        <v>1</v>
      </c>
      <c r="Q15" s="3" t="s">
        <v>56</v>
      </c>
      <c r="R15" s="195">
        <v>1</v>
      </c>
      <c r="S15" s="195" t="s">
        <v>56</v>
      </c>
      <c r="T15" s="195" t="s">
        <v>56</v>
      </c>
      <c r="U15" s="3">
        <v>1</v>
      </c>
      <c r="V15" s="3" t="s">
        <v>56</v>
      </c>
      <c r="W15" s="3" t="s">
        <v>56</v>
      </c>
      <c r="X15" s="195">
        <v>1</v>
      </c>
      <c r="Y15" s="195" t="s">
        <v>56</v>
      </c>
      <c r="Z15" s="195">
        <v>1975</v>
      </c>
      <c r="AA15" s="195">
        <v>20</v>
      </c>
    </row>
    <row r="16" spans="1:27">
      <c r="A16" s="9">
        <v>14</v>
      </c>
      <c r="B16" s="155" t="s">
        <v>222</v>
      </c>
      <c r="C16" s="3">
        <v>1</v>
      </c>
      <c r="D16" s="3" t="s">
        <v>56</v>
      </c>
      <c r="E16" s="3">
        <v>1</v>
      </c>
      <c r="F16" s="3" t="s">
        <v>56</v>
      </c>
      <c r="G16" s="215" t="s">
        <v>180</v>
      </c>
      <c r="H16" s="3">
        <v>1</v>
      </c>
      <c r="I16" s="195">
        <v>1</v>
      </c>
      <c r="J16" s="195" t="s">
        <v>56</v>
      </c>
      <c r="K16" s="195">
        <v>1</v>
      </c>
      <c r="L16" s="195" t="s">
        <v>56</v>
      </c>
      <c r="M16" s="316" t="s">
        <v>181</v>
      </c>
      <c r="N16" s="195">
        <v>1</v>
      </c>
      <c r="O16" s="3">
        <v>1</v>
      </c>
      <c r="P16" s="3">
        <v>1</v>
      </c>
      <c r="Q16" s="3" t="s">
        <v>56</v>
      </c>
      <c r="R16" s="195"/>
      <c r="S16" s="195"/>
      <c r="T16" s="195"/>
      <c r="U16" s="3">
        <v>1</v>
      </c>
      <c r="V16" s="3" t="s">
        <v>56</v>
      </c>
      <c r="W16" s="3" t="s">
        <v>56</v>
      </c>
      <c r="X16" s="195">
        <v>1</v>
      </c>
      <c r="Y16" s="195" t="s">
        <v>56</v>
      </c>
      <c r="Z16" s="195">
        <v>1980</v>
      </c>
      <c r="AA16" s="195">
        <v>5</v>
      </c>
    </row>
    <row r="17" spans="1:27">
      <c r="A17" s="3">
        <v>15</v>
      </c>
      <c r="B17" s="2" t="s">
        <v>223</v>
      </c>
      <c r="C17" s="3">
        <v>1</v>
      </c>
      <c r="D17" s="3" t="s">
        <v>56</v>
      </c>
      <c r="E17" s="3">
        <v>1</v>
      </c>
      <c r="F17" s="3" t="s">
        <v>56</v>
      </c>
      <c r="G17" s="215" t="s">
        <v>63</v>
      </c>
      <c r="H17" s="3">
        <v>0</v>
      </c>
      <c r="I17" s="195" t="s">
        <v>56</v>
      </c>
      <c r="J17" s="195">
        <v>1</v>
      </c>
      <c r="K17" s="195" t="s">
        <v>56</v>
      </c>
      <c r="L17" s="195" t="s">
        <v>56</v>
      </c>
      <c r="M17" s="316" t="s">
        <v>56</v>
      </c>
      <c r="N17" s="195" t="s">
        <v>56</v>
      </c>
      <c r="O17" s="3">
        <v>1</v>
      </c>
      <c r="P17" s="3" t="s">
        <v>56</v>
      </c>
      <c r="Q17" s="3" t="s">
        <v>56</v>
      </c>
      <c r="R17" s="195">
        <v>1</v>
      </c>
      <c r="S17" s="195" t="s">
        <v>56</v>
      </c>
      <c r="T17" s="195" t="s">
        <v>56</v>
      </c>
      <c r="U17" s="3">
        <v>1</v>
      </c>
      <c r="V17" s="3" t="s">
        <v>56</v>
      </c>
      <c r="W17" s="3" t="s">
        <v>56</v>
      </c>
      <c r="X17" s="195">
        <v>1</v>
      </c>
      <c r="Y17" s="195" t="s">
        <v>56</v>
      </c>
      <c r="Z17" s="195">
        <v>1978</v>
      </c>
      <c r="AA17" s="195">
        <v>1</v>
      </c>
    </row>
    <row r="18" spans="1:27">
      <c r="A18" s="3">
        <v>16</v>
      </c>
      <c r="B18" s="2" t="s">
        <v>224</v>
      </c>
      <c r="C18" s="3" t="s">
        <v>56</v>
      </c>
      <c r="D18" s="3">
        <v>1</v>
      </c>
      <c r="E18" s="3" t="s">
        <v>56</v>
      </c>
      <c r="F18" s="3" t="s">
        <v>56</v>
      </c>
      <c r="G18" s="215" t="s">
        <v>56</v>
      </c>
      <c r="H18" s="3" t="s">
        <v>56</v>
      </c>
      <c r="I18" s="195">
        <v>1</v>
      </c>
      <c r="J18" s="195" t="s">
        <v>56</v>
      </c>
      <c r="K18" s="195">
        <v>1</v>
      </c>
      <c r="L18" s="195" t="s">
        <v>56</v>
      </c>
      <c r="M18" s="316" t="s">
        <v>64</v>
      </c>
      <c r="N18" s="195">
        <v>2</v>
      </c>
      <c r="O18" s="3">
        <v>1</v>
      </c>
      <c r="P18" s="3">
        <v>1</v>
      </c>
      <c r="Q18" s="3" t="s">
        <v>56</v>
      </c>
      <c r="R18" s="195">
        <v>1</v>
      </c>
      <c r="S18" s="195" t="s">
        <v>56</v>
      </c>
      <c r="T18" s="195" t="s">
        <v>56</v>
      </c>
      <c r="U18" s="3">
        <v>1</v>
      </c>
      <c r="V18" s="3" t="s">
        <v>56</v>
      </c>
      <c r="W18" s="3" t="s">
        <v>56</v>
      </c>
      <c r="X18" s="195">
        <v>1</v>
      </c>
      <c r="Y18" s="195" t="s">
        <v>56</v>
      </c>
      <c r="Z18" s="195">
        <v>1981</v>
      </c>
      <c r="AA18" s="195">
        <v>5</v>
      </c>
    </row>
    <row r="19" spans="1:27">
      <c r="A19" s="3">
        <v>17</v>
      </c>
      <c r="B19" s="2" t="s">
        <v>225</v>
      </c>
      <c r="C19" s="3">
        <v>1</v>
      </c>
      <c r="D19" s="3" t="s">
        <v>56</v>
      </c>
      <c r="E19" s="3">
        <v>1</v>
      </c>
      <c r="F19" s="3" t="s">
        <v>56</v>
      </c>
      <c r="G19" s="215" t="s">
        <v>167</v>
      </c>
      <c r="H19" s="3">
        <v>1</v>
      </c>
      <c r="I19" s="195">
        <v>1</v>
      </c>
      <c r="J19" s="195" t="s">
        <v>56</v>
      </c>
      <c r="K19" s="195" t="s">
        <v>56</v>
      </c>
      <c r="L19" s="195">
        <v>1</v>
      </c>
      <c r="M19" s="316" t="s">
        <v>166</v>
      </c>
      <c r="N19" s="195">
        <v>5</v>
      </c>
      <c r="O19" s="3">
        <v>1</v>
      </c>
      <c r="P19" s="3">
        <v>1</v>
      </c>
      <c r="Q19" s="3" t="s">
        <v>56</v>
      </c>
      <c r="R19" s="195">
        <v>1</v>
      </c>
      <c r="S19" s="195" t="s">
        <v>56</v>
      </c>
      <c r="T19" s="195" t="s">
        <v>56</v>
      </c>
      <c r="U19" s="3">
        <v>1</v>
      </c>
      <c r="V19" s="3" t="s">
        <v>56</v>
      </c>
      <c r="W19" s="3" t="s">
        <v>56</v>
      </c>
      <c r="X19" s="195">
        <v>1</v>
      </c>
      <c r="Y19" s="195" t="s">
        <v>56</v>
      </c>
      <c r="Z19" s="195">
        <v>1975</v>
      </c>
      <c r="AA19" s="195">
        <v>0</v>
      </c>
    </row>
    <row r="20" spans="1:27">
      <c r="A20" s="9">
        <v>18</v>
      </c>
      <c r="B20" s="155" t="s">
        <v>226</v>
      </c>
      <c r="C20" s="3" t="s">
        <v>56</v>
      </c>
      <c r="D20" s="3">
        <v>1</v>
      </c>
      <c r="E20" s="3" t="s">
        <v>56</v>
      </c>
      <c r="F20" s="3" t="s">
        <v>56</v>
      </c>
      <c r="G20" s="215" t="s">
        <v>56</v>
      </c>
      <c r="H20" s="3" t="s">
        <v>56</v>
      </c>
      <c r="I20" s="195">
        <v>1</v>
      </c>
      <c r="J20" s="195" t="s">
        <v>56</v>
      </c>
      <c r="K20" s="195">
        <v>1</v>
      </c>
      <c r="L20" s="195" t="s">
        <v>56</v>
      </c>
      <c r="M20" s="316" t="s">
        <v>309</v>
      </c>
      <c r="N20" s="195">
        <v>1</v>
      </c>
      <c r="O20" s="3">
        <v>1</v>
      </c>
      <c r="P20" s="3" t="s">
        <v>56</v>
      </c>
      <c r="Q20" s="3" t="s">
        <v>56</v>
      </c>
      <c r="R20" s="195">
        <v>1</v>
      </c>
      <c r="S20" s="195" t="s">
        <v>56</v>
      </c>
      <c r="T20" s="195" t="s">
        <v>56</v>
      </c>
      <c r="U20" s="3">
        <v>1</v>
      </c>
      <c r="V20" s="3" t="s">
        <v>56</v>
      </c>
      <c r="W20" s="3" t="s">
        <v>56</v>
      </c>
      <c r="X20" s="195">
        <v>1</v>
      </c>
      <c r="Y20" s="195" t="s">
        <v>56</v>
      </c>
      <c r="Z20" s="195">
        <v>1980</v>
      </c>
      <c r="AA20" s="195">
        <v>0</v>
      </c>
    </row>
    <row r="21" spans="1:27">
      <c r="A21" s="3">
        <v>19</v>
      </c>
      <c r="B21" s="2" t="s">
        <v>227</v>
      </c>
      <c r="C21" s="3" t="s">
        <v>56</v>
      </c>
      <c r="D21" s="3">
        <v>1</v>
      </c>
      <c r="E21" s="3" t="s">
        <v>56</v>
      </c>
      <c r="F21" s="3" t="s">
        <v>56</v>
      </c>
      <c r="G21" s="215" t="s">
        <v>56</v>
      </c>
      <c r="H21" s="3" t="s">
        <v>56</v>
      </c>
      <c r="I21" s="195">
        <v>1</v>
      </c>
      <c r="J21" s="195" t="s">
        <v>56</v>
      </c>
      <c r="K21" s="195" t="s">
        <v>56</v>
      </c>
      <c r="L21" s="195">
        <v>1</v>
      </c>
      <c r="M21" s="316" t="s">
        <v>65</v>
      </c>
      <c r="N21" s="195">
        <v>1</v>
      </c>
      <c r="O21" s="3">
        <v>1</v>
      </c>
      <c r="P21" s="3" t="s">
        <v>56</v>
      </c>
      <c r="Q21" s="3" t="s">
        <v>56</v>
      </c>
      <c r="R21" s="195">
        <v>1</v>
      </c>
      <c r="S21" s="195" t="s">
        <v>56</v>
      </c>
      <c r="T21" s="195" t="s">
        <v>56</v>
      </c>
      <c r="U21" s="3" t="s">
        <v>56</v>
      </c>
      <c r="V21" s="3">
        <v>1</v>
      </c>
      <c r="W21" s="3" t="s">
        <v>56</v>
      </c>
      <c r="X21" s="195">
        <v>1</v>
      </c>
      <c r="Y21" s="195" t="s">
        <v>56</v>
      </c>
      <c r="Z21" s="195">
        <v>1975</v>
      </c>
      <c r="AA21" s="195">
        <v>0</v>
      </c>
    </row>
    <row r="22" spans="1:27">
      <c r="A22" s="3">
        <v>20</v>
      </c>
      <c r="B22" s="2" t="s">
        <v>228</v>
      </c>
      <c r="C22" s="3">
        <v>1</v>
      </c>
      <c r="D22" s="3" t="s">
        <v>56</v>
      </c>
      <c r="E22" s="3" t="s">
        <v>56</v>
      </c>
      <c r="F22" s="3">
        <v>1</v>
      </c>
      <c r="G22" s="215" t="s">
        <v>66</v>
      </c>
      <c r="H22" s="3">
        <v>1</v>
      </c>
      <c r="I22" s="195">
        <v>1</v>
      </c>
      <c r="J22" s="195" t="s">
        <v>56</v>
      </c>
      <c r="K22" s="195" t="s">
        <v>56</v>
      </c>
      <c r="L22" s="195">
        <v>1</v>
      </c>
      <c r="M22" s="316" t="s">
        <v>67</v>
      </c>
      <c r="N22" s="195">
        <v>4</v>
      </c>
      <c r="O22" s="3">
        <v>1</v>
      </c>
      <c r="P22" s="3">
        <v>1</v>
      </c>
      <c r="Q22" s="3" t="s">
        <v>56</v>
      </c>
      <c r="R22" s="195">
        <v>1</v>
      </c>
      <c r="S22" s="195" t="s">
        <v>56</v>
      </c>
      <c r="T22" s="195" t="s">
        <v>56</v>
      </c>
      <c r="U22" s="3">
        <v>1</v>
      </c>
      <c r="V22" s="3" t="s">
        <v>56</v>
      </c>
      <c r="W22" s="3" t="s">
        <v>56</v>
      </c>
      <c r="X22" s="195">
        <v>1</v>
      </c>
      <c r="Y22" s="195" t="s">
        <v>56</v>
      </c>
      <c r="Z22" s="195">
        <v>1984</v>
      </c>
      <c r="AA22" s="195">
        <v>0</v>
      </c>
    </row>
    <row r="23" spans="1:27">
      <c r="A23" s="9">
        <v>21</v>
      </c>
      <c r="B23" s="155" t="s">
        <v>229</v>
      </c>
      <c r="C23" s="3">
        <v>1</v>
      </c>
      <c r="D23" s="3" t="s">
        <v>56</v>
      </c>
      <c r="E23" s="3">
        <v>1</v>
      </c>
      <c r="F23" s="3" t="s">
        <v>56</v>
      </c>
      <c r="G23" s="215" t="s">
        <v>192</v>
      </c>
      <c r="H23" s="3">
        <v>0</v>
      </c>
      <c r="I23" s="195">
        <v>1</v>
      </c>
      <c r="J23" s="195" t="s">
        <v>56</v>
      </c>
      <c r="K23" s="195" t="s">
        <v>56</v>
      </c>
      <c r="L23" s="195">
        <v>1</v>
      </c>
      <c r="M23" s="316" t="s">
        <v>193</v>
      </c>
      <c r="N23" s="195">
        <v>3</v>
      </c>
      <c r="O23" s="3">
        <v>1</v>
      </c>
      <c r="P23" s="3">
        <v>1</v>
      </c>
      <c r="Q23" s="3" t="s">
        <v>56</v>
      </c>
      <c r="R23" s="195">
        <v>1</v>
      </c>
      <c r="S23" s="195" t="s">
        <v>56</v>
      </c>
      <c r="T23" s="195" t="s">
        <v>56</v>
      </c>
      <c r="U23" s="3">
        <v>1</v>
      </c>
      <c r="V23" s="3" t="s">
        <v>56</v>
      </c>
      <c r="W23" s="3" t="s">
        <v>56</v>
      </c>
      <c r="X23" s="195">
        <v>1</v>
      </c>
      <c r="Y23" s="195" t="s">
        <v>56</v>
      </c>
      <c r="Z23" s="195">
        <v>1995</v>
      </c>
      <c r="AA23" s="195">
        <v>0</v>
      </c>
    </row>
    <row r="24" spans="1:27">
      <c r="A24" s="9">
        <v>22</v>
      </c>
      <c r="B24" s="155" t="s">
        <v>276</v>
      </c>
      <c r="C24" s="3">
        <v>1</v>
      </c>
      <c r="D24" s="3" t="s">
        <v>56</v>
      </c>
      <c r="E24" s="3" t="s">
        <v>56</v>
      </c>
      <c r="F24" s="3">
        <v>1</v>
      </c>
      <c r="G24" s="215" t="s">
        <v>176</v>
      </c>
      <c r="H24" s="3">
        <v>0</v>
      </c>
      <c r="I24" s="195">
        <v>1</v>
      </c>
      <c r="J24" s="195" t="s">
        <v>56</v>
      </c>
      <c r="K24" s="195" t="s">
        <v>56</v>
      </c>
      <c r="L24" s="195">
        <v>1</v>
      </c>
      <c r="M24" s="316" t="s">
        <v>176</v>
      </c>
      <c r="N24" s="195">
        <v>1</v>
      </c>
      <c r="O24" s="3">
        <v>1</v>
      </c>
      <c r="P24" s="3">
        <v>1</v>
      </c>
      <c r="Q24" s="3" t="s">
        <v>56</v>
      </c>
      <c r="R24" s="195"/>
      <c r="S24" s="195"/>
      <c r="T24" s="195"/>
      <c r="U24" s="3">
        <v>1</v>
      </c>
      <c r="V24" s="3" t="s">
        <v>56</v>
      </c>
      <c r="W24" s="3" t="s">
        <v>56</v>
      </c>
      <c r="X24" s="195">
        <v>1</v>
      </c>
      <c r="Y24" s="195" t="s">
        <v>56</v>
      </c>
      <c r="Z24" s="195">
        <v>1976</v>
      </c>
      <c r="AA24" s="195">
        <v>4</v>
      </c>
    </row>
    <row r="25" spans="1:27" s="11" customFormat="1">
      <c r="A25" s="9">
        <v>23</v>
      </c>
      <c r="B25" s="155" t="s">
        <v>230</v>
      </c>
      <c r="C25" s="9">
        <v>1</v>
      </c>
      <c r="D25" s="9" t="s">
        <v>107</v>
      </c>
      <c r="E25" s="9">
        <v>1</v>
      </c>
      <c r="F25" s="9" t="s">
        <v>107</v>
      </c>
      <c r="G25" s="356" t="s">
        <v>74</v>
      </c>
      <c r="H25" s="9">
        <v>1</v>
      </c>
      <c r="I25" s="195">
        <v>1</v>
      </c>
      <c r="J25" s="195" t="s">
        <v>107</v>
      </c>
      <c r="K25" s="195">
        <v>1</v>
      </c>
      <c r="L25" s="195" t="s">
        <v>107</v>
      </c>
      <c r="M25" s="316" t="s">
        <v>74</v>
      </c>
      <c r="N25" s="195">
        <v>1</v>
      </c>
      <c r="O25" s="9">
        <v>1</v>
      </c>
      <c r="P25" s="9">
        <v>1</v>
      </c>
      <c r="Q25" s="9" t="s">
        <v>107</v>
      </c>
      <c r="R25" s="195">
        <v>1</v>
      </c>
      <c r="S25" s="195" t="s">
        <v>107</v>
      </c>
      <c r="T25" s="195" t="s">
        <v>107</v>
      </c>
      <c r="U25" s="9">
        <v>1</v>
      </c>
      <c r="V25" s="9" t="s">
        <v>107</v>
      </c>
      <c r="W25" s="9" t="s">
        <v>107</v>
      </c>
      <c r="X25" s="195">
        <v>1</v>
      </c>
      <c r="Y25" s="195" t="s">
        <v>107</v>
      </c>
      <c r="Z25" s="195">
        <v>1976</v>
      </c>
      <c r="AA25" s="195">
        <v>0</v>
      </c>
    </row>
    <row r="26" spans="1:27">
      <c r="A26" s="3">
        <v>24</v>
      </c>
      <c r="B26" s="2" t="s">
        <v>231</v>
      </c>
      <c r="C26" s="3">
        <v>1</v>
      </c>
      <c r="D26" s="3" t="s">
        <v>56</v>
      </c>
      <c r="E26" s="3">
        <v>1</v>
      </c>
      <c r="F26" s="3" t="s">
        <v>56</v>
      </c>
      <c r="G26" s="215" t="s">
        <v>68</v>
      </c>
      <c r="H26" s="3">
        <v>2</v>
      </c>
      <c r="I26" s="195">
        <v>1</v>
      </c>
      <c r="J26" s="195" t="s">
        <v>56</v>
      </c>
      <c r="K26" s="195">
        <v>1</v>
      </c>
      <c r="L26" s="195" t="s">
        <v>56</v>
      </c>
      <c r="M26" s="316" t="s">
        <v>68</v>
      </c>
      <c r="N26" s="195">
        <v>2</v>
      </c>
      <c r="O26" s="3">
        <v>1</v>
      </c>
      <c r="P26" s="3" t="s">
        <v>56</v>
      </c>
      <c r="Q26" s="3" t="s">
        <v>56</v>
      </c>
      <c r="R26" s="195">
        <v>1</v>
      </c>
      <c r="S26" s="195" t="s">
        <v>56</v>
      </c>
      <c r="T26" s="195" t="s">
        <v>56</v>
      </c>
      <c r="U26" s="3">
        <v>1</v>
      </c>
      <c r="V26" s="3" t="s">
        <v>56</v>
      </c>
      <c r="W26" s="3" t="s">
        <v>56</v>
      </c>
      <c r="X26" s="195">
        <v>1</v>
      </c>
      <c r="Y26" s="195" t="s">
        <v>56</v>
      </c>
      <c r="Z26" s="195">
        <v>1996</v>
      </c>
      <c r="AA26" s="195">
        <v>1</v>
      </c>
    </row>
    <row r="27" spans="1:27">
      <c r="A27" s="9">
        <v>25</v>
      </c>
      <c r="B27" s="155" t="s">
        <v>232</v>
      </c>
      <c r="C27" s="3">
        <v>1</v>
      </c>
      <c r="D27" s="3" t="s">
        <v>56</v>
      </c>
      <c r="E27" s="3">
        <v>1</v>
      </c>
      <c r="F27" s="3" t="s">
        <v>56</v>
      </c>
      <c r="G27" s="215" t="s">
        <v>127</v>
      </c>
      <c r="H27" s="3">
        <v>2</v>
      </c>
      <c r="I27" s="195">
        <v>1</v>
      </c>
      <c r="J27" s="195" t="s">
        <v>56</v>
      </c>
      <c r="K27" s="195">
        <v>1</v>
      </c>
      <c r="L27" s="195" t="s">
        <v>56</v>
      </c>
      <c r="M27" s="316" t="s">
        <v>127</v>
      </c>
      <c r="N27" s="195">
        <v>1</v>
      </c>
      <c r="O27" s="3">
        <v>1</v>
      </c>
      <c r="P27" s="3" t="s">
        <v>56</v>
      </c>
      <c r="Q27" s="3" t="s">
        <v>56</v>
      </c>
      <c r="R27" s="195">
        <v>1</v>
      </c>
      <c r="S27" s="195" t="s">
        <v>56</v>
      </c>
      <c r="T27" s="195" t="s">
        <v>56</v>
      </c>
      <c r="U27" s="3">
        <v>1</v>
      </c>
      <c r="V27" s="3" t="s">
        <v>56</v>
      </c>
      <c r="W27" s="3" t="s">
        <v>56</v>
      </c>
      <c r="X27" s="195">
        <v>1</v>
      </c>
      <c r="Y27" s="195" t="s">
        <v>56</v>
      </c>
      <c r="Z27" s="195">
        <v>1975</v>
      </c>
      <c r="AA27" s="195">
        <v>1</v>
      </c>
    </row>
    <row r="28" spans="1:27">
      <c r="A28" s="3">
        <v>26</v>
      </c>
      <c r="B28" s="2" t="s">
        <v>233</v>
      </c>
      <c r="C28" s="3">
        <v>1</v>
      </c>
      <c r="D28" s="3" t="s">
        <v>56</v>
      </c>
      <c r="E28" s="3" t="s">
        <v>56</v>
      </c>
      <c r="F28" s="3">
        <v>1</v>
      </c>
      <c r="G28" s="215" t="s">
        <v>69</v>
      </c>
      <c r="H28" s="3">
        <v>0</v>
      </c>
      <c r="I28" s="195">
        <v>1</v>
      </c>
      <c r="J28" s="195" t="s">
        <v>56</v>
      </c>
      <c r="K28" s="195" t="s">
        <v>56</v>
      </c>
      <c r="L28" s="195">
        <v>1</v>
      </c>
      <c r="M28" s="316" t="s">
        <v>69</v>
      </c>
      <c r="N28" s="195">
        <v>15</v>
      </c>
      <c r="O28" s="3">
        <v>1</v>
      </c>
      <c r="P28" s="3">
        <v>1</v>
      </c>
      <c r="Q28" s="3" t="s">
        <v>56</v>
      </c>
      <c r="R28" s="195">
        <v>1</v>
      </c>
      <c r="S28" s="195" t="s">
        <v>56</v>
      </c>
      <c r="T28" s="195" t="s">
        <v>56</v>
      </c>
      <c r="U28" s="3">
        <v>1</v>
      </c>
      <c r="V28" s="3" t="s">
        <v>56</v>
      </c>
      <c r="W28" s="3" t="s">
        <v>56</v>
      </c>
      <c r="X28" s="195">
        <v>1</v>
      </c>
      <c r="Y28" s="195" t="s">
        <v>56</v>
      </c>
      <c r="Z28" s="195">
        <v>1980</v>
      </c>
      <c r="AA28" s="195">
        <v>1</v>
      </c>
    </row>
    <row r="29" spans="1:27">
      <c r="A29" s="9">
        <v>27</v>
      </c>
      <c r="B29" s="155" t="s">
        <v>234</v>
      </c>
      <c r="C29" s="3">
        <v>1</v>
      </c>
      <c r="D29" s="3" t="s">
        <v>56</v>
      </c>
      <c r="E29" s="3">
        <v>1</v>
      </c>
      <c r="F29" s="3" t="s">
        <v>56</v>
      </c>
      <c r="G29" s="215" t="s">
        <v>128</v>
      </c>
      <c r="H29" s="3">
        <v>1</v>
      </c>
      <c r="I29" s="195">
        <v>1</v>
      </c>
      <c r="J29" s="195" t="s">
        <v>56</v>
      </c>
      <c r="K29" s="195">
        <v>1</v>
      </c>
      <c r="L29" s="195" t="s">
        <v>56</v>
      </c>
      <c r="M29" s="316" t="s">
        <v>128</v>
      </c>
      <c r="N29" s="195">
        <v>2</v>
      </c>
      <c r="O29" s="3">
        <v>1</v>
      </c>
      <c r="P29" s="3">
        <v>1</v>
      </c>
      <c r="Q29" s="3" t="s">
        <v>56</v>
      </c>
      <c r="R29" s="195">
        <v>1</v>
      </c>
      <c r="S29" s="195" t="s">
        <v>56</v>
      </c>
      <c r="T29" s="195" t="s">
        <v>56</v>
      </c>
      <c r="U29" s="3">
        <v>1</v>
      </c>
      <c r="V29" s="3" t="s">
        <v>56</v>
      </c>
      <c r="W29" s="3" t="s">
        <v>56</v>
      </c>
      <c r="X29" s="195">
        <v>1</v>
      </c>
      <c r="Y29" s="195" t="s">
        <v>56</v>
      </c>
      <c r="Z29" s="195">
        <v>1977</v>
      </c>
      <c r="AA29" s="195">
        <v>5</v>
      </c>
    </row>
    <row r="30" spans="1:27">
      <c r="A30" s="9">
        <v>28</v>
      </c>
      <c r="B30" s="155" t="s">
        <v>235</v>
      </c>
      <c r="C30" s="3" t="s">
        <v>56</v>
      </c>
      <c r="D30" s="3">
        <v>1</v>
      </c>
      <c r="E30" s="3" t="s">
        <v>56</v>
      </c>
      <c r="F30" s="3" t="s">
        <v>56</v>
      </c>
      <c r="G30" s="215" t="s">
        <v>56</v>
      </c>
      <c r="H30" s="3" t="s">
        <v>56</v>
      </c>
      <c r="I30" s="195">
        <v>1</v>
      </c>
      <c r="J30" s="195" t="s">
        <v>56</v>
      </c>
      <c r="K30" s="195" t="s">
        <v>56</v>
      </c>
      <c r="L30" s="195">
        <v>1</v>
      </c>
      <c r="M30" s="316" t="s">
        <v>183</v>
      </c>
      <c r="N30" s="195">
        <v>1</v>
      </c>
      <c r="O30" s="3" t="s">
        <v>56</v>
      </c>
      <c r="P30" s="3">
        <v>1</v>
      </c>
      <c r="Q30" s="3" t="s">
        <v>194</v>
      </c>
      <c r="R30" s="195">
        <v>1</v>
      </c>
      <c r="S30" s="195" t="s">
        <v>56</v>
      </c>
      <c r="T30" s="195" t="s">
        <v>56</v>
      </c>
      <c r="U30" s="3">
        <v>1</v>
      </c>
      <c r="V30" s="3" t="s">
        <v>56</v>
      </c>
      <c r="W30" s="3" t="s">
        <v>56</v>
      </c>
      <c r="X30" s="195">
        <v>1</v>
      </c>
      <c r="Y30" s="195" t="s">
        <v>56</v>
      </c>
      <c r="Z30" s="195">
        <v>1974</v>
      </c>
      <c r="AA30" s="195">
        <v>10</v>
      </c>
    </row>
    <row r="31" spans="1:27">
      <c r="A31" s="3">
        <v>29</v>
      </c>
      <c r="B31" s="2" t="s">
        <v>236</v>
      </c>
      <c r="C31" s="3">
        <v>1</v>
      </c>
      <c r="D31" s="3" t="s">
        <v>56</v>
      </c>
      <c r="E31" s="3" t="s">
        <v>56</v>
      </c>
      <c r="F31" s="3">
        <v>1</v>
      </c>
      <c r="G31" s="215" t="s">
        <v>168</v>
      </c>
      <c r="H31" s="3">
        <v>0</v>
      </c>
      <c r="I31" s="195">
        <v>1</v>
      </c>
      <c r="J31" s="195" t="s">
        <v>56</v>
      </c>
      <c r="K31" s="195">
        <v>1</v>
      </c>
      <c r="L31" s="195" t="s">
        <v>56</v>
      </c>
      <c r="M31" s="316" t="s">
        <v>168</v>
      </c>
      <c r="N31" s="195">
        <v>1</v>
      </c>
      <c r="O31" s="3">
        <v>1</v>
      </c>
      <c r="P31" s="3">
        <v>1</v>
      </c>
      <c r="Q31" s="3" t="s">
        <v>56</v>
      </c>
      <c r="R31" s="195">
        <v>1</v>
      </c>
      <c r="S31" s="195" t="s">
        <v>56</v>
      </c>
      <c r="T31" s="195" t="s">
        <v>56</v>
      </c>
      <c r="U31" s="3">
        <v>1</v>
      </c>
      <c r="V31" s="3" t="s">
        <v>56</v>
      </c>
      <c r="W31" s="3" t="s">
        <v>56</v>
      </c>
      <c r="X31" s="195">
        <v>1</v>
      </c>
      <c r="Y31" s="195" t="s">
        <v>56</v>
      </c>
      <c r="Z31" s="195">
        <v>1991</v>
      </c>
      <c r="AA31" s="195">
        <v>0</v>
      </c>
    </row>
    <row r="32" spans="1:27">
      <c r="A32" s="9">
        <v>30</v>
      </c>
      <c r="B32" s="155" t="s">
        <v>106</v>
      </c>
      <c r="C32" s="3" t="s">
        <v>107</v>
      </c>
      <c r="D32" s="3">
        <v>1</v>
      </c>
      <c r="E32" s="3" t="s">
        <v>107</v>
      </c>
      <c r="F32" s="3" t="s">
        <v>107</v>
      </c>
      <c r="G32" s="215" t="s">
        <v>107</v>
      </c>
      <c r="H32" s="3" t="s">
        <v>107</v>
      </c>
      <c r="I32" s="195">
        <v>1</v>
      </c>
      <c r="J32" s="195" t="s">
        <v>107</v>
      </c>
      <c r="K32" s="195">
        <v>1</v>
      </c>
      <c r="L32" s="195" t="s">
        <v>107</v>
      </c>
      <c r="M32" s="316" t="s">
        <v>108</v>
      </c>
      <c r="N32" s="195">
        <v>3</v>
      </c>
      <c r="O32" s="3">
        <v>1</v>
      </c>
      <c r="P32" s="3" t="s">
        <v>107</v>
      </c>
      <c r="Q32" s="3" t="s">
        <v>107</v>
      </c>
      <c r="R32" s="195">
        <v>1</v>
      </c>
      <c r="S32" s="195" t="s">
        <v>107</v>
      </c>
      <c r="T32" s="195" t="s">
        <v>107</v>
      </c>
      <c r="U32" s="3" t="s">
        <v>107</v>
      </c>
      <c r="V32" s="3" t="s">
        <v>107</v>
      </c>
      <c r="W32" s="3">
        <v>1</v>
      </c>
      <c r="X32" s="195">
        <v>1</v>
      </c>
      <c r="Y32" s="195" t="s">
        <v>107</v>
      </c>
      <c r="Z32" s="195">
        <v>1977</v>
      </c>
      <c r="AA32" s="195">
        <v>0</v>
      </c>
    </row>
    <row r="33" spans="1:27">
      <c r="A33" s="9">
        <v>31</v>
      </c>
      <c r="B33" s="155" t="s">
        <v>238</v>
      </c>
      <c r="C33" s="3">
        <v>1</v>
      </c>
      <c r="D33" s="3" t="s">
        <v>56</v>
      </c>
      <c r="E33" s="3" t="s">
        <v>56</v>
      </c>
      <c r="F33" s="3">
        <v>1</v>
      </c>
      <c r="G33" s="215" t="s">
        <v>168</v>
      </c>
      <c r="H33" s="3">
        <v>0</v>
      </c>
      <c r="I33" s="195">
        <v>1</v>
      </c>
      <c r="J33" s="195" t="s">
        <v>56</v>
      </c>
      <c r="K33" s="195">
        <v>1</v>
      </c>
      <c r="L33" s="195" t="s">
        <v>56</v>
      </c>
      <c r="M33" s="316" t="s">
        <v>131</v>
      </c>
      <c r="N33" s="195">
        <v>4</v>
      </c>
      <c r="O33" s="3">
        <v>1</v>
      </c>
      <c r="P33" s="3" t="s">
        <v>56</v>
      </c>
      <c r="Q33" s="3" t="s">
        <v>56</v>
      </c>
      <c r="R33" s="195">
        <v>1</v>
      </c>
      <c r="S33" s="195" t="s">
        <v>56</v>
      </c>
      <c r="T33" s="195" t="s">
        <v>56</v>
      </c>
      <c r="U33" s="3" t="s">
        <v>56</v>
      </c>
      <c r="V33" s="3">
        <v>1</v>
      </c>
      <c r="W33" s="3" t="s">
        <v>56</v>
      </c>
      <c r="X33" s="195">
        <v>1</v>
      </c>
      <c r="Y33" s="195" t="s">
        <v>56</v>
      </c>
      <c r="Z33" s="195">
        <v>1981</v>
      </c>
      <c r="AA33" s="195">
        <v>0</v>
      </c>
    </row>
    <row r="34" spans="1:27">
      <c r="A34" s="3">
        <v>32</v>
      </c>
      <c r="B34" s="2" t="s">
        <v>240</v>
      </c>
      <c r="C34" s="3">
        <v>1</v>
      </c>
      <c r="D34" s="3" t="s">
        <v>56</v>
      </c>
      <c r="E34" s="3" t="s">
        <v>56</v>
      </c>
      <c r="F34" s="3">
        <v>1</v>
      </c>
      <c r="G34" s="9" t="s">
        <v>308</v>
      </c>
      <c r="H34" s="3"/>
      <c r="I34" s="195">
        <v>1</v>
      </c>
      <c r="J34" s="195" t="s">
        <v>56</v>
      </c>
      <c r="K34" s="195">
        <v>1</v>
      </c>
      <c r="L34" s="195" t="s">
        <v>56</v>
      </c>
      <c r="M34" s="316" t="s">
        <v>308</v>
      </c>
      <c r="N34" s="195">
        <v>1</v>
      </c>
      <c r="O34" s="3">
        <v>1</v>
      </c>
      <c r="P34" s="3" t="s">
        <v>56</v>
      </c>
      <c r="Q34" s="3" t="s">
        <v>56</v>
      </c>
      <c r="R34" s="195">
        <v>1</v>
      </c>
      <c r="S34" s="195" t="s">
        <v>56</v>
      </c>
      <c r="T34" s="195" t="s">
        <v>56</v>
      </c>
      <c r="U34" s="3"/>
      <c r="V34" s="3"/>
      <c r="W34" s="3"/>
      <c r="X34" s="195">
        <v>1</v>
      </c>
      <c r="Y34" s="195" t="s">
        <v>56</v>
      </c>
      <c r="Z34" s="195">
        <v>1976</v>
      </c>
      <c r="AA34" s="195">
        <v>2</v>
      </c>
    </row>
    <row r="35" spans="1:27">
      <c r="A35" s="3">
        <v>33</v>
      </c>
      <c r="B35" s="2" t="s">
        <v>241</v>
      </c>
      <c r="C35" s="3">
        <v>1</v>
      </c>
      <c r="D35" s="3" t="s">
        <v>56</v>
      </c>
      <c r="E35" s="3">
        <v>1</v>
      </c>
      <c r="F35" s="3" t="s">
        <v>56</v>
      </c>
      <c r="G35" s="215" t="s">
        <v>70</v>
      </c>
      <c r="H35" s="3">
        <v>2</v>
      </c>
      <c r="I35" s="195">
        <v>1</v>
      </c>
      <c r="J35" s="195" t="s">
        <v>56</v>
      </c>
      <c r="K35" s="195">
        <v>1</v>
      </c>
      <c r="L35" s="195" t="s">
        <v>56</v>
      </c>
      <c r="M35" s="316" t="s">
        <v>67</v>
      </c>
      <c r="N35" s="195">
        <v>2</v>
      </c>
      <c r="O35" s="3">
        <v>1</v>
      </c>
      <c r="P35" s="3" t="s">
        <v>56</v>
      </c>
      <c r="Q35" s="3" t="s">
        <v>56</v>
      </c>
      <c r="R35" s="195" t="s">
        <v>56</v>
      </c>
      <c r="S35" s="195" t="s">
        <v>56</v>
      </c>
      <c r="T35" s="195">
        <v>1</v>
      </c>
      <c r="U35" s="3">
        <v>1</v>
      </c>
      <c r="V35" s="3" t="s">
        <v>56</v>
      </c>
      <c r="W35" s="3" t="s">
        <v>56</v>
      </c>
      <c r="X35" s="195">
        <v>1</v>
      </c>
      <c r="Y35" s="195" t="s">
        <v>56</v>
      </c>
      <c r="Z35" s="195">
        <v>1976</v>
      </c>
      <c r="AA35" s="195">
        <v>0</v>
      </c>
    </row>
    <row r="36" spans="1:27">
      <c r="A36" s="3">
        <v>34</v>
      </c>
      <c r="B36" s="2" t="s">
        <v>242</v>
      </c>
      <c r="C36" s="3">
        <v>1</v>
      </c>
      <c r="D36" s="3" t="s">
        <v>56</v>
      </c>
      <c r="E36" s="3" t="s">
        <v>56</v>
      </c>
      <c r="F36" s="3">
        <v>1</v>
      </c>
      <c r="G36" s="215" t="s">
        <v>239</v>
      </c>
      <c r="H36" s="3">
        <v>6</v>
      </c>
      <c r="I36" s="195">
        <v>1</v>
      </c>
      <c r="J36" s="195" t="s">
        <v>56</v>
      </c>
      <c r="K36" s="195">
        <v>1</v>
      </c>
      <c r="L36" s="195" t="s">
        <v>56</v>
      </c>
      <c r="M36" s="316" t="s">
        <v>182</v>
      </c>
      <c r="N36" s="195">
        <v>3</v>
      </c>
      <c r="O36" s="3">
        <v>1</v>
      </c>
      <c r="P36" s="3">
        <v>1</v>
      </c>
      <c r="Q36" s="3" t="s">
        <v>56</v>
      </c>
      <c r="R36" s="195">
        <v>1</v>
      </c>
      <c r="S36" s="195" t="s">
        <v>56</v>
      </c>
      <c r="T36" s="195" t="s">
        <v>56</v>
      </c>
      <c r="U36" s="3">
        <v>1</v>
      </c>
      <c r="V36" s="3" t="s">
        <v>56</v>
      </c>
      <c r="W36" s="3" t="s">
        <v>56</v>
      </c>
      <c r="X36" s="195">
        <v>1</v>
      </c>
      <c r="Y36" s="195" t="s">
        <v>56</v>
      </c>
      <c r="Z36" s="195">
        <v>1976</v>
      </c>
      <c r="AA36" s="195">
        <v>1</v>
      </c>
    </row>
    <row r="37" spans="1:27">
      <c r="A37" s="3">
        <v>35</v>
      </c>
      <c r="B37" s="2" t="s">
        <v>243</v>
      </c>
      <c r="C37" s="3">
        <v>1</v>
      </c>
      <c r="D37" s="3" t="s">
        <v>56</v>
      </c>
      <c r="E37" s="3" t="s">
        <v>56</v>
      </c>
      <c r="F37" s="3">
        <v>1</v>
      </c>
      <c r="G37" s="215" t="s">
        <v>169</v>
      </c>
      <c r="H37" s="3">
        <v>2</v>
      </c>
      <c r="I37" s="195">
        <v>1</v>
      </c>
      <c r="J37" s="195" t="s">
        <v>56</v>
      </c>
      <c r="K37" s="195" t="s">
        <v>56</v>
      </c>
      <c r="L37" s="195">
        <v>1</v>
      </c>
      <c r="M37" s="316" t="s">
        <v>169</v>
      </c>
      <c r="N37" s="195">
        <v>2</v>
      </c>
      <c r="O37" s="3">
        <v>1</v>
      </c>
      <c r="P37" s="3" t="s">
        <v>56</v>
      </c>
      <c r="Q37" s="3" t="s">
        <v>56</v>
      </c>
      <c r="R37" s="195">
        <v>1</v>
      </c>
      <c r="S37" s="195" t="s">
        <v>56</v>
      </c>
      <c r="T37" s="195" t="s">
        <v>56</v>
      </c>
      <c r="U37" s="3">
        <v>1</v>
      </c>
      <c r="V37" s="3" t="s">
        <v>56</v>
      </c>
      <c r="W37" s="3" t="s">
        <v>56</v>
      </c>
      <c r="X37" s="195">
        <v>1</v>
      </c>
      <c r="Y37" s="195" t="s">
        <v>107</v>
      </c>
      <c r="Z37" s="281">
        <v>1980</v>
      </c>
      <c r="AA37" s="195">
        <v>2</v>
      </c>
    </row>
    <row r="38" spans="1:27">
      <c r="A38" s="3">
        <v>36</v>
      </c>
      <c r="B38" s="2" t="s">
        <v>244</v>
      </c>
      <c r="C38" s="3">
        <v>1</v>
      </c>
      <c r="D38" s="3" t="s">
        <v>56</v>
      </c>
      <c r="E38" s="3" t="s">
        <v>56</v>
      </c>
      <c r="F38" s="3">
        <v>1</v>
      </c>
      <c r="G38" s="215" t="s">
        <v>71</v>
      </c>
      <c r="H38" s="3">
        <v>0</v>
      </c>
      <c r="I38" s="195">
        <v>1</v>
      </c>
      <c r="J38" s="195" t="s">
        <v>56</v>
      </c>
      <c r="K38" s="195" t="s">
        <v>56</v>
      </c>
      <c r="L38" s="195">
        <v>1</v>
      </c>
      <c r="M38" s="316" t="s">
        <v>71</v>
      </c>
      <c r="N38" s="195">
        <v>1</v>
      </c>
      <c r="O38" s="3">
        <v>1</v>
      </c>
      <c r="P38" s="3" t="s">
        <v>56</v>
      </c>
      <c r="Q38" s="3" t="s">
        <v>56</v>
      </c>
      <c r="R38" s="195" t="s">
        <v>56</v>
      </c>
      <c r="S38" s="195" t="s">
        <v>56</v>
      </c>
      <c r="T38" s="195">
        <v>1</v>
      </c>
      <c r="U38" s="3">
        <v>1</v>
      </c>
      <c r="V38" s="3" t="s">
        <v>56</v>
      </c>
      <c r="W38" s="3" t="s">
        <v>56</v>
      </c>
      <c r="X38" s="195">
        <v>1</v>
      </c>
      <c r="Y38" s="195" t="s">
        <v>56</v>
      </c>
      <c r="Z38" s="195">
        <v>1977</v>
      </c>
      <c r="AA38" s="195">
        <v>0</v>
      </c>
    </row>
    <row r="39" spans="1:27">
      <c r="A39" s="3">
        <v>37</v>
      </c>
      <c r="B39" s="2" t="s">
        <v>245</v>
      </c>
      <c r="C39" s="3">
        <v>1</v>
      </c>
      <c r="D39" s="3" t="s">
        <v>56</v>
      </c>
      <c r="E39" s="3" t="s">
        <v>56</v>
      </c>
      <c r="F39" s="3">
        <v>1</v>
      </c>
      <c r="G39" s="215" t="s">
        <v>170</v>
      </c>
      <c r="H39" s="3">
        <v>0</v>
      </c>
      <c r="I39" s="195">
        <v>1</v>
      </c>
      <c r="J39" s="195" t="s">
        <v>56</v>
      </c>
      <c r="K39" s="195">
        <v>1</v>
      </c>
      <c r="L39" s="195" t="s">
        <v>56</v>
      </c>
      <c r="M39" s="316" t="s">
        <v>170</v>
      </c>
      <c r="N39" s="195">
        <v>1</v>
      </c>
      <c r="O39" s="3">
        <v>1</v>
      </c>
      <c r="P39" s="3">
        <v>1</v>
      </c>
      <c r="Q39" s="3" t="s">
        <v>56</v>
      </c>
      <c r="R39" s="195">
        <v>1</v>
      </c>
      <c r="S39" s="195" t="s">
        <v>56</v>
      </c>
      <c r="T39" s="195" t="s">
        <v>56</v>
      </c>
      <c r="U39" s="3">
        <v>1</v>
      </c>
      <c r="V39" s="3" t="s">
        <v>56</v>
      </c>
      <c r="W39" s="3" t="s">
        <v>56</v>
      </c>
      <c r="X39" s="195">
        <v>1</v>
      </c>
      <c r="Y39" s="195" t="s">
        <v>56</v>
      </c>
      <c r="Z39" s="195">
        <v>1975</v>
      </c>
      <c r="AA39" s="195">
        <v>0</v>
      </c>
    </row>
    <row r="40" spans="1:27">
      <c r="A40" s="3">
        <v>38</v>
      </c>
      <c r="B40" s="2" t="s">
        <v>246</v>
      </c>
      <c r="C40" s="3" t="s">
        <v>56</v>
      </c>
      <c r="D40" s="3">
        <v>1</v>
      </c>
      <c r="E40" s="3" t="s">
        <v>56</v>
      </c>
      <c r="F40" s="3" t="s">
        <v>56</v>
      </c>
      <c r="G40" s="215" t="s">
        <v>56</v>
      </c>
      <c r="H40" s="3" t="s">
        <v>56</v>
      </c>
      <c r="I40" s="195">
        <v>1</v>
      </c>
      <c r="J40" s="195" t="s">
        <v>56</v>
      </c>
      <c r="K40" s="195">
        <v>1</v>
      </c>
      <c r="L40" s="195" t="s">
        <v>56</v>
      </c>
      <c r="M40" s="316" t="s">
        <v>177</v>
      </c>
      <c r="N40" s="195">
        <v>1</v>
      </c>
      <c r="O40" s="3">
        <v>1</v>
      </c>
      <c r="P40" s="3" t="s">
        <v>56</v>
      </c>
      <c r="Q40" s="3" t="s">
        <v>56</v>
      </c>
      <c r="R40" s="195" t="s">
        <v>56</v>
      </c>
      <c r="S40" s="195" t="s">
        <v>56</v>
      </c>
      <c r="T40" s="195">
        <v>1</v>
      </c>
      <c r="U40" s="3" t="s">
        <v>56</v>
      </c>
      <c r="V40" s="3" t="s">
        <v>56</v>
      </c>
      <c r="W40" s="3">
        <v>1</v>
      </c>
      <c r="X40" s="195">
        <v>1</v>
      </c>
      <c r="Y40" s="195" t="s">
        <v>56</v>
      </c>
      <c r="Z40" s="195">
        <v>1975</v>
      </c>
      <c r="AA40" s="195">
        <v>0</v>
      </c>
    </row>
    <row r="41" spans="1:27">
      <c r="A41" s="9">
        <v>39</v>
      </c>
      <c r="B41" s="155" t="s">
        <v>247</v>
      </c>
      <c r="C41" s="3">
        <v>1</v>
      </c>
      <c r="D41" s="3" t="s">
        <v>56</v>
      </c>
      <c r="E41" s="3">
        <v>1</v>
      </c>
      <c r="F41" s="3" t="s">
        <v>56</v>
      </c>
      <c r="G41" s="215" t="s">
        <v>122</v>
      </c>
      <c r="H41" s="3">
        <v>0</v>
      </c>
      <c r="I41" s="195">
        <v>1</v>
      </c>
      <c r="J41" s="195" t="s">
        <v>56</v>
      </c>
      <c r="K41" s="195">
        <v>1</v>
      </c>
      <c r="L41" s="195" t="s">
        <v>56</v>
      </c>
      <c r="M41" s="316" t="s">
        <v>122</v>
      </c>
      <c r="N41" s="195">
        <v>1</v>
      </c>
      <c r="O41" s="3">
        <v>1</v>
      </c>
      <c r="P41" s="3" t="s">
        <v>56</v>
      </c>
      <c r="Q41" s="3" t="s">
        <v>56</v>
      </c>
      <c r="R41" s="195">
        <v>1</v>
      </c>
      <c r="S41" s="195" t="s">
        <v>179</v>
      </c>
      <c r="T41" s="195" t="s">
        <v>194</v>
      </c>
      <c r="U41" s="3">
        <v>1</v>
      </c>
      <c r="V41" s="3" t="s">
        <v>194</v>
      </c>
      <c r="W41" s="3" t="s">
        <v>179</v>
      </c>
      <c r="X41" s="195">
        <v>1</v>
      </c>
      <c r="Y41" s="195" t="s">
        <v>56</v>
      </c>
      <c r="Z41" s="195">
        <v>1975</v>
      </c>
      <c r="AA41" s="195">
        <v>0</v>
      </c>
    </row>
    <row r="42" spans="1:27">
      <c r="A42" s="3">
        <v>40</v>
      </c>
      <c r="B42" s="2" t="s">
        <v>248</v>
      </c>
      <c r="C42" s="3">
        <v>1</v>
      </c>
      <c r="D42" s="3" t="s">
        <v>56</v>
      </c>
      <c r="E42" s="3">
        <v>1</v>
      </c>
      <c r="F42" s="3" t="s">
        <v>56</v>
      </c>
      <c r="G42" s="215" t="s">
        <v>171</v>
      </c>
      <c r="H42" s="3">
        <v>1</v>
      </c>
      <c r="I42" s="195">
        <v>1</v>
      </c>
      <c r="J42" s="195" t="s">
        <v>56</v>
      </c>
      <c r="K42" s="195">
        <v>1</v>
      </c>
      <c r="L42" s="195" t="s">
        <v>56</v>
      </c>
      <c r="M42" s="316" t="s">
        <v>171</v>
      </c>
      <c r="N42" s="195">
        <v>10</v>
      </c>
      <c r="O42" s="3">
        <v>1</v>
      </c>
      <c r="P42" s="3">
        <v>1</v>
      </c>
      <c r="Q42" s="3" t="s">
        <v>56</v>
      </c>
      <c r="R42" s="195">
        <v>1</v>
      </c>
      <c r="S42" s="195" t="s">
        <v>56</v>
      </c>
      <c r="T42" s="195" t="s">
        <v>56</v>
      </c>
      <c r="U42" s="3">
        <v>1</v>
      </c>
      <c r="V42" s="3" t="s">
        <v>56</v>
      </c>
      <c r="W42" s="3" t="s">
        <v>56</v>
      </c>
      <c r="X42" s="195">
        <v>1</v>
      </c>
      <c r="Y42" s="195" t="s">
        <v>56</v>
      </c>
      <c r="Z42" s="195">
        <v>1977</v>
      </c>
      <c r="AA42" s="195">
        <v>0</v>
      </c>
    </row>
    <row r="43" spans="1:27">
      <c r="A43" s="9">
        <v>41</v>
      </c>
      <c r="B43" s="155" t="s">
        <v>249</v>
      </c>
      <c r="C43" s="3">
        <v>1</v>
      </c>
      <c r="D43" s="3" t="s">
        <v>56</v>
      </c>
      <c r="E43" s="3">
        <v>1</v>
      </c>
      <c r="F43" s="3" t="s">
        <v>56</v>
      </c>
      <c r="G43" s="215" t="s">
        <v>172</v>
      </c>
      <c r="H43" s="3">
        <v>1</v>
      </c>
      <c r="I43" s="195">
        <v>1</v>
      </c>
      <c r="J43" s="195" t="s">
        <v>56</v>
      </c>
      <c r="K43" s="195">
        <v>1</v>
      </c>
      <c r="L43" s="195" t="s">
        <v>56</v>
      </c>
      <c r="M43" s="316" t="s">
        <v>173</v>
      </c>
      <c r="N43" s="195">
        <v>1</v>
      </c>
      <c r="O43" s="3">
        <v>1</v>
      </c>
      <c r="P43" s="3">
        <v>1</v>
      </c>
      <c r="Q43" s="3" t="s">
        <v>56</v>
      </c>
      <c r="R43" s="195">
        <v>1</v>
      </c>
      <c r="S43" s="195" t="s">
        <v>56</v>
      </c>
      <c r="T43" s="195" t="s">
        <v>56</v>
      </c>
      <c r="U43" s="3">
        <v>1</v>
      </c>
      <c r="V43" s="3" t="s">
        <v>56</v>
      </c>
      <c r="W43" s="3" t="s">
        <v>56</v>
      </c>
      <c r="X43" s="195">
        <v>1</v>
      </c>
      <c r="Y43" s="195" t="s">
        <v>56</v>
      </c>
      <c r="Z43" s="195">
        <v>1982</v>
      </c>
      <c r="AA43" s="195">
        <v>0</v>
      </c>
    </row>
    <row r="44" spans="1:27">
      <c r="A44" s="9">
        <v>42</v>
      </c>
      <c r="B44" s="155" t="s">
        <v>250</v>
      </c>
      <c r="C44" s="3" t="s">
        <v>56</v>
      </c>
      <c r="D44" s="3">
        <v>1</v>
      </c>
      <c r="E44" s="3" t="s">
        <v>56</v>
      </c>
      <c r="F44" s="3" t="s">
        <v>56</v>
      </c>
      <c r="G44" s="215" t="s">
        <v>56</v>
      </c>
      <c r="H44" s="3" t="s">
        <v>56</v>
      </c>
      <c r="I44" s="195">
        <v>1</v>
      </c>
      <c r="J44" s="195" t="s">
        <v>56</v>
      </c>
      <c r="K44" s="195">
        <v>1</v>
      </c>
      <c r="L44" s="195" t="s">
        <v>56</v>
      </c>
      <c r="M44" s="316" t="s">
        <v>168</v>
      </c>
      <c r="N44" s="195">
        <v>1</v>
      </c>
      <c r="O44" s="3">
        <v>1</v>
      </c>
      <c r="P44" s="3" t="s">
        <v>56</v>
      </c>
      <c r="Q44" s="3" t="s">
        <v>56</v>
      </c>
      <c r="R44" s="195">
        <v>1</v>
      </c>
      <c r="S44" s="195" t="s">
        <v>56</v>
      </c>
      <c r="T44" s="195" t="s">
        <v>56</v>
      </c>
      <c r="U44" s="3">
        <v>1</v>
      </c>
      <c r="V44" s="3" t="s">
        <v>56</v>
      </c>
      <c r="W44" s="3" t="s">
        <v>56</v>
      </c>
      <c r="X44" s="195">
        <v>1</v>
      </c>
      <c r="Y44" s="195" t="s">
        <v>56</v>
      </c>
      <c r="Z44" s="195">
        <v>1978</v>
      </c>
      <c r="AA44" s="195">
        <v>0</v>
      </c>
    </row>
    <row r="45" spans="1:27">
      <c r="A45" s="9">
        <v>43</v>
      </c>
      <c r="B45" s="155" t="s">
        <v>251</v>
      </c>
      <c r="C45" s="3" t="s">
        <v>56</v>
      </c>
      <c r="D45" s="3">
        <v>1</v>
      </c>
      <c r="E45" s="3" t="s">
        <v>56</v>
      </c>
      <c r="F45" s="3" t="s">
        <v>179</v>
      </c>
      <c r="G45" s="215" t="s">
        <v>56</v>
      </c>
      <c r="H45" s="3" t="s">
        <v>56</v>
      </c>
      <c r="I45" s="195">
        <v>1</v>
      </c>
      <c r="J45" s="195" t="s">
        <v>194</v>
      </c>
      <c r="K45" s="195">
        <v>1</v>
      </c>
      <c r="L45" s="195" t="s">
        <v>179</v>
      </c>
      <c r="M45" s="316" t="s">
        <v>307</v>
      </c>
      <c r="N45" s="195">
        <v>1</v>
      </c>
      <c r="O45" s="3">
        <v>1</v>
      </c>
      <c r="P45" s="3" t="s">
        <v>194</v>
      </c>
      <c r="Q45" s="3" t="s">
        <v>194</v>
      </c>
      <c r="R45" s="195">
        <v>1</v>
      </c>
      <c r="S45" s="195" t="s">
        <v>56</v>
      </c>
      <c r="T45" s="195" t="s">
        <v>56</v>
      </c>
      <c r="U45" s="3" t="s">
        <v>56</v>
      </c>
      <c r="V45" s="3" t="s">
        <v>56</v>
      </c>
      <c r="W45" s="3">
        <v>1</v>
      </c>
      <c r="X45" s="195">
        <v>1</v>
      </c>
      <c r="Y45" s="195" t="s">
        <v>56</v>
      </c>
      <c r="Z45" s="195">
        <v>1977</v>
      </c>
      <c r="AA45" s="195">
        <v>1</v>
      </c>
    </row>
    <row r="46" spans="1:27">
      <c r="A46" s="3">
        <v>44</v>
      </c>
      <c r="B46" s="2" t="s">
        <v>252</v>
      </c>
      <c r="C46" s="3">
        <v>1</v>
      </c>
      <c r="D46" s="3" t="s">
        <v>56</v>
      </c>
      <c r="E46" s="3">
        <v>1</v>
      </c>
      <c r="F46" s="3" t="s">
        <v>56</v>
      </c>
      <c r="G46" s="215" t="s">
        <v>62</v>
      </c>
      <c r="H46" s="3">
        <v>1</v>
      </c>
      <c r="I46" s="195">
        <v>1</v>
      </c>
      <c r="J46" s="195" t="s">
        <v>56</v>
      </c>
      <c r="K46" s="195">
        <v>1</v>
      </c>
      <c r="L46" s="195" t="s">
        <v>56</v>
      </c>
      <c r="M46" s="316" t="s">
        <v>72</v>
      </c>
      <c r="N46" s="195">
        <v>2</v>
      </c>
      <c r="O46" s="3">
        <v>1</v>
      </c>
      <c r="P46" s="3" t="s">
        <v>56</v>
      </c>
      <c r="Q46" s="3" t="s">
        <v>56</v>
      </c>
      <c r="R46" s="195">
        <v>1</v>
      </c>
      <c r="S46" s="195" t="s">
        <v>56</v>
      </c>
      <c r="T46" s="195" t="s">
        <v>56</v>
      </c>
      <c r="U46" s="3">
        <v>1</v>
      </c>
      <c r="V46" s="3" t="s">
        <v>56</v>
      </c>
      <c r="W46" s="3" t="s">
        <v>56</v>
      </c>
      <c r="X46" s="195">
        <v>1</v>
      </c>
      <c r="Y46" s="195" t="s">
        <v>56</v>
      </c>
      <c r="Z46" s="195">
        <v>1979</v>
      </c>
      <c r="AA46" s="195">
        <v>6</v>
      </c>
    </row>
    <row r="47" spans="1:27">
      <c r="A47" s="3">
        <v>45</v>
      </c>
      <c r="B47" s="2" t="s">
        <v>253</v>
      </c>
      <c r="C47" s="3" t="s">
        <v>56</v>
      </c>
      <c r="D47" s="3">
        <v>1</v>
      </c>
      <c r="E47" s="3" t="s">
        <v>56</v>
      </c>
      <c r="F47" s="3" t="s">
        <v>56</v>
      </c>
      <c r="G47" s="215" t="s">
        <v>56</v>
      </c>
      <c r="H47" s="3" t="s">
        <v>56</v>
      </c>
      <c r="I47" s="195">
        <v>1</v>
      </c>
      <c r="J47" s="195" t="s">
        <v>56</v>
      </c>
      <c r="K47" s="195">
        <v>1</v>
      </c>
      <c r="L47" s="195" t="s">
        <v>56</v>
      </c>
      <c r="M47" s="316" t="s">
        <v>72</v>
      </c>
      <c r="N47" s="195">
        <v>1</v>
      </c>
      <c r="O47" s="3">
        <v>1</v>
      </c>
      <c r="P47" s="3">
        <v>1</v>
      </c>
      <c r="Q47" s="3" t="s">
        <v>56</v>
      </c>
      <c r="R47" s="195">
        <v>1</v>
      </c>
      <c r="S47" s="195" t="s">
        <v>56</v>
      </c>
      <c r="T47" s="195" t="s">
        <v>56</v>
      </c>
      <c r="U47" s="3">
        <v>1</v>
      </c>
      <c r="V47" s="3" t="s">
        <v>56</v>
      </c>
      <c r="W47" s="3" t="s">
        <v>56</v>
      </c>
      <c r="X47" s="195">
        <v>1</v>
      </c>
      <c r="Y47" s="195" t="s">
        <v>56</v>
      </c>
      <c r="Z47" s="195">
        <v>1979</v>
      </c>
      <c r="AA47" s="195">
        <v>0</v>
      </c>
    </row>
    <row r="48" spans="1:27">
      <c r="A48" s="3">
        <v>46</v>
      </c>
      <c r="B48" s="2" t="s">
        <v>254</v>
      </c>
      <c r="C48" s="3">
        <v>1</v>
      </c>
      <c r="D48" s="3" t="s">
        <v>56</v>
      </c>
      <c r="E48" s="3" t="s">
        <v>56</v>
      </c>
      <c r="F48" s="3">
        <v>1</v>
      </c>
      <c r="G48" s="215" t="s">
        <v>131</v>
      </c>
      <c r="H48" s="3">
        <v>0</v>
      </c>
      <c r="I48" s="195">
        <v>1</v>
      </c>
      <c r="J48" s="195" t="s">
        <v>56</v>
      </c>
      <c r="K48" s="195">
        <v>1</v>
      </c>
      <c r="L48" s="195" t="s">
        <v>56</v>
      </c>
      <c r="M48" s="316" t="s">
        <v>131</v>
      </c>
      <c r="N48" s="195">
        <v>1</v>
      </c>
      <c r="O48" s="3">
        <v>1</v>
      </c>
      <c r="P48" s="3">
        <v>1</v>
      </c>
      <c r="Q48" s="3" t="s">
        <v>56</v>
      </c>
      <c r="R48" s="195" t="s">
        <v>56</v>
      </c>
      <c r="S48" s="195" t="s">
        <v>56</v>
      </c>
      <c r="T48" s="195">
        <v>1</v>
      </c>
      <c r="U48" s="3">
        <v>1</v>
      </c>
      <c r="V48" s="3" t="s">
        <v>56</v>
      </c>
      <c r="W48" s="3" t="s">
        <v>56</v>
      </c>
      <c r="X48" s="195">
        <v>1</v>
      </c>
      <c r="Y48" s="195" t="s">
        <v>56</v>
      </c>
      <c r="Z48" s="195">
        <v>1977</v>
      </c>
      <c r="AA48" s="195">
        <v>0</v>
      </c>
    </row>
    <row r="49" spans="1:27">
      <c r="A49" s="10">
        <v>47</v>
      </c>
      <c r="B49" s="209" t="s">
        <v>255</v>
      </c>
      <c r="C49" s="4" t="s">
        <v>56</v>
      </c>
      <c r="D49" s="4">
        <v>1</v>
      </c>
      <c r="E49" s="4" t="s">
        <v>56</v>
      </c>
      <c r="F49" s="4" t="s">
        <v>56</v>
      </c>
      <c r="G49" s="216" t="s">
        <v>56</v>
      </c>
      <c r="H49" s="4" t="s">
        <v>56</v>
      </c>
      <c r="I49" s="196">
        <v>1</v>
      </c>
      <c r="J49" s="196" t="s">
        <v>56</v>
      </c>
      <c r="K49" s="196">
        <v>1</v>
      </c>
      <c r="L49" s="196" t="s">
        <v>56</v>
      </c>
      <c r="M49" s="317" t="s">
        <v>161</v>
      </c>
      <c r="N49" s="196">
        <v>1</v>
      </c>
      <c r="O49" s="4">
        <v>1</v>
      </c>
      <c r="P49" s="4" t="s">
        <v>56</v>
      </c>
      <c r="Q49" s="4" t="s">
        <v>56</v>
      </c>
      <c r="R49" s="196">
        <v>1</v>
      </c>
      <c r="S49" s="196" t="s">
        <v>56</v>
      </c>
      <c r="T49" s="196" t="s">
        <v>56</v>
      </c>
      <c r="U49" s="4">
        <v>1</v>
      </c>
      <c r="V49" s="4" t="s">
        <v>56</v>
      </c>
      <c r="W49" s="4" t="s">
        <v>56</v>
      </c>
      <c r="X49" s="196">
        <v>1</v>
      </c>
      <c r="Y49" s="196" t="s">
        <v>56</v>
      </c>
      <c r="Z49" s="196">
        <v>1980</v>
      </c>
      <c r="AA49" s="196">
        <v>1</v>
      </c>
    </row>
    <row r="50" spans="1:27">
      <c r="A50" s="378" t="s">
        <v>256</v>
      </c>
      <c r="B50" s="379"/>
      <c r="C50" s="8">
        <f>SUM(C3:C49)</f>
        <v>32</v>
      </c>
      <c r="D50" s="8">
        <f>SUM(D3:D49)</f>
        <v>15</v>
      </c>
      <c r="E50" s="8">
        <f>SUM(E3:E49)</f>
        <v>17</v>
      </c>
      <c r="F50" s="8">
        <f>SUM(F3:F49)</f>
        <v>15</v>
      </c>
      <c r="G50" s="217"/>
      <c r="H50" s="8"/>
      <c r="I50" s="8">
        <f>SUM(I3:I49)</f>
        <v>43</v>
      </c>
      <c r="J50" s="8">
        <f>SUM(J3:J49)</f>
        <v>4</v>
      </c>
      <c r="K50" s="8">
        <f>SUM(K3:K49)</f>
        <v>28</v>
      </c>
      <c r="L50" s="8">
        <f>SUM(L3:L49)</f>
        <v>15</v>
      </c>
      <c r="M50" s="217"/>
      <c r="N50" s="8"/>
      <c r="O50" s="8">
        <f t="shared" ref="O50:Y50" si="0">SUM(O3:O49)</f>
        <v>46</v>
      </c>
      <c r="P50" s="8">
        <f t="shared" si="0"/>
        <v>27</v>
      </c>
      <c r="Q50" s="8">
        <f t="shared" si="0"/>
        <v>0</v>
      </c>
      <c r="R50" s="8">
        <f t="shared" si="0"/>
        <v>41</v>
      </c>
      <c r="S50" s="8">
        <f t="shared" si="0"/>
        <v>0</v>
      </c>
      <c r="T50" s="8">
        <f t="shared" si="0"/>
        <v>4</v>
      </c>
      <c r="U50" s="8">
        <f t="shared" si="0"/>
        <v>38</v>
      </c>
      <c r="V50" s="8">
        <f t="shared" si="0"/>
        <v>2</v>
      </c>
      <c r="W50" s="8">
        <f t="shared" si="0"/>
        <v>5</v>
      </c>
      <c r="X50" s="8">
        <f t="shared" si="0"/>
        <v>47</v>
      </c>
      <c r="Y50" s="8">
        <f t="shared" si="0"/>
        <v>0</v>
      </c>
      <c r="Z50" s="8"/>
      <c r="AA50" s="8"/>
    </row>
  </sheetData>
  <mergeCells count="3">
    <mergeCell ref="A1:A2"/>
    <mergeCell ref="B1:B2"/>
    <mergeCell ref="A50:B50"/>
  </mergeCells>
  <phoneticPr fontId="2"/>
  <pageMargins left="0.46" right="0.35" top="0.71" bottom="0.51" header="0.51" footer="0.28000000000000003"/>
  <pageSetup paperSize="9" scale="80" orientation="landscape" horizontalDpi="4294967292" verticalDpi="0"/>
  <headerFooter>
    <oddHeader>&amp;L&amp;"ＭＳ ゴシック,太字 斜体"&amp;12資料-３：消費者行政チェックポイント集計表&amp;"ＭＳ ゴシック,太字"&amp;11（追加項目）</oddHead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2"/>
  <sheetViews>
    <sheetView zoomScale="75" workbookViewId="0">
      <pane xSplit="2" ySplit="1" topLeftCell="C2" activePane="bottomRight" state="frozen"/>
      <selection pane="topRight" activeCell="C1" sqref="C1"/>
      <selection pane="bottomLeft" activeCell="A2" sqref="A2"/>
      <selection pane="bottomRight"/>
    </sheetView>
  </sheetViews>
  <sheetFormatPr baseColWidth="10" defaultColWidth="8.83203125" defaultRowHeight="17" x14ac:dyDescent="0"/>
  <cols>
    <col min="1" max="1" width="4.6640625" style="31" customWidth="1"/>
    <col min="2" max="2" width="9" style="32" customWidth="1"/>
    <col min="3" max="3" width="124.33203125" style="208" customWidth="1"/>
    <col min="4" max="4" width="33.6640625" style="203" customWidth="1"/>
    <col min="5" max="58" width="8.83203125" customWidth="1"/>
  </cols>
  <sheetData>
    <row r="1" spans="1:4" ht="15.75" customHeight="1">
      <c r="A1" s="24" t="s">
        <v>207</v>
      </c>
      <c r="B1" s="24" t="s">
        <v>208</v>
      </c>
      <c r="C1" s="204" t="s">
        <v>278</v>
      </c>
      <c r="D1" s="199" t="s">
        <v>103</v>
      </c>
    </row>
    <row r="2" spans="1:4" ht="61.5" customHeight="1">
      <c r="A2" s="25">
        <v>1</v>
      </c>
      <c r="B2" s="26" t="s">
        <v>209</v>
      </c>
      <c r="C2" s="205" t="s">
        <v>104</v>
      </c>
      <c r="D2" s="200"/>
    </row>
    <row r="3" spans="1:4" ht="14.25" customHeight="1">
      <c r="A3" s="27">
        <v>2</v>
      </c>
      <c r="B3" s="28" t="s">
        <v>210</v>
      </c>
      <c r="C3" s="206" t="s">
        <v>105</v>
      </c>
      <c r="D3" s="201"/>
    </row>
    <row r="4" spans="1:4" ht="14.25" customHeight="1">
      <c r="A4" s="27">
        <v>3</v>
      </c>
      <c r="B4" s="28" t="s">
        <v>211</v>
      </c>
      <c r="C4" s="206" t="s">
        <v>105</v>
      </c>
      <c r="D4" s="201"/>
    </row>
    <row r="5" spans="1:4" ht="14.25" customHeight="1">
      <c r="A5" s="27">
        <v>4</v>
      </c>
      <c r="B5" s="28" t="s">
        <v>212</v>
      </c>
      <c r="C5" s="206" t="s">
        <v>105</v>
      </c>
      <c r="D5" s="201"/>
    </row>
    <row r="6" spans="1:4" ht="99" customHeight="1">
      <c r="A6" s="27">
        <v>5</v>
      </c>
      <c r="B6" s="28" t="s">
        <v>213</v>
      </c>
      <c r="C6" s="206" t="s">
        <v>160</v>
      </c>
      <c r="D6" s="201"/>
    </row>
    <row r="7" spans="1:4" ht="74.25" customHeight="1">
      <c r="A7" s="27">
        <v>6</v>
      </c>
      <c r="B7" s="28" t="s">
        <v>214</v>
      </c>
      <c r="C7" s="206" t="s">
        <v>185</v>
      </c>
      <c r="D7" s="201"/>
    </row>
    <row r="8" spans="1:4" ht="35.25" customHeight="1">
      <c r="A8" s="27">
        <v>7</v>
      </c>
      <c r="B8" s="28" t="s">
        <v>215</v>
      </c>
      <c r="C8" s="206" t="s">
        <v>133</v>
      </c>
      <c r="D8" s="201"/>
    </row>
    <row r="9" spans="1:4" ht="54.75" customHeight="1">
      <c r="A9" s="27">
        <v>8</v>
      </c>
      <c r="B9" s="28" t="s">
        <v>216</v>
      </c>
      <c r="C9" s="206" t="s">
        <v>196</v>
      </c>
      <c r="D9" s="201"/>
    </row>
    <row r="10" spans="1:4" ht="54" customHeight="1">
      <c r="A10" s="27">
        <v>9</v>
      </c>
      <c r="B10" s="28" t="s">
        <v>217</v>
      </c>
      <c r="C10" s="206" t="s">
        <v>175</v>
      </c>
      <c r="D10" s="201"/>
    </row>
    <row r="11" spans="1:4" ht="46.5" customHeight="1">
      <c r="A11" s="27">
        <v>10</v>
      </c>
      <c r="B11" s="28" t="s">
        <v>218</v>
      </c>
      <c r="C11" s="206" t="s">
        <v>109</v>
      </c>
      <c r="D11" s="201"/>
    </row>
    <row r="12" spans="1:4" ht="58.5" customHeight="1">
      <c r="A12" s="27">
        <v>11</v>
      </c>
      <c r="B12" s="28" t="s">
        <v>219</v>
      </c>
      <c r="C12" s="206" t="s">
        <v>76</v>
      </c>
      <c r="D12" s="201"/>
    </row>
    <row r="13" spans="1:4" ht="39.75" customHeight="1">
      <c r="A13" s="27">
        <v>12</v>
      </c>
      <c r="B13" s="28" t="s">
        <v>220</v>
      </c>
      <c r="C13" s="206" t="s">
        <v>110</v>
      </c>
      <c r="D13" s="201"/>
    </row>
    <row r="14" spans="1:4" ht="36.75" customHeight="1">
      <c r="A14" s="27">
        <v>13</v>
      </c>
      <c r="B14" s="28" t="s">
        <v>221</v>
      </c>
      <c r="C14" s="206" t="s">
        <v>111</v>
      </c>
      <c r="D14" s="201"/>
    </row>
    <row r="15" spans="1:4" ht="63" customHeight="1">
      <c r="A15" s="27">
        <v>14</v>
      </c>
      <c r="B15" s="28" t="s">
        <v>222</v>
      </c>
      <c r="C15" s="206" t="s">
        <v>162</v>
      </c>
      <c r="D15" s="201"/>
    </row>
    <row r="16" spans="1:4" ht="14.25" customHeight="1">
      <c r="A16" s="27">
        <v>15</v>
      </c>
      <c r="B16" s="28" t="s">
        <v>223</v>
      </c>
      <c r="C16" s="206" t="s">
        <v>105</v>
      </c>
      <c r="D16" s="201"/>
    </row>
    <row r="17" spans="1:4" ht="14.25" customHeight="1">
      <c r="A17" s="27">
        <v>16</v>
      </c>
      <c r="B17" s="28" t="s">
        <v>224</v>
      </c>
      <c r="C17" s="206" t="s">
        <v>105</v>
      </c>
      <c r="D17" s="201"/>
    </row>
    <row r="18" spans="1:4" ht="40.5" customHeight="1">
      <c r="A18" s="27">
        <v>17</v>
      </c>
      <c r="B18" s="28" t="s">
        <v>225</v>
      </c>
      <c r="C18" s="206" t="s">
        <v>112</v>
      </c>
      <c r="D18" s="201"/>
    </row>
    <row r="19" spans="1:4" ht="15" customHeight="1">
      <c r="A19" s="27">
        <v>18</v>
      </c>
      <c r="B19" s="28" t="s">
        <v>226</v>
      </c>
      <c r="C19" s="206" t="s">
        <v>105</v>
      </c>
      <c r="D19" s="201"/>
    </row>
    <row r="20" spans="1:4" ht="16.5" customHeight="1">
      <c r="A20" s="27">
        <v>19</v>
      </c>
      <c r="B20" s="28" t="s">
        <v>227</v>
      </c>
      <c r="C20" s="206" t="s">
        <v>105</v>
      </c>
      <c r="D20" s="201"/>
    </row>
    <row r="21" spans="1:4" ht="75" customHeight="1">
      <c r="A21" s="27">
        <v>20</v>
      </c>
      <c r="B21" s="28" t="s">
        <v>228</v>
      </c>
      <c r="C21" s="206" t="s">
        <v>116</v>
      </c>
      <c r="D21" s="201"/>
    </row>
    <row r="22" spans="1:4" ht="20.25" customHeight="1">
      <c r="A22" s="27">
        <v>21</v>
      </c>
      <c r="B22" s="28" t="s">
        <v>229</v>
      </c>
      <c r="C22" s="206" t="s">
        <v>105</v>
      </c>
      <c r="D22" s="201"/>
    </row>
    <row r="23" spans="1:4" ht="51" customHeight="1">
      <c r="A23" s="27">
        <v>22</v>
      </c>
      <c r="B23" s="28" t="s">
        <v>276</v>
      </c>
      <c r="C23" s="206" t="s">
        <v>323</v>
      </c>
      <c r="D23" s="201"/>
    </row>
    <row r="24" spans="1:4" ht="22.5" customHeight="1">
      <c r="A24" s="27">
        <v>23</v>
      </c>
      <c r="B24" s="28" t="s">
        <v>230</v>
      </c>
      <c r="C24" s="206" t="s">
        <v>75</v>
      </c>
      <c r="D24" s="201"/>
    </row>
    <row r="25" spans="1:4" ht="14.25" customHeight="1">
      <c r="A25" s="27">
        <v>24</v>
      </c>
      <c r="B25" s="28" t="s">
        <v>231</v>
      </c>
      <c r="C25" s="206" t="s">
        <v>105</v>
      </c>
      <c r="D25" s="201"/>
    </row>
    <row r="26" spans="1:4" ht="14.25" customHeight="1">
      <c r="A26" s="27">
        <v>25</v>
      </c>
      <c r="B26" s="28" t="s">
        <v>232</v>
      </c>
      <c r="C26" s="206" t="s">
        <v>105</v>
      </c>
      <c r="D26" s="201"/>
    </row>
    <row r="27" spans="1:4" ht="38.25" customHeight="1">
      <c r="A27" s="27">
        <v>26</v>
      </c>
      <c r="B27" s="28" t="s">
        <v>233</v>
      </c>
      <c r="C27" s="206" t="s">
        <v>117</v>
      </c>
      <c r="D27" s="201"/>
    </row>
    <row r="28" spans="1:4" ht="87" customHeight="1">
      <c r="A28" s="27">
        <v>27</v>
      </c>
      <c r="B28" s="28" t="s">
        <v>234</v>
      </c>
      <c r="C28" s="206" t="s">
        <v>0</v>
      </c>
      <c r="D28" s="201"/>
    </row>
    <row r="29" spans="1:4" ht="48" customHeight="1">
      <c r="A29" s="27">
        <v>28</v>
      </c>
      <c r="B29" s="28" t="s">
        <v>235</v>
      </c>
      <c r="C29" s="206" t="s">
        <v>184</v>
      </c>
      <c r="D29" s="201"/>
    </row>
    <row r="30" spans="1:4" ht="21.75" customHeight="1">
      <c r="A30" s="27">
        <v>29</v>
      </c>
      <c r="B30" s="28" t="s">
        <v>236</v>
      </c>
      <c r="C30" s="206" t="s">
        <v>118</v>
      </c>
      <c r="D30" s="201"/>
    </row>
    <row r="31" spans="1:4" ht="17.25" customHeight="1">
      <c r="A31" s="27">
        <v>30</v>
      </c>
      <c r="B31" s="28" t="s">
        <v>237</v>
      </c>
      <c r="C31" s="206" t="s">
        <v>105</v>
      </c>
      <c r="D31" s="201"/>
    </row>
    <row r="32" spans="1:4" ht="51" customHeight="1">
      <c r="A32" s="27">
        <v>31</v>
      </c>
      <c r="B32" s="28" t="s">
        <v>238</v>
      </c>
      <c r="C32" s="206" t="s">
        <v>197</v>
      </c>
      <c r="D32" s="201"/>
    </row>
    <row r="33" spans="1:4" ht="14.25" customHeight="1">
      <c r="A33" s="27">
        <v>32</v>
      </c>
      <c r="B33" s="28" t="s">
        <v>240</v>
      </c>
      <c r="C33" s="206" t="s">
        <v>105</v>
      </c>
      <c r="D33" s="201"/>
    </row>
    <row r="34" spans="1:4" ht="14.25" customHeight="1">
      <c r="A34" s="27">
        <v>33</v>
      </c>
      <c r="B34" s="28" t="s">
        <v>241</v>
      </c>
      <c r="C34" s="206" t="s">
        <v>105</v>
      </c>
      <c r="D34" s="201"/>
    </row>
    <row r="35" spans="1:4" ht="38.25" customHeight="1">
      <c r="A35" s="27">
        <v>34</v>
      </c>
      <c r="B35" s="28" t="s">
        <v>242</v>
      </c>
      <c r="C35" s="206" t="s">
        <v>77</v>
      </c>
      <c r="D35" s="201"/>
    </row>
    <row r="36" spans="1:4" ht="16.5" customHeight="1">
      <c r="A36" s="27">
        <v>35</v>
      </c>
      <c r="B36" s="28" t="s">
        <v>243</v>
      </c>
      <c r="C36" s="206" t="s">
        <v>119</v>
      </c>
      <c r="D36" s="201"/>
    </row>
    <row r="37" spans="1:4" ht="14.25" customHeight="1">
      <c r="A37" s="27">
        <v>36</v>
      </c>
      <c r="B37" s="28" t="s">
        <v>244</v>
      </c>
      <c r="C37" s="206" t="s">
        <v>105</v>
      </c>
      <c r="D37" s="201"/>
    </row>
    <row r="38" spans="1:4" ht="18.75" customHeight="1">
      <c r="A38" s="27">
        <v>37</v>
      </c>
      <c r="B38" s="28" t="s">
        <v>245</v>
      </c>
      <c r="C38" s="206" t="s">
        <v>121</v>
      </c>
      <c r="D38" s="201"/>
    </row>
    <row r="39" spans="1:4" ht="71.25" customHeight="1">
      <c r="A39" s="27">
        <v>38</v>
      </c>
      <c r="B39" s="28" t="s">
        <v>246</v>
      </c>
      <c r="C39" s="206" t="s">
        <v>129</v>
      </c>
      <c r="D39" s="201"/>
    </row>
    <row r="40" spans="1:4" ht="18" customHeight="1">
      <c r="A40" s="27">
        <v>39</v>
      </c>
      <c r="B40" s="28" t="s">
        <v>247</v>
      </c>
      <c r="C40" s="206" t="s">
        <v>123</v>
      </c>
      <c r="D40" s="201"/>
    </row>
    <row r="41" spans="1:4" ht="63.75" customHeight="1">
      <c r="A41" s="27">
        <v>40</v>
      </c>
      <c r="B41" s="28" t="s">
        <v>248</v>
      </c>
      <c r="C41" s="206" t="s">
        <v>124</v>
      </c>
      <c r="D41" s="201"/>
    </row>
    <row r="42" spans="1:4" ht="19.5" customHeight="1">
      <c r="A42" s="27">
        <v>41</v>
      </c>
      <c r="B42" s="28" t="s">
        <v>249</v>
      </c>
      <c r="C42" s="206" t="s">
        <v>178</v>
      </c>
      <c r="D42" s="201"/>
    </row>
    <row r="43" spans="1:4" ht="36" customHeight="1">
      <c r="A43" s="27">
        <v>42</v>
      </c>
      <c r="B43" s="28" t="s">
        <v>250</v>
      </c>
      <c r="C43" s="206" t="s">
        <v>158</v>
      </c>
      <c r="D43" s="201"/>
    </row>
    <row r="44" spans="1:4" ht="14.25" customHeight="1">
      <c r="A44" s="27">
        <v>43</v>
      </c>
      <c r="B44" s="28" t="s">
        <v>251</v>
      </c>
      <c r="C44" s="206" t="s">
        <v>105</v>
      </c>
      <c r="D44" s="201"/>
    </row>
    <row r="45" spans="1:4" ht="14.25" customHeight="1">
      <c r="A45" s="27">
        <v>44</v>
      </c>
      <c r="B45" s="28" t="s">
        <v>252</v>
      </c>
      <c r="C45" s="206" t="s">
        <v>105</v>
      </c>
      <c r="D45" s="201"/>
    </row>
    <row r="46" spans="1:4" ht="35.25" customHeight="1">
      <c r="A46" s="27">
        <v>45</v>
      </c>
      <c r="B46" s="28" t="s">
        <v>253</v>
      </c>
      <c r="C46" s="206" t="s">
        <v>125</v>
      </c>
      <c r="D46" s="201"/>
    </row>
    <row r="47" spans="1:4" ht="48.75" customHeight="1">
      <c r="A47" s="27">
        <v>46</v>
      </c>
      <c r="B47" s="28" t="s">
        <v>254</v>
      </c>
      <c r="C47" s="206" t="s">
        <v>134</v>
      </c>
      <c r="D47" s="201"/>
    </row>
    <row r="48" spans="1:4" ht="15" customHeight="1">
      <c r="A48" s="29">
        <v>47</v>
      </c>
      <c r="B48" s="30" t="s">
        <v>255</v>
      </c>
      <c r="C48" s="207" t="s">
        <v>105</v>
      </c>
      <c r="D48" s="202"/>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sheetData>
  <phoneticPr fontId="2"/>
  <pageMargins left="0.86" right="0.75" top="0.76" bottom="0.42" header="0.54" footer="0.27"/>
  <pageSetup paperSize="9" scale="90" orientation="landscape" horizontalDpi="4294967292" verticalDpi="0"/>
  <headerFooter>
    <oddHeader>&amp;L&amp;"ＭＳ ゴシック,太字 斜体"&amp;12資料-４：消費者行政ﾁｪｯｸﾎﾟｲﾝﾄ・特記事項</oddHead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3"/>
  <sheetViews>
    <sheetView zoomScale="85" workbookViewId="0">
      <pane xSplit="1" ySplit="1" topLeftCell="B2" activePane="bottomRight" state="frozen"/>
      <selection pane="topRight" activeCell="B1" sqref="B1"/>
      <selection pane="bottomLeft" activeCell="A2" sqref="A2"/>
      <selection pane="bottomRight" activeCell="W24" sqref="W24"/>
    </sheetView>
  </sheetViews>
  <sheetFormatPr baseColWidth="10" defaultColWidth="8.83203125" defaultRowHeight="17" x14ac:dyDescent="0"/>
  <cols>
    <col min="5" max="7" width="10.6640625" style="222" customWidth="1"/>
    <col min="9" max="9" width="10" style="222" customWidth="1"/>
    <col min="11" max="11" width="10" style="222" customWidth="1"/>
    <col min="13" max="13" width="11.1640625" style="222" customWidth="1"/>
    <col min="14" max="16" width="11.1640625" style="227" customWidth="1"/>
    <col min="20" max="21" width="10.6640625" style="222" customWidth="1"/>
    <col min="23" max="23" width="9" style="33" customWidth="1"/>
    <col min="24" max="24" width="9.5" customWidth="1"/>
  </cols>
  <sheetData>
    <row r="1" spans="1:25" s="80" customFormat="1" ht="49.5" customHeight="1">
      <c r="A1" s="45" t="s">
        <v>280</v>
      </c>
      <c r="B1" s="79" t="s">
        <v>78</v>
      </c>
      <c r="C1" s="79" t="s">
        <v>79</v>
      </c>
      <c r="D1" s="79" t="s">
        <v>80</v>
      </c>
      <c r="E1" s="218" t="s">
        <v>83</v>
      </c>
      <c r="F1" s="218" t="s">
        <v>84</v>
      </c>
      <c r="G1" s="218" t="s">
        <v>85</v>
      </c>
      <c r="H1" s="79" t="s">
        <v>81</v>
      </c>
      <c r="I1" s="218" t="s">
        <v>89</v>
      </c>
      <c r="J1" s="79" t="s">
        <v>82</v>
      </c>
      <c r="K1" s="218" t="s">
        <v>87</v>
      </c>
      <c r="L1" s="79" t="s">
        <v>86</v>
      </c>
      <c r="M1" s="218" t="s">
        <v>88</v>
      </c>
      <c r="N1" s="223" t="s">
        <v>90</v>
      </c>
      <c r="O1" s="223" t="s">
        <v>91</v>
      </c>
      <c r="P1" s="223" t="s">
        <v>92</v>
      </c>
      <c r="Q1" s="79" t="s">
        <v>93</v>
      </c>
      <c r="R1" s="79" t="s">
        <v>94</v>
      </c>
      <c r="S1" s="79" t="s">
        <v>96</v>
      </c>
      <c r="T1" s="218" t="s">
        <v>95</v>
      </c>
      <c r="U1" s="218" t="s">
        <v>97</v>
      </c>
      <c r="V1" s="79" t="s">
        <v>98</v>
      </c>
      <c r="W1" s="58" t="s">
        <v>99</v>
      </c>
      <c r="X1" s="79" t="s">
        <v>100</v>
      </c>
      <c r="Y1" s="79" t="s">
        <v>101</v>
      </c>
    </row>
    <row r="2" spans="1:25">
      <c r="A2" s="54" t="s">
        <v>209</v>
      </c>
      <c r="B2" s="75">
        <f>sheet1!T3</f>
        <v>-65.789473684210535</v>
      </c>
      <c r="C2" s="75">
        <f>sheet1!AR3</f>
        <v>116.66666666666666</v>
      </c>
      <c r="D2" s="75">
        <f>sheet1!BD3</f>
        <v>-7.1428571428571397</v>
      </c>
      <c r="E2" s="219">
        <f>sheet1!Z3</f>
        <v>-65.789473684210535</v>
      </c>
      <c r="F2" s="219">
        <f>sheet1!AX3</f>
        <v>116.66666666666666</v>
      </c>
      <c r="G2" s="219">
        <f>sheet1!BJ3</f>
        <v>-7.1428571428571397</v>
      </c>
      <c r="H2" s="75">
        <f>sheet1!CB3</f>
        <v>-8.6136638616620687</v>
      </c>
      <c r="I2" s="219">
        <f>sheet1!CN3</f>
        <v>0.35579365596301038</v>
      </c>
      <c r="J2" s="75">
        <f>sheet1!CZ3</f>
        <v>3.2655523864313141</v>
      </c>
      <c r="K2" s="219">
        <f>sheet1!DF3</f>
        <v>13.400940501368709</v>
      </c>
      <c r="L2" s="75">
        <f>sheet1!DL3</f>
        <v>-34.567324039442369</v>
      </c>
      <c r="M2" s="219">
        <f>sheet1!DX3</f>
        <v>-34.567324039442369</v>
      </c>
      <c r="N2" s="224">
        <f>sheet1!ED3</f>
        <v>-4.0223327084521916</v>
      </c>
      <c r="O2" s="224">
        <f>sheet1!EJ3</f>
        <v>281.27022653721684</v>
      </c>
      <c r="P2" s="224">
        <f>sheet1!EP3</f>
        <v>-30.828917486752459</v>
      </c>
      <c r="Q2" s="75">
        <f>sheet1!EV3</f>
        <v>0</v>
      </c>
      <c r="R2" s="75">
        <f>sheet1!FB3</f>
        <v>-0.41440552540700226</v>
      </c>
      <c r="S2" s="75">
        <f>sheet1!FH3</f>
        <v>10.693069306930703</v>
      </c>
      <c r="T2" s="219">
        <f>sheet1!FM3</f>
        <v>5.2779805987274386</v>
      </c>
      <c r="U2" s="219">
        <f>sheet1!FS3</f>
        <v>11.153696366367051</v>
      </c>
      <c r="V2" s="75">
        <f>sheet2!H3</f>
        <v>0</v>
      </c>
      <c r="W2" s="59">
        <f>sheet2!I3</f>
        <v>3</v>
      </c>
      <c r="X2" s="75">
        <f>sheet2!AA3</f>
        <v>0</v>
      </c>
      <c r="Y2" s="75">
        <f>sheet2!AG3</f>
        <v>0</v>
      </c>
    </row>
    <row r="3" spans="1:25">
      <c r="A3" s="55" t="s">
        <v>210</v>
      </c>
      <c r="B3" s="76">
        <f>sheet1!T4</f>
        <v>-28.571428571428569</v>
      </c>
      <c r="C3" s="76">
        <f>sheet1!AR4</f>
        <v>42.857142857142861</v>
      </c>
      <c r="D3" s="76">
        <f>sheet1!BD4</f>
        <v>7.1428571428571397</v>
      </c>
      <c r="E3" s="220">
        <f>sheet1!Z4</f>
        <v>-28.571428571428569</v>
      </c>
      <c r="F3" s="220">
        <f>sheet1!AX4</f>
        <v>42.857142857142861</v>
      </c>
      <c r="G3" s="220">
        <f>sheet1!BJ4</f>
        <v>7.1428571428571397</v>
      </c>
      <c r="H3" s="76">
        <f>sheet1!CB4</f>
        <v>-25.355306924705168</v>
      </c>
      <c r="I3" s="220">
        <f>sheet1!CN4</f>
        <v>-26.602921455692631</v>
      </c>
      <c r="J3" s="76">
        <f>sheet1!CZ4</f>
        <v>-28.22854965697973</v>
      </c>
      <c r="K3" s="220">
        <f>sheet1!DF4</f>
        <v>-29.428140688423476</v>
      </c>
      <c r="L3" s="76">
        <f>sheet1!DL4</f>
        <v>-40.859465231319049</v>
      </c>
      <c r="M3" s="220">
        <f>sheet1!DX4</f>
        <v>-61.27190715594606</v>
      </c>
      <c r="N3" s="225">
        <f>sheet1!ED4</f>
        <v>-18.304405874499331</v>
      </c>
      <c r="O3" s="225" t="e">
        <f>sheet1!EJ4</f>
        <v>#DIV/0!</v>
      </c>
      <c r="P3" s="225">
        <f>sheet1!EP4</f>
        <v>-6.1166429587482192</v>
      </c>
      <c r="Q3" s="76">
        <f>sheet1!EV4</f>
        <v>0</v>
      </c>
      <c r="R3" s="76">
        <f>sheet1!FB4</f>
        <v>48.268649779223807</v>
      </c>
      <c r="S3" s="76" t="e">
        <f>sheet1!FH4</f>
        <v>#VALUE!</v>
      </c>
      <c r="T3" s="220">
        <f>sheet1!FM4</f>
        <v>44.835414301929632</v>
      </c>
      <c r="U3" s="220" t="e">
        <f>sheet1!FS4</f>
        <v>#VALUE!</v>
      </c>
      <c r="V3" s="76">
        <f>sheet2!H4</f>
        <v>0</v>
      </c>
      <c r="W3" s="60">
        <f>sheet2!I4</f>
        <v>3</v>
      </c>
      <c r="X3" s="76">
        <f>sheet2!AA4</f>
        <v>0</v>
      </c>
      <c r="Y3" s="76">
        <f>sheet2!AG4</f>
        <v>-50</v>
      </c>
    </row>
    <row r="4" spans="1:25">
      <c r="A4" s="55" t="s">
        <v>211</v>
      </c>
      <c r="B4" s="76">
        <f>sheet1!T5</f>
        <v>-100</v>
      </c>
      <c r="C4" s="76">
        <f>sheet1!AR5</f>
        <v>50</v>
      </c>
      <c r="D4" s="76">
        <f>sheet1!BD5</f>
        <v>-11.764705882352944</v>
      </c>
      <c r="E4" s="220">
        <f>sheet1!Z5</f>
        <v>-100</v>
      </c>
      <c r="F4" s="220">
        <f>sheet1!AX5</f>
        <v>50</v>
      </c>
      <c r="G4" s="220">
        <f>sheet1!BJ5</f>
        <v>-11.764705882352944</v>
      </c>
      <c r="H4" s="76">
        <f>sheet1!CB5</f>
        <v>-28.273286669548657</v>
      </c>
      <c r="I4" s="220">
        <f>sheet1!CN5</f>
        <v>-1.5167997372796171</v>
      </c>
      <c r="J4" s="76">
        <f>sheet1!CZ5</f>
        <v>-30.291664890157811</v>
      </c>
      <c r="K4" s="220">
        <f>sheet1!DF5</f>
        <v>-4.2881012130684848</v>
      </c>
      <c r="L4" s="76" t="e">
        <f>sheet1!DL5</f>
        <v>#VALUE!</v>
      </c>
      <c r="M4" s="220" t="e">
        <f>sheet1!DX5</f>
        <v>#VALUE!</v>
      </c>
      <c r="N4" s="225" t="e">
        <f>sheet1!ED5</f>
        <v>#VALUE!</v>
      </c>
      <c r="O4" s="225" t="e">
        <f>sheet1!EJ5</f>
        <v>#DIV/0!</v>
      </c>
      <c r="P4" s="225" t="e">
        <f>sheet1!EP5</f>
        <v>#VALUE!</v>
      </c>
      <c r="Q4" s="76">
        <f>sheet1!EV5</f>
        <v>7.4074074074074181</v>
      </c>
      <c r="R4" s="76">
        <f>sheet1!FB5</f>
        <v>59.604363098539473</v>
      </c>
      <c r="S4" s="76" t="e">
        <f>sheet1!FH5</f>
        <v>#DIV/0!</v>
      </c>
      <c r="T4" s="220">
        <f>sheet1!FM5</f>
        <v>42.738779784322013</v>
      </c>
      <c r="U4" s="220" t="e">
        <f>sheet1!FS5</f>
        <v>#VALUE!</v>
      </c>
      <c r="V4" s="76">
        <f>sheet2!H5</f>
        <v>0</v>
      </c>
      <c r="W4" s="60">
        <f>sheet2!I5</f>
        <v>0</v>
      </c>
      <c r="X4" s="76">
        <f>sheet2!AA5</f>
        <v>-2.0000000000000018</v>
      </c>
      <c r="Y4" s="76">
        <f>sheet2!AG5</f>
        <v>0</v>
      </c>
    </row>
    <row r="5" spans="1:25">
      <c r="A5" s="55" t="s">
        <v>212</v>
      </c>
      <c r="B5" s="76">
        <f>sheet1!T6</f>
        <v>-11.111111111111116</v>
      </c>
      <c r="C5" s="76">
        <f>sheet1!AR6</f>
        <v>0</v>
      </c>
      <c r="D5" s="76">
        <f>sheet1!BD6</f>
        <v>-3.3333333333333326</v>
      </c>
      <c r="E5" s="220">
        <f>sheet1!Z6</f>
        <v>-12.5</v>
      </c>
      <c r="F5" s="220">
        <f>sheet1!AX6</f>
        <v>0</v>
      </c>
      <c r="G5" s="220">
        <f>sheet1!BJ6</f>
        <v>-3.4482758620689613</v>
      </c>
      <c r="H5" s="76">
        <f>sheet1!CB6</f>
        <v>-28.305357249191154</v>
      </c>
      <c r="I5" s="220">
        <f>sheet1!CN6</f>
        <v>-29.273783537816222</v>
      </c>
      <c r="J5" s="76">
        <f>sheet1!CZ6</f>
        <v>-15.95436145155854</v>
      </c>
      <c r="K5" s="220">
        <f>sheet1!DF6</f>
        <v>-17.089620693974872</v>
      </c>
      <c r="L5" s="76">
        <f>sheet1!DL6</f>
        <v>-64.689535784246729</v>
      </c>
      <c r="M5" s="220">
        <f>sheet1!DX6</f>
        <v>-64.689535784246729</v>
      </c>
      <c r="N5" s="225">
        <f>sheet1!ED6</f>
        <v>-64.054336468129563</v>
      </c>
      <c r="O5" s="225">
        <f>sheet1!EJ6</f>
        <v>-18.780487804878042</v>
      </c>
      <c r="P5" s="225">
        <f>sheet1!EP6</f>
        <v>-88.393089677923427</v>
      </c>
      <c r="Q5" s="76">
        <f>sheet1!EV6</f>
        <v>5.555555555555558</v>
      </c>
      <c r="R5" s="76">
        <f>sheet1!FB6</f>
        <v>159.57386363636363</v>
      </c>
      <c r="S5" s="76" t="e">
        <f>sheet1!FH6</f>
        <v>#VALUE!</v>
      </c>
      <c r="T5" s="220">
        <f>sheet1!FM6</f>
        <v>103.19495922905855</v>
      </c>
      <c r="U5" s="220" t="e">
        <f>sheet1!FS6</f>
        <v>#VALUE!</v>
      </c>
      <c r="V5" s="76">
        <f>sheet2!H6</f>
        <v>0</v>
      </c>
      <c r="W5" s="60">
        <f>sheet2!I6</f>
        <v>3</v>
      </c>
      <c r="X5" s="76">
        <f>sheet2!AA6</f>
        <v>7.1428571428571619</v>
      </c>
      <c r="Y5" s="76">
        <f>sheet2!AG6</f>
        <v>-50</v>
      </c>
    </row>
    <row r="6" spans="1:25">
      <c r="A6" s="55" t="s">
        <v>213</v>
      </c>
      <c r="B6" s="76">
        <f>sheet1!T7</f>
        <v>-28.571428571428569</v>
      </c>
      <c r="C6" s="76">
        <f>sheet1!AR7</f>
        <v>-9.9999999999999982</v>
      </c>
      <c r="D6" s="76">
        <f>sheet1!BD7</f>
        <v>-14.814814814814813</v>
      </c>
      <c r="E6" s="220">
        <f>sheet1!Z7</f>
        <v>-28.571428571428569</v>
      </c>
      <c r="F6" s="220">
        <f>sheet1!AX7</f>
        <v>-8.5714285714285747</v>
      </c>
      <c r="G6" s="220">
        <f>sheet1!BJ7</f>
        <v>-14.28571428571429</v>
      </c>
      <c r="H6" s="76">
        <f>sheet1!CB7</f>
        <v>-50.789922216368645</v>
      </c>
      <c r="I6" s="220">
        <f>sheet1!CN7</f>
        <v>-39.550039971068564</v>
      </c>
      <c r="J6" s="76">
        <f>sheet1!CZ7</f>
        <v>-41.405989525522678</v>
      </c>
      <c r="K6" s="220">
        <f>sheet1!DF7</f>
        <v>-28.022759754809524</v>
      </c>
      <c r="L6" s="76">
        <f>sheet1!DL7</f>
        <v>-55.487320280326571</v>
      </c>
      <c r="M6" s="220">
        <f>sheet1!DX7</f>
        <v>-63.870541611624844</v>
      </c>
      <c r="N6" s="225">
        <f>sheet1!ED7</f>
        <v>-58.501440922190206</v>
      </c>
      <c r="O6" s="225" t="e">
        <f>sheet1!EJ7</f>
        <v>#DIV/0!</v>
      </c>
      <c r="P6" s="225">
        <f>sheet1!EP7</f>
        <v>-53.2</v>
      </c>
      <c r="Q6" s="76">
        <f>sheet1!EV7</f>
        <v>0</v>
      </c>
      <c r="R6" s="76">
        <f>sheet1!FB7</f>
        <v>62.904808635917561</v>
      </c>
      <c r="S6" s="76">
        <f>sheet1!FH7</f>
        <v>87.09677419354837</v>
      </c>
      <c r="T6" s="220">
        <f>sheet1!FM7</f>
        <v>56.899810964083187</v>
      </c>
      <c r="U6" s="220">
        <f>sheet1!FS7</f>
        <v>14.850369218810734</v>
      </c>
      <c r="V6" s="76">
        <f>sheet2!H7</f>
        <v>0</v>
      </c>
      <c r="W6" s="60">
        <f>sheet2!I7</f>
        <v>3</v>
      </c>
      <c r="X6" s="76">
        <f>sheet2!AA7</f>
        <v>0</v>
      </c>
      <c r="Y6" s="76">
        <f>sheet2!AG7</f>
        <v>0</v>
      </c>
    </row>
    <row r="7" spans="1:25">
      <c r="A7" s="55" t="s">
        <v>214</v>
      </c>
      <c r="B7" s="76">
        <f>sheet1!T8</f>
        <v>50</v>
      </c>
      <c r="C7" s="76">
        <f>sheet1!AR8</f>
        <v>-11.764705882352944</v>
      </c>
      <c r="D7" s="76">
        <f>sheet1!BD8</f>
        <v>-5.2631578947368478</v>
      </c>
      <c r="E7" s="220">
        <f>sheet1!Z8</f>
        <v>50</v>
      </c>
      <c r="F7" s="220">
        <f>sheet1!AX8</f>
        <v>-9.0909090909090935</v>
      </c>
      <c r="G7" s="220">
        <f>sheet1!BJ8</f>
        <v>-2.7027027027026973</v>
      </c>
      <c r="H7" s="76">
        <f>sheet1!CB8</f>
        <v>0.65074290013165115</v>
      </c>
      <c r="I7" s="220">
        <f>sheet1!CN8</f>
        <v>0.65074290013165115</v>
      </c>
      <c r="J7" s="76">
        <f>sheet1!CZ8</f>
        <v>23.654647134643515</v>
      </c>
      <c r="K7" s="220">
        <f>sheet1!DF8</f>
        <v>23.654647134643515</v>
      </c>
      <c r="L7" s="76">
        <f>sheet1!DL8</f>
        <v>8.5143803020897977</v>
      </c>
      <c r="M7" s="220">
        <f>sheet1!DX8</f>
        <v>-15.520327282025059</v>
      </c>
      <c r="N7" s="225">
        <f>sheet1!ED8</f>
        <v>-18.351063829787229</v>
      </c>
      <c r="O7" s="225">
        <f>sheet1!EJ8</f>
        <v>359.02061855670098</v>
      </c>
      <c r="P7" s="225">
        <f>sheet1!EP8</f>
        <v>-5.4713804713804715</v>
      </c>
      <c r="Q7" s="76">
        <f>sheet1!EV8</f>
        <v>19.999999999999996</v>
      </c>
      <c r="R7" s="76">
        <f>sheet1!FB8</f>
        <v>48.820837733192548</v>
      </c>
      <c r="S7" s="76">
        <f>sheet1!FH8</f>
        <v>48.305084745762713</v>
      </c>
      <c r="T7" s="220">
        <f>sheet1!FM8</f>
        <v>20.127287191726339</v>
      </c>
      <c r="U7" s="220">
        <f>sheet1!FS8</f>
        <v>-0.34655965877202766</v>
      </c>
      <c r="V7" s="76">
        <f>sheet2!H8</f>
        <v>0</v>
      </c>
      <c r="W7" s="60">
        <f>sheet2!I8</f>
        <v>3</v>
      </c>
      <c r="X7" s="76">
        <f>sheet2!AA8</f>
        <v>0</v>
      </c>
      <c r="Y7" s="76">
        <f>sheet2!AG8</f>
        <v>0</v>
      </c>
    </row>
    <row r="8" spans="1:25">
      <c r="A8" s="55" t="s">
        <v>215</v>
      </c>
      <c r="B8" s="76">
        <f>sheet1!T9</f>
        <v>-19.999999999999996</v>
      </c>
      <c r="C8" s="76">
        <f>sheet1!AR9</f>
        <v>8.6956521739130377</v>
      </c>
      <c r="D8" s="76">
        <f>sheet1!BD9</f>
        <v>3.5714285714285809</v>
      </c>
      <c r="E8" s="220">
        <f>sheet1!Z9</f>
        <v>-19.999999999999996</v>
      </c>
      <c r="F8" s="220">
        <f>sheet1!AX9</f>
        <v>10.256410256410264</v>
      </c>
      <c r="G8" s="220">
        <f>sheet1!BJ9</f>
        <v>4.081632653061229</v>
      </c>
      <c r="H8" s="76">
        <f>sheet1!CB9</f>
        <v>-16.778131966581245</v>
      </c>
      <c r="I8" s="220">
        <f>sheet1!CN9</f>
        <v>-16.857758569370528</v>
      </c>
      <c r="J8" s="76">
        <f>sheet1!CZ9</f>
        <v>-13.153084239841872</v>
      </c>
      <c r="K8" s="220">
        <f>sheet1!DF9</f>
        <v>-13.236179284787653</v>
      </c>
      <c r="L8" s="76">
        <f>sheet1!DL9</f>
        <v>-22.684370500719886</v>
      </c>
      <c r="M8" s="220">
        <f>sheet1!DX9</f>
        <v>-22.684370500719886</v>
      </c>
      <c r="N8" s="225">
        <f>sheet1!ED9</f>
        <v>-44.399999999999991</v>
      </c>
      <c r="O8" s="225" t="e">
        <f>sheet1!EJ9</f>
        <v>#VALUE!</v>
      </c>
      <c r="P8" s="225">
        <f>sheet1!EP9</f>
        <v>-68.80105154445593</v>
      </c>
      <c r="Q8" s="76">
        <f>sheet1!EV9</f>
        <v>50</v>
      </c>
      <c r="R8" s="76">
        <f>sheet1!FB9</f>
        <v>64.667237932019432</v>
      </c>
      <c r="S8" s="76">
        <f>sheet1!FH9</f>
        <v>137.5</v>
      </c>
      <c r="T8" s="220">
        <f>sheet1!FM9</f>
        <v>31.358587297066354</v>
      </c>
      <c r="U8" s="220">
        <f>sheet1!FS9</f>
        <v>44.230268863833459</v>
      </c>
      <c r="V8" s="76">
        <f>sheet2!H9</f>
        <v>0</v>
      </c>
      <c r="W8" s="60">
        <f>sheet2!I9</f>
        <v>3</v>
      </c>
      <c r="X8" s="76">
        <f>sheet2!AA9</f>
        <v>19.999999999999996</v>
      </c>
      <c r="Y8" s="76">
        <f>sheet2!AG9</f>
        <v>0</v>
      </c>
    </row>
    <row r="9" spans="1:25">
      <c r="A9" s="55" t="s">
        <v>216</v>
      </c>
      <c r="B9" s="76">
        <f>sheet1!T10</f>
        <v>-19.999999999999996</v>
      </c>
      <c r="C9" s="76">
        <f>sheet1!AR10</f>
        <v>5.0000000000000044</v>
      </c>
      <c r="D9" s="76">
        <f>sheet1!BD10</f>
        <v>0</v>
      </c>
      <c r="E9" s="220">
        <f>sheet1!Z10</f>
        <v>-19.999999999999996</v>
      </c>
      <c r="F9" s="220">
        <f>sheet1!AX10</f>
        <v>6.8965517241379226</v>
      </c>
      <c r="G9" s="220">
        <f>sheet1!BJ10</f>
        <v>0</v>
      </c>
      <c r="H9" s="76">
        <f>sheet1!CB10</f>
        <v>-4.4953315426921714</v>
      </c>
      <c r="I9" s="220">
        <f>sheet1!CN10</f>
        <v>-5.500346531333145</v>
      </c>
      <c r="J9" s="76">
        <f>sheet1!CZ10</f>
        <v>-7.1598463851318961E-2</v>
      </c>
      <c r="K9" s="220">
        <f>sheet1!DF10</f>
        <v>-1.1231652925415281</v>
      </c>
      <c r="L9" s="76">
        <f>sheet1!DL10</f>
        <v>-17.843501036778353</v>
      </c>
      <c r="M9" s="220">
        <f>sheet1!DX10</f>
        <v>-17.843501036778353</v>
      </c>
      <c r="N9" s="225">
        <f>sheet1!ED10</f>
        <v>-14.28571428571429</v>
      </c>
      <c r="O9" s="225">
        <f>sheet1!EJ10</f>
        <v>342.13213213213214</v>
      </c>
      <c r="P9" s="225">
        <f>sheet1!EP10</f>
        <v>-72.5395152792413</v>
      </c>
      <c r="Q9" s="76">
        <f>sheet1!EV10</f>
        <v>0</v>
      </c>
      <c r="R9" s="76">
        <f>sheet1!FB10</f>
        <v>55.745281807677507</v>
      </c>
      <c r="S9" s="76">
        <f>sheet1!FH10</f>
        <v>41.843971631205676</v>
      </c>
      <c r="T9" s="220">
        <f>sheet1!FM10</f>
        <v>46.279995176655</v>
      </c>
      <c r="U9" s="220">
        <f>sheet1!FS10</f>
        <v>-8.9256701809033885</v>
      </c>
      <c r="V9" s="76">
        <f>sheet2!H10</f>
        <v>0</v>
      </c>
      <c r="W9" s="60">
        <f>sheet2!I10</f>
        <v>3</v>
      </c>
      <c r="X9" s="76">
        <f>sheet2!AA10</f>
        <v>0</v>
      </c>
      <c r="Y9" s="76" t="e">
        <f>sheet2!AG10</f>
        <v>#VALUE!</v>
      </c>
    </row>
    <row r="10" spans="1:25">
      <c r="A10" s="55" t="s">
        <v>310</v>
      </c>
      <c r="B10" s="76">
        <f>sheet1!T11</f>
        <v>-16.666666666666664</v>
      </c>
      <c r="C10" s="76">
        <f>sheet1!AR11</f>
        <v>8.333333333333325</v>
      </c>
      <c r="D10" s="76">
        <f>sheet1!BD11</f>
        <v>0</v>
      </c>
      <c r="E10" s="220">
        <f>sheet1!Z11</f>
        <v>-16.666666666666664</v>
      </c>
      <c r="F10" s="220">
        <f>sheet1!AX11</f>
        <v>8.333333333333325</v>
      </c>
      <c r="G10" s="220">
        <f>sheet1!BJ11</f>
        <v>0</v>
      </c>
      <c r="H10" s="76">
        <f>sheet1!CB11</f>
        <v>-3.3182822837718562</v>
      </c>
      <c r="I10" s="220">
        <f>sheet1!CN11</f>
        <v>-23.814396569576925</v>
      </c>
      <c r="J10" s="76">
        <f>sheet1!CZ11</f>
        <v>-3.5629932759161376</v>
      </c>
      <c r="K10" s="220">
        <f>sheet1!DF11</f>
        <v>-24.007229868808231</v>
      </c>
      <c r="L10" s="76" t="e">
        <f>sheet1!DL11</f>
        <v>#VALUE!</v>
      </c>
      <c r="M10" s="220" t="e">
        <f>sheet1!DX11</f>
        <v>#VALUE!</v>
      </c>
      <c r="N10" s="225">
        <f>sheet1!ED11</f>
        <v>-18.75</v>
      </c>
      <c r="O10" s="225" t="e">
        <f>sheet1!EJ11</f>
        <v>#VALUE!</v>
      </c>
      <c r="P10" s="225">
        <f>sheet1!EP11</f>
        <v>-87.833473432730173</v>
      </c>
      <c r="Q10" s="76">
        <f>sheet1!EV11</f>
        <v>-16.666666666666664</v>
      </c>
      <c r="R10" s="76">
        <f>sheet1!FB11</f>
        <v>12.634756360500221</v>
      </c>
      <c r="S10" s="76">
        <f>sheet1!FH11</f>
        <v>-30.612244897959183</v>
      </c>
      <c r="T10" s="220">
        <f>sheet1!FM11</f>
        <v>33.095541401273863</v>
      </c>
      <c r="U10" s="220">
        <f>sheet1!FS11</f>
        <v>-38.395787105041087</v>
      </c>
      <c r="V10" s="76">
        <f>sheet2!H11</f>
        <v>0</v>
      </c>
      <c r="W10" s="60">
        <f>sheet2!I11</f>
        <v>3</v>
      </c>
      <c r="X10" s="76">
        <f>sheet2!AA11</f>
        <v>40.000000000000014</v>
      </c>
      <c r="Y10" s="76">
        <f>sheet2!AG11</f>
        <v>200</v>
      </c>
    </row>
    <row r="11" spans="1:25">
      <c r="A11" s="55" t="s">
        <v>218</v>
      </c>
      <c r="B11" s="76">
        <f>sheet1!T12</f>
        <v>66.666666666666671</v>
      </c>
      <c r="C11" s="76">
        <f>sheet1!AR12</f>
        <v>5.555555555555558</v>
      </c>
      <c r="D11" s="76">
        <f>sheet1!BD12</f>
        <v>14.285714285714279</v>
      </c>
      <c r="E11" s="220">
        <f>sheet1!Z12</f>
        <v>66.666666666666671</v>
      </c>
      <c r="F11" s="220">
        <f>sheet1!AX12</f>
        <v>5.555555555555558</v>
      </c>
      <c r="G11" s="220">
        <f>sheet1!BJ12</f>
        <v>14.285714285714279</v>
      </c>
      <c r="H11" s="76">
        <f>sheet1!CB12</f>
        <v>-24.510814550655191</v>
      </c>
      <c r="I11" s="220">
        <f>sheet1!CN12</f>
        <v>-16.782522343594842</v>
      </c>
      <c r="J11" s="76">
        <f>sheet1!CZ12</f>
        <v>-21.713051534821492</v>
      </c>
      <c r="K11" s="220">
        <f>sheet1!DF12</f>
        <v>-13.698335120323135</v>
      </c>
      <c r="L11" s="76">
        <f>sheet1!DL12</f>
        <v>-19.092388356535885</v>
      </c>
      <c r="M11" s="220">
        <f>sheet1!DX12</f>
        <v>-19.092388356535885</v>
      </c>
      <c r="N11" s="225">
        <f>sheet1!ED12</f>
        <v>0</v>
      </c>
      <c r="O11" s="225">
        <f>sheet1!EJ12</f>
        <v>936.05823068309064</v>
      </c>
      <c r="P11" s="225">
        <f>sheet1!EP12</f>
        <v>30.859936727063552</v>
      </c>
      <c r="Q11" s="76">
        <f>sheet1!EV12</f>
        <v>16.666666666666675</v>
      </c>
      <c r="R11" s="76">
        <f>sheet1!FB12</f>
        <v>29.54360228198858</v>
      </c>
      <c r="S11" s="76" t="e">
        <f>sheet1!FH12</f>
        <v>#VALUE!</v>
      </c>
      <c r="T11" s="220">
        <f>sheet1!FM12</f>
        <v>57.220573689416419</v>
      </c>
      <c r="U11" s="220" t="e">
        <f>sheet1!FS12</f>
        <v>#VALUE!</v>
      </c>
      <c r="V11" s="76">
        <f>sheet2!H12</f>
        <v>0</v>
      </c>
      <c r="W11" s="60">
        <f>sheet2!I12</f>
        <v>3</v>
      </c>
      <c r="X11" s="76">
        <f>sheet2!AA12</f>
        <v>68.421052631578931</v>
      </c>
      <c r="Y11" s="76">
        <f>sheet2!AG12</f>
        <v>0</v>
      </c>
    </row>
    <row r="12" spans="1:25">
      <c r="A12" s="55" t="s">
        <v>219</v>
      </c>
      <c r="B12" s="76">
        <f>sheet1!T13</f>
        <v>0</v>
      </c>
      <c r="C12" s="76">
        <f>sheet1!AR13</f>
        <v>93.939393939393938</v>
      </c>
      <c r="D12" s="76">
        <f>sheet1!BD13</f>
        <v>55.357142857142861</v>
      </c>
      <c r="E12" s="220">
        <f>sheet1!Z13</f>
        <v>0</v>
      </c>
      <c r="F12" s="220">
        <f>sheet1!AX13</f>
        <v>96.923076923076934</v>
      </c>
      <c r="G12" s="220">
        <f>sheet1!BJ13</f>
        <v>56.756756756756758</v>
      </c>
      <c r="H12" s="76">
        <f>sheet1!CB13</f>
        <v>32.952630012673524</v>
      </c>
      <c r="I12" s="220">
        <f>sheet1!CN13</f>
        <v>32.952630012673524</v>
      </c>
      <c r="J12" s="76">
        <f>sheet1!CZ13</f>
        <v>59.695350042152228</v>
      </c>
      <c r="K12" s="220">
        <f>sheet1!DF13</f>
        <v>59.695350042152228</v>
      </c>
      <c r="L12" s="76">
        <f>sheet1!DL13</f>
        <v>14.360715888908416</v>
      </c>
      <c r="M12" s="220">
        <f>sheet1!DX13</f>
        <v>-65.915860774472605</v>
      </c>
      <c r="N12" s="225">
        <f>sheet1!ED13</f>
        <v>-70.689655172413794</v>
      </c>
      <c r="O12" s="225" t="e">
        <f>sheet1!EJ13</f>
        <v>#DIV/0!</v>
      </c>
      <c r="P12" s="225">
        <f>sheet1!EP13</f>
        <v>-90.317493692178303</v>
      </c>
      <c r="Q12" s="76">
        <f>sheet1!EV13</f>
        <v>3.488372093023262</v>
      </c>
      <c r="R12" s="76">
        <f>sheet1!FB13</f>
        <v>12.222922275044379</v>
      </c>
      <c r="S12" s="76">
        <f>sheet1!FH13</f>
        <v>-23.027444253859354</v>
      </c>
      <c r="T12" s="220">
        <f>sheet1!FM13</f>
        <v>6.3806360496308834</v>
      </c>
      <c r="U12" s="220">
        <f>sheet1!FS13</f>
        <v>-31.411021754102496</v>
      </c>
      <c r="V12" s="76">
        <f>sheet2!H13</f>
        <v>-19.999999999999996</v>
      </c>
      <c r="W12" s="60" t="str">
        <f>sheet2!I13</f>
        <v>-</v>
      </c>
      <c r="X12" s="76">
        <f>sheet2!AA13</f>
        <v>-5.4999999999999938</v>
      </c>
      <c r="Y12" s="76">
        <f>sheet2!AG13</f>
        <v>100</v>
      </c>
    </row>
    <row r="13" spans="1:25">
      <c r="A13" s="55" t="s">
        <v>220</v>
      </c>
      <c r="B13" s="76">
        <f>sheet1!T14</f>
        <v>30.000000000000004</v>
      </c>
      <c r="C13" s="76">
        <f>sheet1!AR14</f>
        <v>2.857142857142847</v>
      </c>
      <c r="D13" s="76">
        <f>sheet1!BD14</f>
        <v>8.8888888888888786</v>
      </c>
      <c r="E13" s="220">
        <f>sheet1!Z14</f>
        <v>44.444444444444443</v>
      </c>
      <c r="F13" s="220">
        <f>sheet1!AX14</f>
        <v>2.857142857142847</v>
      </c>
      <c r="G13" s="220">
        <f>sheet1!BJ14</f>
        <v>11.363636363636353</v>
      </c>
      <c r="H13" s="76">
        <f>sheet1!CB14</f>
        <v>-8.3939986805287035</v>
      </c>
      <c r="I13" s="220">
        <f>sheet1!CN14</f>
        <v>-8.3939986805287035</v>
      </c>
      <c r="J13" s="76">
        <f>sheet1!CZ14</f>
        <v>-5.045294132513833</v>
      </c>
      <c r="K13" s="220">
        <f>sheet1!DF14</f>
        <v>-5.045294132513833</v>
      </c>
      <c r="L13" s="76">
        <f>sheet1!DL14</f>
        <v>-13.598273235144742</v>
      </c>
      <c r="M13" s="220">
        <f>sheet1!DX14</f>
        <v>-13.598273235144742</v>
      </c>
      <c r="N13" s="225">
        <f>sheet1!ED14</f>
        <v>-37.391304347826079</v>
      </c>
      <c r="O13" s="225">
        <f>sheet1!EJ14</f>
        <v>-100</v>
      </c>
      <c r="P13" s="225">
        <f>sheet1!EP14</f>
        <v>80.821687152719306</v>
      </c>
      <c r="Q13" s="76">
        <f>sheet1!EV14</f>
        <v>0</v>
      </c>
      <c r="R13" s="76">
        <f>sheet1!FB14</f>
        <v>18.74274099883857</v>
      </c>
      <c r="S13" s="76">
        <f>sheet1!FH14</f>
        <v>-4.4444444444444393</v>
      </c>
      <c r="T13" s="220">
        <f>sheet1!FM14</f>
        <v>23.38210891537187</v>
      </c>
      <c r="U13" s="220">
        <f>sheet1!FS14</f>
        <v>-19.527244569425772</v>
      </c>
      <c r="V13" s="76">
        <f>sheet2!H14</f>
        <v>0</v>
      </c>
      <c r="W13" s="60">
        <f>sheet2!I14</f>
        <v>3</v>
      </c>
      <c r="X13" s="76">
        <f>sheet2!AA14</f>
        <v>10.000000000000009</v>
      </c>
      <c r="Y13" s="76">
        <f>sheet2!AG14</f>
        <v>0</v>
      </c>
    </row>
    <row r="14" spans="1:25">
      <c r="A14" s="55" t="s">
        <v>221</v>
      </c>
      <c r="B14" s="76">
        <f>sheet1!T15</f>
        <v>-21.518987341772156</v>
      </c>
      <c r="C14" s="76">
        <f>sheet1!AR15</f>
        <v>-19.736842105263154</v>
      </c>
      <c r="D14" s="76">
        <f>sheet1!BD15</f>
        <v>-20.645161290322577</v>
      </c>
      <c r="E14" s="220">
        <f>sheet1!Z15</f>
        <v>-21.518987341772156</v>
      </c>
      <c r="F14" s="220">
        <f>sheet1!AX15</f>
        <v>-19.736842105263154</v>
      </c>
      <c r="G14" s="220">
        <f>sheet1!BJ15</f>
        <v>-20.645161290322577</v>
      </c>
      <c r="H14" s="76">
        <f>sheet1!CB15</f>
        <v>-41.159393208364058</v>
      </c>
      <c r="I14" s="220">
        <f>sheet1!CN15</f>
        <v>-40.737330855279708</v>
      </c>
      <c r="J14" s="76">
        <f>sheet1!CZ15</f>
        <v>-33.518221616478229</v>
      </c>
      <c r="K14" s="220">
        <f>sheet1!DF15</f>
        <v>-33.041349310909652</v>
      </c>
      <c r="L14" s="76">
        <f>sheet1!DL15</f>
        <v>-43.603302518986908</v>
      </c>
      <c r="M14" s="220">
        <f>sheet1!DX15</f>
        <v>-43.603302518986908</v>
      </c>
      <c r="N14" s="225">
        <f>sheet1!ED15</f>
        <v>-79.976523921314651</v>
      </c>
      <c r="O14" s="225" t="e">
        <f>sheet1!EJ15</f>
        <v>#DIV/0!</v>
      </c>
      <c r="P14" s="225">
        <f>sheet1!EP15</f>
        <v>-56.532038876021872</v>
      </c>
      <c r="Q14" s="76">
        <f>sheet1!EV15</f>
        <v>6.6666666666666652</v>
      </c>
      <c r="R14" s="76">
        <f>sheet1!FB15</f>
        <v>2.0197721618436582</v>
      </c>
      <c r="S14" s="76">
        <f>sheet1!FH15</f>
        <v>12.815773259396179</v>
      </c>
      <c r="T14" s="220">
        <f>sheet1!FM15</f>
        <v>4.5487279038144868</v>
      </c>
      <c r="U14" s="220">
        <f>sheet1!FS15</f>
        <v>10.582263485577869</v>
      </c>
      <c r="V14" s="76">
        <f>sheet2!H15</f>
        <v>0</v>
      </c>
      <c r="W14" s="60">
        <f>sheet2!I15</f>
        <v>3</v>
      </c>
      <c r="X14" s="76">
        <f>sheet2!AA15</f>
        <v>-15.207373271889413</v>
      </c>
      <c r="Y14" s="76">
        <f>sheet2!AG15</f>
        <v>28.57142857142858</v>
      </c>
    </row>
    <row r="15" spans="1:25">
      <c r="A15" s="55" t="s">
        <v>222</v>
      </c>
      <c r="B15" s="76">
        <f>sheet1!T16</f>
        <v>-26.666666666666671</v>
      </c>
      <c r="C15" s="76">
        <f>sheet1!AR16</f>
        <v>-40</v>
      </c>
      <c r="D15" s="76">
        <f>sheet1!BD16</f>
        <v>-35</v>
      </c>
      <c r="E15" s="220">
        <f>sheet1!Z16</f>
        <v>-26.666666666666671</v>
      </c>
      <c r="F15" s="220">
        <f>sheet1!AX16</f>
        <v>-40</v>
      </c>
      <c r="G15" s="220">
        <f>sheet1!BJ16</f>
        <v>-35</v>
      </c>
      <c r="H15" s="76">
        <f>sheet1!CB16</f>
        <v>-54.987118743244444</v>
      </c>
      <c r="I15" s="220">
        <f>sheet1!CN16</f>
        <v>-54.594208373712647</v>
      </c>
      <c r="J15" s="76">
        <f>sheet1!CZ16</f>
        <v>-49.912262669527387</v>
      </c>
      <c r="K15" s="220">
        <f>sheet1!DF16</f>
        <v>-49.475054678524288</v>
      </c>
      <c r="L15" s="76">
        <f>sheet1!DL16</f>
        <v>-25.474614401087603</v>
      </c>
      <c r="M15" s="220">
        <f>sheet1!DX16</f>
        <v>-23.141163220637928</v>
      </c>
      <c r="N15" s="225">
        <f>sheet1!ED16</f>
        <v>-87.822557262974783</v>
      </c>
      <c r="O15" s="225">
        <f>sheet1!EJ16</f>
        <v>433.26666666666665</v>
      </c>
      <c r="P15" s="225">
        <f>sheet1!EP16</f>
        <v>-33.603814622720428</v>
      </c>
      <c r="Q15" s="76">
        <f>sheet1!EV16</f>
        <v>-47.368421052631582</v>
      </c>
      <c r="R15" s="76">
        <f>sheet1!FB16</f>
        <v>-41.41695614001604</v>
      </c>
      <c r="S15" s="76">
        <f>sheet1!FH16</f>
        <v>-34.254859611231105</v>
      </c>
      <c r="T15" s="220">
        <f>sheet1!FM16</f>
        <v>11.798129751822106</v>
      </c>
      <c r="U15" s="220">
        <f>sheet1!FS16</f>
        <v>12.225545237804036</v>
      </c>
      <c r="V15" s="76">
        <f>sheet2!H16</f>
        <v>-50</v>
      </c>
      <c r="W15" s="60">
        <f>sheet2!I16</f>
        <v>1</v>
      </c>
      <c r="X15" s="76">
        <f>sheet2!AA16</f>
        <v>-19.999999999999996</v>
      </c>
      <c r="Y15" s="76">
        <f>sheet2!AG16</f>
        <v>-19.999999999999996</v>
      </c>
    </row>
    <row r="16" spans="1:25">
      <c r="A16" s="55" t="s">
        <v>223</v>
      </c>
      <c r="B16" s="76">
        <f>sheet1!T17</f>
        <v>0</v>
      </c>
      <c r="C16" s="76">
        <f>sheet1!AR17</f>
        <v>0</v>
      </c>
      <c r="D16" s="76">
        <f>sheet1!BD17</f>
        <v>0</v>
      </c>
      <c r="E16" s="220">
        <f>sheet1!Z17</f>
        <v>0</v>
      </c>
      <c r="F16" s="220">
        <f>sheet1!AX17</f>
        <v>4.5454545454545414</v>
      </c>
      <c r="G16" s="220">
        <f>sheet1!BJ17</f>
        <v>3.125</v>
      </c>
      <c r="H16" s="76">
        <f>sheet1!CB17</f>
        <v>25.31712357376832</v>
      </c>
      <c r="I16" s="220">
        <f>sheet1!CN17</f>
        <v>25.31712357376832</v>
      </c>
      <c r="J16" s="76">
        <f>sheet1!CZ17</f>
        <v>21.774598583197346</v>
      </c>
      <c r="K16" s="220">
        <f>sheet1!DF17</f>
        <v>21.774598583197346</v>
      </c>
      <c r="L16" s="76">
        <f>sheet1!DL17</f>
        <v>-30.757231990924559</v>
      </c>
      <c r="M16" s="220">
        <f>sheet1!DX17</f>
        <v>-30.757231990924559</v>
      </c>
      <c r="N16" s="225">
        <f>sheet1!ED17</f>
        <v>-9.740259740259738</v>
      </c>
      <c r="O16" s="225">
        <f>sheet1!EJ17</f>
        <v>4254.8387096774195</v>
      </c>
      <c r="P16" s="225">
        <f>sheet1!EP17</f>
        <v>-6.4896755162241915</v>
      </c>
      <c r="Q16" s="76">
        <f>sheet1!EV17</f>
        <v>16.666666666666675</v>
      </c>
      <c r="R16" s="76">
        <f>sheet1!FB17</f>
        <v>52.676801057501656</v>
      </c>
      <c r="S16" s="76" t="e">
        <f>sheet1!FH17</f>
        <v>#VALUE!</v>
      </c>
      <c r="T16" s="220">
        <f>sheet1!FM17</f>
        <v>22.348094747682801</v>
      </c>
      <c r="U16" s="220" t="e">
        <f>sheet1!FS17</f>
        <v>#VALUE!</v>
      </c>
      <c r="V16" s="76">
        <f>sheet2!H17</f>
        <v>0</v>
      </c>
      <c r="W16" s="60">
        <f>sheet2!I17</f>
        <v>3</v>
      </c>
      <c r="X16" s="76">
        <f>sheet2!AA17</f>
        <v>0</v>
      </c>
      <c r="Y16" s="76" t="e">
        <f>sheet2!AG17</f>
        <v>#DIV/0!</v>
      </c>
    </row>
    <row r="17" spans="1:25">
      <c r="A17" s="55" t="s">
        <v>224</v>
      </c>
      <c r="B17" s="76">
        <f>sheet1!T18</f>
        <v>0</v>
      </c>
      <c r="C17" s="76">
        <f>sheet1!AR18</f>
        <v>0</v>
      </c>
      <c r="D17" s="76">
        <f>sheet1!BD18</f>
        <v>0</v>
      </c>
      <c r="E17" s="220">
        <f>sheet1!Z18</f>
        <v>0</v>
      </c>
      <c r="F17" s="220">
        <f>sheet1!AX18</f>
        <v>0</v>
      </c>
      <c r="G17" s="220">
        <f>sheet1!BJ18</f>
        <v>0</v>
      </c>
      <c r="H17" s="76">
        <f>sheet1!CB18</f>
        <v>-16.736007629492754</v>
      </c>
      <c r="I17" s="220">
        <f>sheet1!CN18</f>
        <v>-16.736007629492754</v>
      </c>
      <c r="J17" s="76">
        <f>sheet1!CZ18</f>
        <v>0.65798033031518877</v>
      </c>
      <c r="K17" s="220">
        <f>sheet1!DF18</f>
        <v>0.65798033031518877</v>
      </c>
      <c r="L17" s="76">
        <f>sheet1!DL18</f>
        <v>-50.026301946344034</v>
      </c>
      <c r="M17" s="220">
        <f>sheet1!DX18</f>
        <v>-50.026301946344034</v>
      </c>
      <c r="N17" s="225">
        <f>sheet1!ED18</f>
        <v>-31.457110076263749</v>
      </c>
      <c r="O17" s="225" t="e">
        <f>sheet1!EJ18</f>
        <v>#DIV/0!</v>
      </c>
      <c r="P17" s="225">
        <f>sheet1!EP18</f>
        <v>-52.006663637740424</v>
      </c>
      <c r="Q17" s="76">
        <f>sheet1!EV18</f>
        <v>0</v>
      </c>
      <c r="R17" s="76">
        <f>sheet1!FB18</f>
        <v>30.811384125861775</v>
      </c>
      <c r="S17" s="76" t="e">
        <f>sheet1!FH18</f>
        <v>#VALUE!</v>
      </c>
      <c r="T17" s="220">
        <f>sheet1!FM18</f>
        <v>40.417457305502815</v>
      </c>
      <c r="U17" s="220" t="e">
        <f>sheet1!FS18</f>
        <v>#VALUE!</v>
      </c>
      <c r="V17" s="76">
        <f>sheet2!H18</f>
        <v>0</v>
      </c>
      <c r="W17" s="60">
        <f>sheet2!I18</f>
        <v>3</v>
      </c>
      <c r="X17" s="76">
        <f>sheet2!AA18</f>
        <v>11.111111111111093</v>
      </c>
      <c r="Y17" s="76">
        <f>sheet2!AG18</f>
        <v>100</v>
      </c>
    </row>
    <row r="18" spans="1:25">
      <c r="A18" s="55" t="s">
        <v>225</v>
      </c>
      <c r="B18" s="76">
        <f>sheet1!T19</f>
        <v>0</v>
      </c>
      <c r="C18" s="76">
        <f>sheet1!AR19</f>
        <v>4.7619047619047672</v>
      </c>
      <c r="D18" s="76">
        <f>sheet1!BD19</f>
        <v>3.5714285714285809</v>
      </c>
      <c r="E18" s="220">
        <f>sheet1!Z19</f>
        <v>0</v>
      </c>
      <c r="F18" s="220">
        <f>sheet1!AX19</f>
        <v>4.7619047619047672</v>
      </c>
      <c r="G18" s="220">
        <f>sheet1!BJ19</f>
        <v>3.5714285714285809</v>
      </c>
      <c r="H18" s="76">
        <f>sheet1!CB19</f>
        <v>-51.920130891962025</v>
      </c>
      <c r="I18" s="220">
        <f>sheet1!CN19</f>
        <v>2.5846920390595551</v>
      </c>
      <c r="J18" s="76">
        <f>sheet1!CZ19</f>
        <v>-57.87382275849027</v>
      </c>
      <c r="K18" s="220">
        <f>sheet1!DF19</f>
        <v>-10.118288604478575</v>
      </c>
      <c r="L18" s="76">
        <f>sheet1!DL19</f>
        <v>-0.82053135731068316</v>
      </c>
      <c r="M18" s="220">
        <f>sheet1!DX19</f>
        <v>-20.668354818907307</v>
      </c>
      <c r="N18" s="225">
        <f>sheet1!ED19</f>
        <v>4.5274725274725203</v>
      </c>
      <c r="O18" s="225" t="e">
        <f>sheet1!EJ19</f>
        <v>#DIV/0!</v>
      </c>
      <c r="P18" s="225">
        <f>sheet1!EP19</f>
        <v>-75.078125</v>
      </c>
      <c r="Q18" s="76">
        <f>sheet1!EV19</f>
        <v>0</v>
      </c>
      <c r="R18" s="76">
        <f>sheet1!FB19</f>
        <v>83.939549180327873</v>
      </c>
      <c r="S18" s="76" t="e">
        <f>sheet1!FH19</f>
        <v>#VALUE!</v>
      </c>
      <c r="T18" s="220">
        <f>sheet1!FM19</f>
        <v>97.823691460055116</v>
      </c>
      <c r="U18" s="220" t="e">
        <f>sheet1!FS19</f>
        <v>#VALUE!</v>
      </c>
      <c r="V18" s="76">
        <f>sheet2!H19</f>
        <v>0</v>
      </c>
      <c r="W18" s="60">
        <f>sheet2!I19</f>
        <v>3</v>
      </c>
      <c r="X18" s="76">
        <f>sheet2!AA19</f>
        <v>3.2258064516129004</v>
      </c>
      <c r="Y18" s="76">
        <f>sheet2!AG19</f>
        <v>0</v>
      </c>
    </row>
    <row r="19" spans="1:25">
      <c r="A19" s="55" t="s">
        <v>226</v>
      </c>
      <c r="B19" s="76">
        <f>sheet1!T20</f>
        <v>0</v>
      </c>
      <c r="C19" s="76">
        <f>sheet1!AR20</f>
        <v>19.999999999999996</v>
      </c>
      <c r="D19" s="76">
        <f>sheet1!BD20</f>
        <v>14.285714285714279</v>
      </c>
      <c r="E19" s="220">
        <f>sheet1!Z20</f>
        <v>0</v>
      </c>
      <c r="F19" s="220">
        <f>sheet1!AX20</f>
        <v>22.222222222222232</v>
      </c>
      <c r="G19" s="220">
        <f>sheet1!BJ20</f>
        <v>15.384615384615374</v>
      </c>
      <c r="H19" s="76">
        <f>sheet1!CB20</f>
        <v>-6.5347521211174815</v>
      </c>
      <c r="I19" s="220">
        <f>sheet1!CN20</f>
        <v>-6.5347521211174815</v>
      </c>
      <c r="J19" s="76">
        <f>sheet1!CZ20</f>
        <v>-2.0065872963943354</v>
      </c>
      <c r="K19" s="220">
        <f>sheet1!DF20</f>
        <v>-2.0065872963943354</v>
      </c>
      <c r="L19" s="76">
        <f>sheet1!DL20</f>
        <v>-30.12179423705318</v>
      </c>
      <c r="M19" s="220">
        <f>sheet1!DX20</f>
        <v>-30.12179423705318</v>
      </c>
      <c r="N19" s="225">
        <f>sheet1!ED20</f>
        <v>-9.9999999999999982</v>
      </c>
      <c r="O19" s="225" t="e">
        <f>sheet1!EJ20</f>
        <v>#DIV/0!</v>
      </c>
      <c r="P19" s="225">
        <f>sheet1!EP20</f>
        <v>-14.216163583252195</v>
      </c>
      <c r="Q19" s="76">
        <f>sheet1!EV20</f>
        <v>10.000000000000009</v>
      </c>
      <c r="R19" s="76">
        <f>sheet1!FB20</f>
        <v>90.438509726343554</v>
      </c>
      <c r="S19" s="76">
        <f>sheet1!FH20</f>
        <v>24.7191011235955</v>
      </c>
      <c r="T19" s="220">
        <f>sheet1!FM20</f>
        <v>62.29277887046922</v>
      </c>
      <c r="U19" s="220">
        <f>sheet1!FS20</f>
        <v>-34.509516324815579</v>
      </c>
      <c r="V19" s="76">
        <f>sheet2!H20</f>
        <v>100</v>
      </c>
      <c r="W19" s="60">
        <f>sheet2!I20</f>
        <v>3</v>
      </c>
      <c r="X19" s="76">
        <f>sheet2!AA20</f>
        <v>0</v>
      </c>
      <c r="Y19" s="76">
        <f>sheet2!AG20</f>
        <v>0</v>
      </c>
    </row>
    <row r="20" spans="1:25">
      <c r="A20" s="55" t="s">
        <v>227</v>
      </c>
      <c r="B20" s="76">
        <f>sheet1!T21</f>
        <v>0</v>
      </c>
      <c r="C20" s="76">
        <f>sheet1!AR21</f>
        <v>0</v>
      </c>
      <c r="D20" s="76">
        <f>sheet1!BD21</f>
        <v>0</v>
      </c>
      <c r="E20" s="220">
        <f>sheet1!Z21</f>
        <v>0</v>
      </c>
      <c r="F20" s="220">
        <f>sheet1!AX21</f>
        <v>0</v>
      </c>
      <c r="G20" s="220">
        <f>sheet1!BJ21</f>
        <v>0</v>
      </c>
      <c r="H20" s="76">
        <f>sheet1!CB21</f>
        <v>-11.171010239561074</v>
      </c>
      <c r="I20" s="220">
        <f>sheet1!CN21</f>
        <v>-11.206758616275724</v>
      </c>
      <c r="J20" s="76">
        <f>sheet1!CZ21</f>
        <v>2.7837466944301115</v>
      </c>
      <c r="K20" s="220">
        <f>sheet1!DF21</f>
        <v>2.7423823593534236</v>
      </c>
      <c r="L20" s="76">
        <f>sheet1!DL21</f>
        <v>29.372534958766593</v>
      </c>
      <c r="M20" s="220">
        <f>sheet1!DX21</f>
        <v>4.8800391708829771</v>
      </c>
      <c r="N20" s="225">
        <f>sheet1!ED21</f>
        <v>-1.168893129770987</v>
      </c>
      <c r="O20" s="225" t="e">
        <f>sheet1!EJ21</f>
        <v>#DIV/0!</v>
      </c>
      <c r="P20" s="225">
        <f>sheet1!EP21</f>
        <v>-26.183844011142064</v>
      </c>
      <c r="Q20" s="76">
        <f>sheet1!EV21</f>
        <v>0</v>
      </c>
      <c r="R20" s="76">
        <f>sheet1!FB21</f>
        <v>44.311814859926926</v>
      </c>
      <c r="S20" s="76">
        <f>sheet1!FH21</f>
        <v>-24.683544303797468</v>
      </c>
      <c r="T20" s="220">
        <f>sheet1!FM21</f>
        <v>37.767441860465127</v>
      </c>
      <c r="U20" s="220">
        <f>sheet1!FS21</f>
        <v>-47.809917178779301</v>
      </c>
      <c r="V20" s="76">
        <f>sheet2!H21</f>
        <v>0</v>
      </c>
      <c r="W20" s="60">
        <f>sheet2!I21</f>
        <v>3</v>
      </c>
      <c r="X20" s="76">
        <f>sheet2!AA21</f>
        <v>-6.59340659340657</v>
      </c>
      <c r="Y20" s="76">
        <f>sheet2!AG21</f>
        <v>0</v>
      </c>
    </row>
    <row r="21" spans="1:25">
      <c r="A21" s="55" t="s">
        <v>228</v>
      </c>
      <c r="B21" s="76">
        <f>sheet1!T22</f>
        <v>-33.333333333333336</v>
      </c>
      <c r="C21" s="76">
        <f>sheet1!AR22</f>
        <v>0</v>
      </c>
      <c r="D21" s="76">
        <f>sheet1!BD22</f>
        <v>-10.526315789473683</v>
      </c>
      <c r="E21" s="220">
        <f>sheet1!Z22</f>
        <v>-33.333333333333336</v>
      </c>
      <c r="F21" s="220">
        <f>sheet1!AX22</f>
        <v>0</v>
      </c>
      <c r="G21" s="220">
        <f>sheet1!BJ22</f>
        <v>-10.526315789473683</v>
      </c>
      <c r="H21" s="76">
        <f>sheet1!CB22</f>
        <v>-44.660371575423206</v>
      </c>
      <c r="I21" s="220">
        <f>sheet1!CN22</f>
        <v>-8.3796536475703398</v>
      </c>
      <c r="J21" s="76">
        <f>sheet1!CZ22</f>
        <v>-34.125965854403908</v>
      </c>
      <c r="K21" s="220">
        <f>sheet1!DF22</f>
        <v>9.0611194160262976</v>
      </c>
      <c r="L21" s="76">
        <f>sheet1!DL22</f>
        <v>-32.338813966377245</v>
      </c>
      <c r="M21" s="220">
        <f>sheet1!DX22</f>
        <v>-32.338813966377245</v>
      </c>
      <c r="N21" s="225">
        <f>sheet1!ED22</f>
        <v>-45.293891663465239</v>
      </c>
      <c r="O21" s="225">
        <f>sheet1!EJ22</f>
        <v>-76.39419404125286</v>
      </c>
      <c r="P21" s="225">
        <f>sheet1!EP22</f>
        <v>-5.0173010380622829</v>
      </c>
      <c r="Q21" s="76">
        <f>sheet1!EV22</f>
        <v>0</v>
      </c>
      <c r="R21" s="76">
        <f>sheet1!FB22</f>
        <v>73.495111320532459</v>
      </c>
      <c r="S21" s="76">
        <f>sheet1!FH22</f>
        <v>198.30508474576271</v>
      </c>
      <c r="T21" s="220">
        <f>sheet1!FM22</f>
        <v>61.579813494240241</v>
      </c>
      <c r="U21" s="220">
        <f>sheet1!FS22</f>
        <v>71.938611108553758</v>
      </c>
      <c r="V21" s="76">
        <f>sheet2!H22</f>
        <v>0</v>
      </c>
      <c r="W21" s="60">
        <f>sheet2!I22</f>
        <v>3</v>
      </c>
      <c r="X21" s="76" t="e">
        <f>sheet2!AA22</f>
        <v>#VALUE!</v>
      </c>
      <c r="Y21" s="76" t="e">
        <f>sheet2!AG22</f>
        <v>#VALUE!</v>
      </c>
    </row>
    <row r="22" spans="1:25">
      <c r="A22" s="55" t="s">
        <v>229</v>
      </c>
      <c r="B22" s="76">
        <f>sheet1!T23</f>
        <v>0</v>
      </c>
      <c r="C22" s="76">
        <f>sheet1!AR23</f>
        <v>0</v>
      </c>
      <c r="D22" s="76">
        <f>sheet1!BD23</f>
        <v>0</v>
      </c>
      <c r="E22" s="220">
        <f>sheet1!Z23</f>
        <v>0</v>
      </c>
      <c r="F22" s="220">
        <f>sheet1!AX23</f>
        <v>-12.5</v>
      </c>
      <c r="G22" s="220">
        <f>sheet1!BJ23</f>
        <v>-7.1428571428571397</v>
      </c>
      <c r="H22" s="76">
        <f>sheet1!CB23</f>
        <v>-3.0461283619248825</v>
      </c>
      <c r="I22" s="220">
        <f>sheet1!CN23</f>
        <v>6.1387668240486803E-3</v>
      </c>
      <c r="J22" s="76">
        <f>sheet1!CZ23</f>
        <v>1.2518327602326407</v>
      </c>
      <c r="K22" s="220">
        <f>sheet1!DF23</f>
        <v>4.4394067646345237</v>
      </c>
      <c r="L22" s="76">
        <f>sheet1!DL23</f>
        <v>28.037174721189583</v>
      </c>
      <c r="M22" s="220">
        <f>sheet1!DX23</f>
        <v>-27.394523445763308</v>
      </c>
      <c r="N22" s="225">
        <f>sheet1!ED23</f>
        <v>0</v>
      </c>
      <c r="O22" s="225" t="e">
        <f>sheet1!EJ23</f>
        <v>#DIV/0!</v>
      </c>
      <c r="P22" s="225">
        <f>sheet1!EP23</f>
        <v>99.426301853486308</v>
      </c>
      <c r="Q22" s="76">
        <f>sheet1!EV23</f>
        <v>9.0909090909090828</v>
      </c>
      <c r="R22" s="76">
        <f>sheet1!FB23</f>
        <v>69.581151832460748</v>
      </c>
      <c r="S22" s="76">
        <f>sheet1!FH23</f>
        <v>59.386281588447652</v>
      </c>
      <c r="T22" s="220">
        <f>sheet1!FM23</f>
        <v>75.507992413979991</v>
      </c>
      <c r="U22" s="220">
        <f>sheet1!FS23</f>
        <v>-6.0117944322522376</v>
      </c>
      <c r="V22" s="76">
        <f>sheet2!H23</f>
        <v>0</v>
      </c>
      <c r="W22" s="60">
        <f>sheet2!I23</f>
        <v>2</v>
      </c>
      <c r="X22" s="76">
        <f>sheet2!AA23</f>
        <v>4.761904761904745</v>
      </c>
      <c r="Y22" s="76">
        <f>sheet2!AG23</f>
        <v>0</v>
      </c>
    </row>
    <row r="23" spans="1:25">
      <c r="A23" s="55" t="s">
        <v>279</v>
      </c>
      <c r="B23" s="76">
        <f>sheet1!T24</f>
        <v>0</v>
      </c>
      <c r="C23" s="76">
        <f>sheet1!AR24</f>
        <v>2.1739130434782705</v>
      </c>
      <c r="D23" s="76">
        <f>sheet1!BD24</f>
        <v>1.6393442622950838</v>
      </c>
      <c r="E23" s="220">
        <f>sheet1!Z24</f>
        <v>0</v>
      </c>
      <c r="F23" s="220">
        <f>sheet1!AX24</f>
        <v>-3.6585365853658569</v>
      </c>
      <c r="G23" s="220">
        <f>sheet1!BJ24</f>
        <v>-2.6785714285714302</v>
      </c>
      <c r="H23" s="76">
        <f>sheet1!CB24</f>
        <v>-28.599075888429248</v>
      </c>
      <c r="I23" s="220">
        <f>sheet1!CN24</f>
        <v>-28.627702899253372</v>
      </c>
      <c r="J23" s="76">
        <f>sheet1!CZ24</f>
        <v>-19.07495933327845</v>
      </c>
      <c r="K23" s="220">
        <f>sheet1!DF24</f>
        <v>-19.107404879942369</v>
      </c>
      <c r="L23" s="76">
        <f>sheet1!DL24</f>
        <v>-29.243791275230212</v>
      </c>
      <c r="M23" s="220" t="e">
        <f>sheet1!DX24</f>
        <v>#VALUE!</v>
      </c>
      <c r="N23" s="225">
        <f>sheet1!ED24</f>
        <v>-45.223298164474635</v>
      </c>
      <c r="O23" s="225" t="e">
        <f>sheet1!EJ24</f>
        <v>#DIV/0!</v>
      </c>
      <c r="P23" s="225">
        <f>sheet1!EP24</f>
        <v>-81.875368586593282</v>
      </c>
      <c r="Q23" s="76">
        <f>sheet1!EV24</f>
        <v>5.8823529411764719</v>
      </c>
      <c r="R23" s="76">
        <f>sheet1!FB24</f>
        <v>65.81624667397088</v>
      </c>
      <c r="S23" s="76">
        <f>sheet1!FH24</f>
        <v>-41.379310344827594</v>
      </c>
      <c r="T23" s="220">
        <f>sheet1!FM24</f>
        <v>70.799666173513899</v>
      </c>
      <c r="U23" s="220">
        <f>sheet1!FS24</f>
        <v>-64.647197828308805</v>
      </c>
      <c r="V23" s="76">
        <f>sheet2!H24</f>
        <v>0</v>
      </c>
      <c r="W23" s="60">
        <f>sheet2!I24</f>
        <v>3</v>
      </c>
      <c r="X23" s="76">
        <f>sheet2!AA24</f>
        <v>0</v>
      </c>
      <c r="Y23" s="76" t="e">
        <f>sheet2!AG24</f>
        <v>#VALUE!</v>
      </c>
    </row>
    <row r="24" spans="1:25">
      <c r="A24" s="55" t="s">
        <v>230</v>
      </c>
      <c r="B24" s="150">
        <f>sheet1!T25</f>
        <v>-53.333333333333336</v>
      </c>
      <c r="C24" s="150">
        <f>sheet1!AR25</f>
        <v>26.984126984126977</v>
      </c>
      <c r="D24" s="150">
        <f>sheet1!BD25</f>
        <v>1.0752688172043001</v>
      </c>
      <c r="E24" s="371">
        <f>sheet1!Z25</f>
        <v>-60</v>
      </c>
      <c r="F24" s="371">
        <f>sheet1!AX25</f>
        <v>25.396825396825395</v>
      </c>
      <c r="G24" s="371">
        <f>sheet1!BJ25</f>
        <v>-2.1505376344086002</v>
      </c>
      <c r="H24" s="150">
        <f>sheet1!CB25</f>
        <v>-35.126106317325991</v>
      </c>
      <c r="I24" s="371">
        <f>sheet1!CN25</f>
        <v>-35.126106317325991</v>
      </c>
      <c r="J24" s="150">
        <f>sheet1!CZ25</f>
        <v>-35.681323756163707</v>
      </c>
      <c r="K24" s="371">
        <f>sheet1!DF25</f>
        <v>-35.681323756163707</v>
      </c>
      <c r="L24" s="150">
        <f>sheet1!DL25</f>
        <v>-71.641661356658744</v>
      </c>
      <c r="M24" s="371">
        <f>sheet1!DX25</f>
        <v>-71.641661356658744</v>
      </c>
      <c r="N24" s="372">
        <f>sheet1!ED25</f>
        <v>-65.743073047858928</v>
      </c>
      <c r="O24" s="372" t="e">
        <f>sheet1!EJ25</f>
        <v>#DIV/0!</v>
      </c>
      <c r="P24" s="372">
        <f>sheet1!EP25</f>
        <v>-25.947409126063413</v>
      </c>
      <c r="Q24" s="150">
        <f>sheet1!EV25</f>
        <v>36.363636363636353</v>
      </c>
      <c r="R24" s="150">
        <f>sheet1!FB25</f>
        <v>32.104008344509019</v>
      </c>
      <c r="S24" s="150">
        <f>sheet1!FH25</f>
        <v>-6.1674008810572722</v>
      </c>
      <c r="T24" s="371">
        <f>sheet1!FM25</f>
        <v>36.310058665899888</v>
      </c>
      <c r="U24" s="371">
        <f>sheet1!FS25</f>
        <v>-28.970664634005448</v>
      </c>
      <c r="V24" s="150">
        <f>sheet2!H25</f>
        <v>100</v>
      </c>
      <c r="W24" s="60" t="str">
        <f>sheet2!I25</f>
        <v>-</v>
      </c>
      <c r="X24" s="150">
        <f>sheet2!AA25</f>
        <v>-6.8965517241379111</v>
      </c>
      <c r="Y24" s="150">
        <f>sheet2!AG25</f>
        <v>0</v>
      </c>
    </row>
    <row r="25" spans="1:25">
      <c r="A25" s="55" t="s">
        <v>231</v>
      </c>
      <c r="B25" s="76">
        <f>sheet1!T26</f>
        <v>1800</v>
      </c>
      <c r="C25" s="76">
        <f>sheet1!AR26</f>
        <v>-100</v>
      </c>
      <c r="D25" s="76">
        <f>sheet1!BD26</f>
        <v>-20.833333333333336</v>
      </c>
      <c r="E25" s="220">
        <f>sheet1!Z26</f>
        <v>1800</v>
      </c>
      <c r="F25" s="220">
        <f>sheet1!AX26</f>
        <v>-100</v>
      </c>
      <c r="G25" s="220">
        <f>sheet1!BJ26</f>
        <v>-13.636363636363635</v>
      </c>
      <c r="H25" s="76">
        <f>sheet1!CB26</f>
        <v>-8.1705877009719323</v>
      </c>
      <c r="I25" s="220">
        <f>sheet1!CN26</f>
        <v>-8.1705877009719323</v>
      </c>
      <c r="J25" s="76">
        <f>sheet1!CZ26</f>
        <v>-6.1346215760932354</v>
      </c>
      <c r="K25" s="220">
        <f>sheet1!DF26</f>
        <v>-6.1346215760932354</v>
      </c>
      <c r="L25" s="76">
        <f>sheet1!DL26</f>
        <v>-49.397132305018467</v>
      </c>
      <c r="M25" s="220">
        <f>sheet1!DX26</f>
        <v>-49.397132305018467</v>
      </c>
      <c r="N25" s="225" t="e">
        <f>sheet1!ED26</f>
        <v>#DIV/0!</v>
      </c>
      <c r="O25" s="225" t="e">
        <f>sheet1!EJ26</f>
        <v>#DIV/0!</v>
      </c>
      <c r="P25" s="225">
        <f>sheet1!EP26</f>
        <v>-2.6548672566371723</v>
      </c>
      <c r="Q25" s="76">
        <f>sheet1!EV26</f>
        <v>56.521739130434788</v>
      </c>
      <c r="R25" s="76">
        <f>sheet1!FB26</f>
        <v>68.156150257795247</v>
      </c>
      <c r="S25" s="76">
        <f>sheet1!FH26</f>
        <v>-19.886363636363637</v>
      </c>
      <c r="T25" s="220">
        <f>sheet1!FM26</f>
        <v>1.6041021671826527</v>
      </c>
      <c r="U25" s="220">
        <f>sheet1!FS26</f>
        <v>-52.357593676581835</v>
      </c>
      <c r="V25" s="76">
        <f>sheet2!H26</f>
        <v>0</v>
      </c>
      <c r="W25" s="60">
        <f>sheet2!I26</f>
        <v>3</v>
      </c>
      <c r="X25" s="76">
        <f>sheet2!AA26</f>
        <v>0</v>
      </c>
      <c r="Y25" s="76" t="e">
        <f>sheet2!AG26</f>
        <v>#DIV/0!</v>
      </c>
    </row>
    <row r="26" spans="1:25">
      <c r="A26" s="55" t="s">
        <v>232</v>
      </c>
      <c r="B26" s="76">
        <f>sheet1!T27</f>
        <v>-14.28571428571429</v>
      </c>
      <c r="C26" s="76">
        <f>sheet1!AR27</f>
        <v>0</v>
      </c>
      <c r="D26" s="76">
        <f>sheet1!BD27</f>
        <v>-5.555555555555558</v>
      </c>
      <c r="E26" s="220">
        <f>sheet1!Z27</f>
        <v>-8.3333333333333375</v>
      </c>
      <c r="F26" s="220">
        <f>sheet1!AX27</f>
        <v>0</v>
      </c>
      <c r="G26" s="220">
        <f>sheet1!BJ27</f>
        <v>-3.2258064516129004</v>
      </c>
      <c r="H26" s="76">
        <f>sheet1!CB27</f>
        <v>-16.11433090201546</v>
      </c>
      <c r="I26" s="220">
        <f>sheet1!CN27</f>
        <v>-16.11433090201546</v>
      </c>
      <c r="J26" s="76">
        <f>sheet1!CZ27</f>
        <v>-12.854775171340894</v>
      </c>
      <c r="K26" s="220">
        <f>sheet1!DF27</f>
        <v>-12.854775171340894</v>
      </c>
      <c r="L26" s="76">
        <f>sheet1!DL27</f>
        <v>-5.6940342587123443</v>
      </c>
      <c r="M26" s="220">
        <f>sheet1!DX27</f>
        <v>-5.6940342587123443</v>
      </c>
      <c r="N26" s="225">
        <f>sheet1!ED27</f>
        <v>-13.023037141513871</v>
      </c>
      <c r="O26" s="225" t="e">
        <f>sheet1!EJ27</f>
        <v>#DIV/0!</v>
      </c>
      <c r="P26" s="225">
        <f>sheet1!EP27</f>
        <v>-59.597652975691531</v>
      </c>
      <c r="Q26" s="76">
        <f>sheet1!EV27</f>
        <v>0</v>
      </c>
      <c r="R26" s="76">
        <f>sheet1!FB27</f>
        <v>40.529247910863518</v>
      </c>
      <c r="S26" s="76" t="e">
        <f>sheet1!FH27</f>
        <v>#DIV/0!</v>
      </c>
      <c r="T26" s="220">
        <f>sheet1!FM27</f>
        <v>24.721878862793577</v>
      </c>
      <c r="U26" s="220" t="e">
        <f>sheet1!FS27</f>
        <v>#VALUE!</v>
      </c>
      <c r="V26" s="76">
        <f>sheet2!H27</f>
        <v>0</v>
      </c>
      <c r="W26" s="60">
        <f>sheet2!I27</f>
        <v>3</v>
      </c>
      <c r="X26" s="76">
        <f>sheet2!AA27</f>
        <v>7.1428571428571619</v>
      </c>
      <c r="Y26" s="76">
        <f>sheet2!AG27</f>
        <v>-33.333333333333336</v>
      </c>
    </row>
    <row r="27" spans="1:25">
      <c r="A27" s="55" t="s">
        <v>233</v>
      </c>
      <c r="B27" s="76">
        <f>sheet1!T28</f>
        <v>0</v>
      </c>
      <c r="C27" s="76">
        <f>sheet1!AR28</f>
        <v>0</v>
      </c>
      <c r="D27" s="76">
        <f>sheet1!BD28</f>
        <v>0</v>
      </c>
      <c r="E27" s="220">
        <f>sheet1!Z28</f>
        <v>0</v>
      </c>
      <c r="F27" s="220">
        <f>sheet1!AX28</f>
        <v>0</v>
      </c>
      <c r="G27" s="220">
        <f>sheet1!BJ28</f>
        <v>0</v>
      </c>
      <c r="H27" s="76">
        <f>sheet1!CB28</f>
        <v>-4.2845378575906974</v>
      </c>
      <c r="I27" s="220">
        <f>sheet1!CN28</f>
        <v>-4.2845378575906974</v>
      </c>
      <c r="J27" s="76">
        <f>sheet1!CZ28</f>
        <v>14.139328687204999</v>
      </c>
      <c r="K27" s="220">
        <f>sheet1!DF28</f>
        <v>14.139328687204999</v>
      </c>
      <c r="L27" s="76">
        <f>sheet1!DL28</f>
        <v>-32.355613238157041</v>
      </c>
      <c r="M27" s="220">
        <f>sheet1!DX28</f>
        <v>-56.525944194593549</v>
      </c>
      <c r="N27" s="225">
        <f>sheet1!ED28</f>
        <v>213.50407450523866</v>
      </c>
      <c r="O27" s="225" t="e">
        <f>sheet1!EJ28</f>
        <v>#DIV/0!</v>
      </c>
      <c r="P27" s="225">
        <f>sheet1!EP28</f>
        <v>-9.1880341880341891</v>
      </c>
      <c r="Q27" s="76">
        <f>sheet1!EV28</f>
        <v>10.526315789473696</v>
      </c>
      <c r="R27" s="76">
        <f>sheet1!FB28</f>
        <v>27.963386727688789</v>
      </c>
      <c r="S27" s="76" t="e">
        <f>sheet1!FH28</f>
        <v>#DIV/0!</v>
      </c>
      <c r="T27" s="220">
        <f>sheet1!FM28</f>
        <v>29.92565055762082</v>
      </c>
      <c r="U27" s="220" t="e">
        <f>sheet1!FS28</f>
        <v>#DIV/0!</v>
      </c>
      <c r="V27" s="76">
        <f>sheet2!H28</f>
        <v>0</v>
      </c>
      <c r="W27" s="60">
        <f>sheet2!I28</f>
        <v>3</v>
      </c>
      <c r="X27" s="76">
        <f>sheet2!AA28</f>
        <v>4.1666666666666519</v>
      </c>
      <c r="Y27" s="76">
        <f>sheet2!AG28</f>
        <v>0</v>
      </c>
    </row>
    <row r="28" spans="1:25">
      <c r="A28" s="55" t="s">
        <v>234</v>
      </c>
      <c r="B28" s="76">
        <f>sheet1!T29</f>
        <v>-100</v>
      </c>
      <c r="C28" s="76">
        <f>sheet1!AR29</f>
        <v>-25</v>
      </c>
      <c r="D28" s="76">
        <f>sheet1!BD29</f>
        <v>-64</v>
      </c>
      <c r="E28" s="220">
        <f>sheet1!Z29</f>
        <v>-100</v>
      </c>
      <c r="F28" s="220">
        <f>sheet1!AX29</f>
        <v>-15.789473684210531</v>
      </c>
      <c r="G28" s="220">
        <f>sheet1!BJ29</f>
        <v>-58.974358974358978</v>
      </c>
      <c r="H28" s="76">
        <f>sheet1!CB29</f>
        <v>-38.751858721812582</v>
      </c>
      <c r="I28" s="220">
        <f>sheet1!CN29</f>
        <v>23.270585785192811</v>
      </c>
      <c r="J28" s="76">
        <f>sheet1!CZ29</f>
        <v>-44.267220910305149</v>
      </c>
      <c r="K28" s="220">
        <f>sheet1!DF29</f>
        <v>12.170135818801576</v>
      </c>
      <c r="L28" s="76">
        <f>sheet1!DL29</f>
        <v>77.946365561044459</v>
      </c>
      <c r="M28" s="220">
        <f>sheet1!DX29</f>
        <v>77.946365561044459</v>
      </c>
      <c r="N28" s="225">
        <f>sheet1!ED29</f>
        <v>-24.764890282131656</v>
      </c>
      <c r="O28" s="225" t="e">
        <f>sheet1!EJ29</f>
        <v>#DIV/0!</v>
      </c>
      <c r="P28" s="225">
        <f>sheet1!EP29</f>
        <v>72.933430870519373</v>
      </c>
      <c r="Q28" s="76">
        <f>sheet1!EV29</f>
        <v>19.999999999999996</v>
      </c>
      <c r="R28" s="76">
        <f>sheet1!FB29</f>
        <v>16.355489171023141</v>
      </c>
      <c r="S28" s="76">
        <f>sheet1!FH29</f>
        <v>41.145833333333329</v>
      </c>
      <c r="T28" s="220">
        <f>sheet1!FM29</f>
        <v>13.991738577831292</v>
      </c>
      <c r="U28" s="220">
        <f>sheet1!FS29</f>
        <v>21.305693731279419</v>
      </c>
      <c r="V28" s="76">
        <f>sheet2!H29</f>
        <v>0</v>
      </c>
      <c r="W28" s="60">
        <f>sheet2!I29</f>
        <v>3</v>
      </c>
      <c r="X28" s="76">
        <f>sheet2!AA29</f>
        <v>-12.380952380952381</v>
      </c>
      <c r="Y28" s="76">
        <f>sheet2!AG29</f>
        <v>0</v>
      </c>
    </row>
    <row r="29" spans="1:25">
      <c r="A29" s="55" t="s">
        <v>235</v>
      </c>
      <c r="B29" s="76">
        <f>sheet1!T30</f>
        <v>0</v>
      </c>
      <c r="C29" s="76">
        <f>sheet1!AR30</f>
        <v>8.4507042253521227</v>
      </c>
      <c r="D29" s="76">
        <f>sheet1!BD30</f>
        <v>7.2289156626506035</v>
      </c>
      <c r="E29" s="220">
        <f>sheet1!Z30</f>
        <v>0</v>
      </c>
      <c r="F29" s="220">
        <f>sheet1!AX30</f>
        <v>8.4507042253521227</v>
      </c>
      <c r="G29" s="220">
        <f>sheet1!BJ30</f>
        <v>7.2289156626506035</v>
      </c>
      <c r="H29" s="76">
        <f>sheet1!CB30</f>
        <v>8.7055857340041953</v>
      </c>
      <c r="I29" s="220">
        <f>sheet1!CN30</f>
        <v>12.348032714412028</v>
      </c>
      <c r="J29" s="76">
        <f>sheet1!CZ30</f>
        <v>3.9317958659656815</v>
      </c>
      <c r="K29" s="220">
        <f>sheet1!DF30</f>
        <v>7.414285320984848</v>
      </c>
      <c r="L29" s="76">
        <f>sheet1!DL30</f>
        <v>-10.462292953818785</v>
      </c>
      <c r="M29" s="220">
        <f>sheet1!DX30</f>
        <v>-10.462292953818785</v>
      </c>
      <c r="N29" s="225">
        <f>sheet1!ED30</f>
        <v>0</v>
      </c>
      <c r="O29" s="225" t="e">
        <f>sheet1!EJ30</f>
        <v>#DIV/0!</v>
      </c>
      <c r="P29" s="225">
        <f>sheet1!EP30</f>
        <v>-33.374180503645611</v>
      </c>
      <c r="Q29" s="76">
        <f>sheet1!EV30</f>
        <v>6.6666666666666652</v>
      </c>
      <c r="R29" s="76">
        <f>sheet1!FB30</f>
        <v>9.1260516940801839</v>
      </c>
      <c r="S29" s="76" t="e">
        <f>sheet1!FH30</f>
        <v>#VALUE!</v>
      </c>
      <c r="T29" s="220">
        <f>sheet1!FM30</f>
        <v>27.7235628105039</v>
      </c>
      <c r="U29" s="220" t="e">
        <f>sheet1!FS30</f>
        <v>#VALUE!</v>
      </c>
      <c r="V29" s="76">
        <f>sheet2!H30</f>
        <v>0</v>
      </c>
      <c r="W29" s="60">
        <f>sheet2!I30</f>
        <v>3</v>
      </c>
      <c r="X29" s="76">
        <f>sheet2!AA30</f>
        <v>11.111111111111093</v>
      </c>
      <c r="Y29" s="76">
        <f>sheet2!AG30</f>
        <v>0</v>
      </c>
    </row>
    <row r="30" spans="1:25">
      <c r="A30" s="55" t="s">
        <v>236</v>
      </c>
      <c r="B30" s="76">
        <f>sheet1!T31</f>
        <v>-24.137931034482762</v>
      </c>
      <c r="C30" s="76">
        <f>sheet1!AR31</f>
        <v>0</v>
      </c>
      <c r="D30" s="76">
        <f>sheet1!BD31</f>
        <v>-13.207547169811317</v>
      </c>
      <c r="E30" s="220">
        <f>sheet1!Z31</f>
        <v>-22.857142857142854</v>
      </c>
      <c r="F30" s="220">
        <f>sheet1!AX31</f>
        <v>0</v>
      </c>
      <c r="G30" s="220">
        <f>sheet1!BJ31</f>
        <v>-9.6385542168674672</v>
      </c>
      <c r="H30" s="76">
        <f>sheet1!CB31</f>
        <v>-22.504406210658836</v>
      </c>
      <c r="I30" s="220">
        <f>sheet1!CN31</f>
        <v>-22.504406210658836</v>
      </c>
      <c r="J30" s="76">
        <f>sheet1!CZ31</f>
        <v>-19.504062217780081</v>
      </c>
      <c r="K30" s="220">
        <f>sheet1!DF31</f>
        <v>-19.504062217780081</v>
      </c>
      <c r="L30" s="76">
        <f>sheet1!DL31</f>
        <v>-43.342359767891679</v>
      </c>
      <c r="M30" s="220">
        <f>sheet1!DX31</f>
        <v>-43.342359767891679</v>
      </c>
      <c r="N30" s="225">
        <f>sheet1!ED31</f>
        <v>-13.301282051282048</v>
      </c>
      <c r="O30" s="225">
        <f>sheet1!EJ31</f>
        <v>-51.244813278008294</v>
      </c>
      <c r="P30" s="225">
        <f>sheet1!EP31</f>
        <v>-87.151997233269924</v>
      </c>
      <c r="Q30" s="76">
        <f>sheet1!EV31</f>
        <v>23.529411764705888</v>
      </c>
      <c r="R30" s="76">
        <f>sheet1!FB31</f>
        <v>16.370471633629524</v>
      </c>
      <c r="S30" s="76">
        <f>sheet1!FH31</f>
        <v>-17.580340264650285</v>
      </c>
      <c r="T30" s="220">
        <f>sheet1!FM31</f>
        <v>19.767850861765734</v>
      </c>
      <c r="U30" s="220">
        <f>sheet1!FS31</f>
        <v>-29.174765231825759</v>
      </c>
      <c r="V30" s="76">
        <f>sheet2!H31</f>
        <v>0</v>
      </c>
      <c r="W30" s="60">
        <f>sheet2!I31</f>
        <v>3</v>
      </c>
      <c r="X30" s="76">
        <f>sheet2!AA31</f>
        <v>-3.3333333333333326</v>
      </c>
      <c r="Y30" s="76">
        <f>sheet2!AG31</f>
        <v>0</v>
      </c>
    </row>
    <row r="31" spans="1:25">
      <c r="A31" s="55" t="s">
        <v>237</v>
      </c>
      <c r="B31" s="76">
        <f>sheet1!T32</f>
        <v>39.999999999999993</v>
      </c>
      <c r="C31" s="76">
        <f>sheet1!AR32</f>
        <v>-22.222222222222221</v>
      </c>
      <c r="D31" s="76">
        <f>sheet1!BD32</f>
        <v>0</v>
      </c>
      <c r="E31" s="220">
        <f>sheet1!Z32</f>
        <v>28.57142857142858</v>
      </c>
      <c r="F31" s="220">
        <f>sheet1!AX32</f>
        <v>-22.222222222222221</v>
      </c>
      <c r="G31" s="220">
        <f>sheet1!BJ32</f>
        <v>-7.9999999999999964</v>
      </c>
      <c r="H31" s="76">
        <f>sheet1!CB32</f>
        <v>-23.865125114633823</v>
      </c>
      <c r="I31" s="220">
        <f>sheet1!CN32</f>
        <v>-23.865125114633823</v>
      </c>
      <c r="J31" s="76">
        <f>sheet1!CZ32</f>
        <v>-17.606561585149706</v>
      </c>
      <c r="K31" s="220">
        <f>sheet1!DF32</f>
        <v>-17.606561585149706</v>
      </c>
      <c r="L31" s="76">
        <f>sheet1!DL32</f>
        <v>-34.678514130568928</v>
      </c>
      <c r="M31" s="220">
        <f>sheet1!DX32</f>
        <v>-34.678514130568928</v>
      </c>
      <c r="N31" s="225">
        <f>sheet1!ED32</f>
        <v>-18.668341708542712</v>
      </c>
      <c r="O31" s="225" t="e">
        <f>sheet1!EJ32</f>
        <v>#DIV/0!</v>
      </c>
      <c r="P31" s="225">
        <f>sheet1!EP32</f>
        <v>-6.4705882352941169</v>
      </c>
      <c r="Q31" s="76">
        <f>sheet1!EV32</f>
        <v>16.666666666666675</v>
      </c>
      <c r="R31" s="76">
        <f>sheet1!FB32</f>
        <v>43.212613944321255</v>
      </c>
      <c r="S31" s="76">
        <f>sheet1!FH32</f>
        <v>13.861386138613852</v>
      </c>
      <c r="T31" s="220">
        <f>sheet1!FM32</f>
        <v>8.2747380675203708</v>
      </c>
      <c r="U31" s="220">
        <f>sheet1!FS32</f>
        <v>-20.494862147491201</v>
      </c>
      <c r="V31" s="76">
        <f>sheet2!H32</f>
        <v>0</v>
      </c>
      <c r="W31" s="60">
        <f>sheet2!I32</f>
        <v>3</v>
      </c>
      <c r="X31" s="76">
        <f>sheet2!AA32</f>
        <v>0</v>
      </c>
      <c r="Y31" s="76">
        <f>sheet2!AG32</f>
        <v>0</v>
      </c>
    </row>
    <row r="32" spans="1:25">
      <c r="A32" s="55" t="s">
        <v>238</v>
      </c>
      <c r="B32" s="76">
        <f>sheet1!T33</f>
        <v>-33.333333333333336</v>
      </c>
      <c r="C32" s="76">
        <f>sheet1!AR33</f>
        <v>-16.666666666666664</v>
      </c>
      <c r="D32" s="76">
        <f>sheet1!BD33</f>
        <v>-25</v>
      </c>
      <c r="E32" s="220">
        <f>sheet1!Z33</f>
        <v>-27.27272727272727</v>
      </c>
      <c r="F32" s="220">
        <f>sheet1!AX33</f>
        <v>-16.666666666666664</v>
      </c>
      <c r="G32" s="220">
        <f>sheet1!BJ33</f>
        <v>-21.739130434782606</v>
      </c>
      <c r="H32" s="76">
        <f>sheet1!CB33</f>
        <v>-6.4326233543829598</v>
      </c>
      <c r="I32" s="220">
        <f>sheet1!CN33</f>
        <v>-6.4326233543829598</v>
      </c>
      <c r="J32" s="76">
        <f>sheet1!CZ33</f>
        <v>-6.680638376302694</v>
      </c>
      <c r="K32" s="220">
        <f>sheet1!DF33</f>
        <v>-6.680638376302694</v>
      </c>
      <c r="L32" s="76">
        <f>sheet1!DL33</f>
        <v>-50.044610268472709</v>
      </c>
      <c r="M32" s="220">
        <f>sheet1!DX33</f>
        <v>-50.044610268472709</v>
      </c>
      <c r="N32" s="225">
        <f>sheet1!ED33</f>
        <v>334.27672955974845</v>
      </c>
      <c r="O32" s="225">
        <f>sheet1!EJ33</f>
        <v>324.46601941747576</v>
      </c>
      <c r="P32" s="225">
        <f>sheet1!EP33</f>
        <v>-9.5867768595041305</v>
      </c>
      <c r="Q32" s="76">
        <f>sheet1!EV33</f>
        <v>61.904761904761905</v>
      </c>
      <c r="R32" s="76">
        <f>sheet1!FB33</f>
        <v>29.280325014509568</v>
      </c>
      <c r="S32" s="76">
        <f>sheet1!FH33</f>
        <v>16.101694915254239</v>
      </c>
      <c r="T32" s="220">
        <f>sheet1!FM33</f>
        <v>28.79444926279271</v>
      </c>
      <c r="U32" s="220">
        <f>sheet1!FS33</f>
        <v>-10.193840476326365</v>
      </c>
      <c r="V32" s="76">
        <f>sheet2!H33</f>
        <v>0</v>
      </c>
      <c r="W32" s="60">
        <f>sheet2!I33</f>
        <v>3</v>
      </c>
      <c r="X32" s="76">
        <f>sheet2!AA33</f>
        <v>0</v>
      </c>
      <c r="Y32" s="76">
        <f>sheet2!AG33</f>
        <v>0</v>
      </c>
    </row>
    <row r="33" spans="1:25">
      <c r="A33" s="55" t="s">
        <v>240</v>
      </c>
      <c r="B33" s="76">
        <f>sheet1!T34</f>
        <v>0</v>
      </c>
      <c r="C33" s="76">
        <f>sheet1!AR34</f>
        <v>0</v>
      </c>
      <c r="D33" s="76">
        <f>sheet1!BD34</f>
        <v>0</v>
      </c>
      <c r="E33" s="220">
        <f>sheet1!Z34</f>
        <v>39.999999999999993</v>
      </c>
      <c r="F33" s="220">
        <f>sheet1!AX34</f>
        <v>0</v>
      </c>
      <c r="G33" s="220">
        <f>sheet1!BJ34</f>
        <v>10.000000000000009</v>
      </c>
      <c r="H33" s="76">
        <f>sheet1!CB34</f>
        <v>-55.071131326817003</v>
      </c>
      <c r="I33" s="220">
        <f>sheet1!CN34</f>
        <v>-33.675413114910235</v>
      </c>
      <c r="J33" s="76">
        <f>sheet1!CZ34</f>
        <v>-55.303898040180769</v>
      </c>
      <c r="K33" s="220">
        <f>sheet1!DF34</f>
        <v>-34.019026398760118</v>
      </c>
      <c r="L33" s="76">
        <f>sheet1!DL34</f>
        <v>-64.873335074431964</v>
      </c>
      <c r="M33" s="220">
        <f>sheet1!DX34</f>
        <v>-64.873335074431964</v>
      </c>
      <c r="N33" s="225">
        <f>sheet1!ED34</f>
        <v>-19.999999999999996</v>
      </c>
      <c r="O33" s="225" t="e">
        <f>sheet1!EJ34</f>
        <v>#DIV/0!</v>
      </c>
      <c r="P33" s="225" t="e">
        <f>sheet1!EP34</f>
        <v>#DIV/0!</v>
      </c>
      <c r="Q33" s="76">
        <f>sheet1!EV34</f>
        <v>19.999999999999996</v>
      </c>
      <c r="R33" s="76">
        <f>sheet1!FB34</f>
        <v>56.777893639207512</v>
      </c>
      <c r="S33" s="76" t="e">
        <f>sheet1!FH34</f>
        <v>#VALUE!</v>
      </c>
      <c r="T33" s="220">
        <f>sheet1!FM34</f>
        <v>30.716397148322017</v>
      </c>
      <c r="U33" s="220" t="e">
        <f>sheet1!FS34</f>
        <v>#VALUE!</v>
      </c>
      <c r="V33" s="76">
        <f>sheet2!H34</f>
        <v>0</v>
      </c>
      <c r="W33" s="60" t="str">
        <f>sheet2!I34</f>
        <v>-</v>
      </c>
      <c r="X33" s="76">
        <f>sheet2!AA34</f>
        <v>6.666666666666643</v>
      </c>
      <c r="Y33" s="76">
        <f>sheet2!AG34</f>
        <v>0</v>
      </c>
    </row>
    <row r="34" spans="1:25">
      <c r="A34" s="55" t="s">
        <v>241</v>
      </c>
      <c r="B34" s="76">
        <f>sheet1!T35</f>
        <v>-25</v>
      </c>
      <c r="C34" s="76">
        <f>sheet1!AR35</f>
        <v>0</v>
      </c>
      <c r="D34" s="76">
        <f>sheet1!BD35</f>
        <v>-8.3333333333333375</v>
      </c>
      <c r="E34" s="220">
        <f>sheet1!Z35</f>
        <v>-25</v>
      </c>
      <c r="F34" s="220">
        <f>sheet1!AX35</f>
        <v>0</v>
      </c>
      <c r="G34" s="220">
        <f>sheet1!BJ35</f>
        <v>-5.0000000000000044</v>
      </c>
      <c r="H34" s="76">
        <f>sheet1!CB35</f>
        <v>10.781882696723022</v>
      </c>
      <c r="I34" s="220">
        <f>sheet1!CN35</f>
        <v>20.976063604838036</v>
      </c>
      <c r="J34" s="76">
        <f>sheet1!CZ35</f>
        <v>25.239343190544862</v>
      </c>
      <c r="K34" s="220">
        <f>sheet1!DF35</f>
        <v>36.763903797562605</v>
      </c>
      <c r="L34" s="76">
        <f>sheet1!DL35</f>
        <v>-1.5488458988730192</v>
      </c>
      <c r="M34" s="220">
        <f>sheet1!DX35</f>
        <v>-37.655347106783822</v>
      </c>
      <c r="N34" s="225">
        <f>sheet1!ED35</f>
        <v>0</v>
      </c>
      <c r="O34" s="225" t="e">
        <f>sheet1!EJ35</f>
        <v>#DIV/0!</v>
      </c>
      <c r="P34" s="225">
        <f>sheet1!EP35</f>
        <v>-72.972972972972968</v>
      </c>
      <c r="Q34" s="76">
        <f>sheet1!EV35</f>
        <v>0</v>
      </c>
      <c r="R34" s="76">
        <f>sheet1!FB35</f>
        <v>45.211751239984736</v>
      </c>
      <c r="S34" s="76">
        <f>sheet1!FH35</f>
        <v>4.195804195804187</v>
      </c>
      <c r="T34" s="220">
        <f>sheet1!FM35</f>
        <v>48.759038499120578</v>
      </c>
      <c r="U34" s="220">
        <f>sheet1!FS35</f>
        <v>-28.245611456331364</v>
      </c>
      <c r="V34" s="76">
        <f>sheet2!H35</f>
        <v>0</v>
      </c>
      <c r="W34" s="60">
        <f>sheet2!I35</f>
        <v>3</v>
      </c>
      <c r="X34" s="76">
        <f>sheet2!AA35</f>
        <v>0</v>
      </c>
      <c r="Y34" s="76" t="e">
        <f>sheet2!AG35</f>
        <v>#DIV/0!</v>
      </c>
    </row>
    <row r="35" spans="1:25">
      <c r="A35" s="55" t="s">
        <v>242</v>
      </c>
      <c r="B35" s="76">
        <f>sheet1!T36</f>
        <v>112.5</v>
      </c>
      <c r="C35" s="76">
        <f>sheet1!AR36</f>
        <v>-100</v>
      </c>
      <c r="D35" s="76">
        <f>sheet1!BD36</f>
        <v>-46.875</v>
      </c>
      <c r="E35" s="220">
        <f>sheet1!Z36</f>
        <v>112.5</v>
      </c>
      <c r="F35" s="220">
        <f>sheet1!AX36</f>
        <v>-100</v>
      </c>
      <c r="G35" s="220">
        <f>sheet1!BJ36</f>
        <v>-46.875</v>
      </c>
      <c r="H35" s="76">
        <f>sheet1!CB36</f>
        <v>-41.453502206454964</v>
      </c>
      <c r="I35" s="220">
        <f>sheet1!CN36</f>
        <v>-10.073844827923917</v>
      </c>
      <c r="J35" s="76">
        <f>sheet1!CZ36</f>
        <v>-36.702317788818526</v>
      </c>
      <c r="K35" s="220">
        <f>sheet1!DF36</f>
        <v>-2.776128255735888</v>
      </c>
      <c r="L35" s="76">
        <f>sheet1!DL36</f>
        <v>-47.899305555555557</v>
      </c>
      <c r="M35" s="220">
        <f>sheet1!DX36</f>
        <v>-47.899305555555557</v>
      </c>
      <c r="N35" s="225">
        <f>sheet1!ED36</f>
        <v>-12.972972972972974</v>
      </c>
      <c r="O35" s="225" t="e">
        <f>sheet1!EJ36</f>
        <v>#DIV/0!</v>
      </c>
      <c r="P35" s="225" t="e">
        <f>sheet1!EP36</f>
        <v>#VALUE!</v>
      </c>
      <c r="Q35" s="76">
        <f>sheet1!EV36</f>
        <v>-27.27272727272727</v>
      </c>
      <c r="R35" s="76">
        <f>sheet1!FB36</f>
        <v>-6.4761169048538676</v>
      </c>
      <c r="S35" s="76">
        <f>sheet1!FH36</f>
        <v>-23.868954758190331</v>
      </c>
      <c r="T35" s="220">
        <f>sheet1!FM36</f>
        <v>33.869454496716259</v>
      </c>
      <c r="U35" s="220">
        <f>sheet1!FS36</f>
        <v>-18.597215254248933</v>
      </c>
      <c r="V35" s="76">
        <f>sheet2!H36</f>
        <v>-100</v>
      </c>
      <c r="W35" s="60" t="str">
        <f>sheet2!I36</f>
        <v>-</v>
      </c>
      <c r="X35" s="76">
        <f>sheet2!AA36</f>
        <v>0</v>
      </c>
      <c r="Y35" s="76" t="e">
        <f>sheet2!AG36</f>
        <v>#DIV/0!</v>
      </c>
    </row>
    <row r="36" spans="1:25">
      <c r="A36" s="55" t="s">
        <v>243</v>
      </c>
      <c r="B36" s="76">
        <f>sheet1!T37</f>
        <v>12.5</v>
      </c>
      <c r="C36" s="76">
        <f>sheet1!AR37</f>
        <v>-6.25</v>
      </c>
      <c r="D36" s="76">
        <f>sheet1!BD37</f>
        <v>0</v>
      </c>
      <c r="E36" s="220">
        <f>sheet1!Z37</f>
        <v>8.333333333333325</v>
      </c>
      <c r="F36" s="220">
        <f>sheet1!AX37</f>
        <v>-3.2258064516129004</v>
      </c>
      <c r="G36" s="220">
        <f>sheet1!BJ37</f>
        <v>0</v>
      </c>
      <c r="H36" s="76">
        <f>sheet1!CB37</f>
        <v>-22.522804682300436</v>
      </c>
      <c r="I36" s="220">
        <f>sheet1!CN37</f>
        <v>-22.630980675829282</v>
      </c>
      <c r="J36" s="76">
        <f>sheet1!CZ37</f>
        <v>-12.262430179322248</v>
      </c>
      <c r="K36" s="220">
        <f>sheet1!DF37</f>
        <v>-12.384932016749872</v>
      </c>
      <c r="L36" s="76">
        <f>sheet1!DL37</f>
        <v>-42.341142167705613</v>
      </c>
      <c r="M36" s="220">
        <f>sheet1!DX37</f>
        <v>-42.341142167705613</v>
      </c>
      <c r="N36" s="225">
        <f>sheet1!ED37</f>
        <v>0</v>
      </c>
      <c r="O36" s="225">
        <f>sheet1!EJ37</f>
        <v>209.51456310679612</v>
      </c>
      <c r="P36" s="225">
        <f>sheet1!EP37</f>
        <v>-85.013333333333335</v>
      </c>
      <c r="Q36" s="76">
        <f>sheet1!EV37</f>
        <v>39.999999999999993</v>
      </c>
      <c r="R36" s="76">
        <f>sheet1!FB37</f>
        <v>33.986486486486477</v>
      </c>
      <c r="S36" s="76">
        <f>sheet1!FH37</f>
        <v>57.142857142857139</v>
      </c>
      <c r="T36" s="220">
        <f>sheet1!FM37</f>
        <v>-8.6764299530256999</v>
      </c>
      <c r="U36" s="220">
        <f>sheet1!FS37</f>
        <v>17.282616526186899</v>
      </c>
      <c r="V36" s="76">
        <f>sheet2!H37</f>
        <v>0</v>
      </c>
      <c r="W36" s="60">
        <f>sheet2!I37</f>
        <v>3</v>
      </c>
      <c r="X36" s="76">
        <f>sheet2!AA37</f>
        <v>0</v>
      </c>
      <c r="Y36" s="76">
        <f>sheet2!AG37</f>
        <v>0</v>
      </c>
    </row>
    <row r="37" spans="1:25">
      <c r="A37" s="55" t="s">
        <v>244</v>
      </c>
      <c r="B37" s="76">
        <f>sheet1!T38</f>
        <v>-25</v>
      </c>
      <c r="C37" s="76">
        <f>sheet1!AR38</f>
        <v>0</v>
      </c>
      <c r="D37" s="76">
        <f>sheet1!BD38</f>
        <v>-13.33333333333333</v>
      </c>
      <c r="E37" s="220">
        <f>sheet1!Z38</f>
        <v>-30.76923076923077</v>
      </c>
      <c r="F37" s="220">
        <f>sheet1!AX38</f>
        <v>-7.6923076923076872</v>
      </c>
      <c r="G37" s="220">
        <f>sheet1!BJ38</f>
        <v>-19.23076923076923</v>
      </c>
      <c r="H37" s="76">
        <f>sheet1!CB38</f>
        <v>-14.513319058954954</v>
      </c>
      <c r="I37" s="220">
        <f>sheet1!CN38</f>
        <v>-14.513319058954954</v>
      </c>
      <c r="J37" s="76">
        <f>sheet1!CZ38</f>
        <v>-12.593986626875097</v>
      </c>
      <c r="K37" s="220">
        <f>sheet1!DF38</f>
        <v>-12.593986626875097</v>
      </c>
      <c r="L37" s="76">
        <f>sheet1!DL38</f>
        <v>-33.703503679200693</v>
      </c>
      <c r="M37" s="220">
        <f>sheet1!DX38</f>
        <v>-33.703503679200693</v>
      </c>
      <c r="N37" s="225">
        <f>sheet1!ED38</f>
        <v>-19.011976047904188</v>
      </c>
      <c r="O37" s="225" t="e">
        <f>sheet1!EJ38</f>
        <v>#DIV/0!</v>
      </c>
      <c r="P37" s="225">
        <f>sheet1!EP38</f>
        <v>-11.20121642169285</v>
      </c>
      <c r="Q37" s="76">
        <f>sheet1!EV38</f>
        <v>25</v>
      </c>
      <c r="R37" s="76">
        <f>sheet1!FB38</f>
        <v>53.358348968105076</v>
      </c>
      <c r="S37" s="76">
        <f>sheet1!FH38</f>
        <v>-4.6391752577319529</v>
      </c>
      <c r="T37" s="220">
        <f>sheet1!FM38</f>
        <v>18.89454545454543</v>
      </c>
      <c r="U37" s="220">
        <f>sheet1!FS38</f>
        <v>-37.81830243744939</v>
      </c>
      <c r="V37" s="76">
        <f>sheet2!H38</f>
        <v>0</v>
      </c>
      <c r="W37" s="60">
        <f>sheet2!I38</f>
        <v>3</v>
      </c>
      <c r="X37" s="76">
        <f>sheet2!AA38</f>
        <v>0</v>
      </c>
      <c r="Y37" s="76">
        <f>sheet2!AG38</f>
        <v>0</v>
      </c>
    </row>
    <row r="38" spans="1:25">
      <c r="A38" s="55" t="s">
        <v>245</v>
      </c>
      <c r="B38" s="76">
        <f>sheet1!T39</f>
        <v>33.333333333333329</v>
      </c>
      <c r="C38" s="76">
        <f>sheet1!AR39</f>
        <v>-11.111111111111116</v>
      </c>
      <c r="D38" s="76">
        <f>sheet1!BD39</f>
        <v>6.6666666666666652</v>
      </c>
      <c r="E38" s="220">
        <f>sheet1!Z39</f>
        <v>33.333333333333329</v>
      </c>
      <c r="F38" s="220">
        <f>sheet1!AX39</f>
        <v>-11.111111111111116</v>
      </c>
      <c r="G38" s="220">
        <f>sheet1!BJ39</f>
        <v>6.6666666666666652</v>
      </c>
      <c r="H38" s="76">
        <f>sheet1!CB39</f>
        <v>-29.480575301702761</v>
      </c>
      <c r="I38" s="220">
        <f>sheet1!CN39</f>
        <v>-29.480575301702761</v>
      </c>
      <c r="J38" s="76">
        <f>sheet1!CZ39</f>
        <v>-17.764098115008832</v>
      </c>
      <c r="K38" s="220">
        <f>sheet1!DF39</f>
        <v>-17.764098115008832</v>
      </c>
      <c r="L38" s="76">
        <f>sheet1!DL39</f>
        <v>-38.669054985615801</v>
      </c>
      <c r="M38" s="220">
        <f>sheet1!DX39</f>
        <v>-38.669054985615801</v>
      </c>
      <c r="N38" s="225" t="e">
        <f>sheet1!ED39</f>
        <v>#DIV/0!</v>
      </c>
      <c r="O38" s="225" t="e">
        <f>sheet1!EJ39</f>
        <v>#DIV/0!</v>
      </c>
      <c r="P38" s="225">
        <f>sheet1!EP39</f>
        <v>-68.127385182260824</v>
      </c>
      <c r="Q38" s="76">
        <f>sheet1!EV39</f>
        <v>13.636363636363647</v>
      </c>
      <c r="R38" s="76">
        <f>sheet1!FB39</f>
        <v>65.145357924351373</v>
      </c>
      <c r="S38" s="76" t="e">
        <f>sheet1!FH39</f>
        <v>#VALUE!</v>
      </c>
      <c r="T38" s="220">
        <f>sheet1!FM39</f>
        <v>59.07859078590787</v>
      </c>
      <c r="U38" s="220" t="e">
        <f>sheet1!FS39</f>
        <v>#VALUE!</v>
      </c>
      <c r="V38" s="76">
        <f>sheet2!H39</f>
        <v>-28.571428571428569</v>
      </c>
      <c r="W38" s="60">
        <f>sheet2!I39</f>
        <v>3</v>
      </c>
      <c r="X38" s="76">
        <f>sheet2!AA39</f>
        <v>-5.5000000000000053</v>
      </c>
      <c r="Y38" s="76">
        <f>sheet2!AG39</f>
        <v>0</v>
      </c>
    </row>
    <row r="39" spans="1:25">
      <c r="A39" s="55" t="s">
        <v>246</v>
      </c>
      <c r="B39" s="76">
        <f>sheet1!T40</f>
        <v>0</v>
      </c>
      <c r="C39" s="76">
        <f>sheet1!AR40</f>
        <v>-14.28571428571429</v>
      </c>
      <c r="D39" s="76">
        <f>sheet1!BD40</f>
        <v>-7.6923076923076872</v>
      </c>
      <c r="E39" s="220">
        <f>sheet1!Z40</f>
        <v>0</v>
      </c>
      <c r="F39" s="220">
        <f>sheet1!AX40</f>
        <v>-14.28571428571429</v>
      </c>
      <c r="G39" s="220">
        <f>sheet1!BJ40</f>
        <v>-7.6923076923076872</v>
      </c>
      <c r="H39" s="76">
        <f>sheet1!CB40</f>
        <v>-28.864865675896677</v>
      </c>
      <c r="I39" s="220">
        <f>sheet1!CN40</f>
        <v>-37.247935564440404</v>
      </c>
      <c r="J39" s="76">
        <f>sheet1!CZ40</f>
        <v>-15.868359314364177</v>
      </c>
      <c r="K39" s="220">
        <f>sheet1!DF40</f>
        <v>-25.783029897428754</v>
      </c>
      <c r="L39" s="76">
        <f>sheet1!DL40</f>
        <v>-46.406149903907753</v>
      </c>
      <c r="M39" s="220">
        <f>sheet1!DX40</f>
        <v>-49.563598277667865</v>
      </c>
      <c r="N39" s="225">
        <f>sheet1!ED40</f>
        <v>-0.95909179878646</v>
      </c>
      <c r="O39" s="225" t="e">
        <f>sheet1!EJ40</f>
        <v>#DIV/0!</v>
      </c>
      <c r="P39" s="225">
        <f>sheet1!EP40</f>
        <v>-74.681348517987772</v>
      </c>
      <c r="Q39" s="76">
        <f>sheet1!EV40</f>
        <v>37.037037037037045</v>
      </c>
      <c r="R39" s="76">
        <f>sheet1!FB40</f>
        <v>39.015748031496059</v>
      </c>
      <c r="S39" s="76">
        <f>sheet1!FH40</f>
        <v>14.7887323943662</v>
      </c>
      <c r="T39" s="220">
        <f>sheet1!FM40</f>
        <v>40.119047619047635</v>
      </c>
      <c r="U39" s="220">
        <f>sheet1!FS40</f>
        <v>-17.427533196915846</v>
      </c>
      <c r="V39" s="76">
        <f>sheet2!H40</f>
        <v>0</v>
      </c>
      <c r="W39" s="60">
        <f>sheet2!I40</f>
        <v>3</v>
      </c>
      <c r="X39" s="76">
        <f>sheet2!AA40</f>
        <v>0</v>
      </c>
      <c r="Y39" s="76" t="e">
        <f>sheet2!AG40</f>
        <v>#DIV/0!</v>
      </c>
    </row>
    <row r="40" spans="1:25">
      <c r="A40" s="55" t="s">
        <v>247</v>
      </c>
      <c r="B40" s="76">
        <f>sheet1!T41</f>
        <v>16.666666666666675</v>
      </c>
      <c r="C40" s="76">
        <f>sheet1!AR41</f>
        <v>0</v>
      </c>
      <c r="D40" s="76">
        <f>sheet1!BD41</f>
        <v>8.6956521739130377</v>
      </c>
      <c r="E40" s="220">
        <f>sheet1!Z41</f>
        <v>0</v>
      </c>
      <c r="F40" s="220">
        <f>sheet1!AX41</f>
        <v>0</v>
      </c>
      <c r="G40" s="220">
        <f>sheet1!BJ41</f>
        <v>0</v>
      </c>
      <c r="H40" s="76">
        <f>sheet1!CB41</f>
        <v>-28.439761943059349</v>
      </c>
      <c r="I40" s="220">
        <f>sheet1!CN41</f>
        <v>-28.439761943059349</v>
      </c>
      <c r="J40" s="76">
        <f>sheet1!CZ41</f>
        <v>-19.652371602320429</v>
      </c>
      <c r="K40" s="220">
        <f>sheet1!DF41</f>
        <v>-19.652371602320429</v>
      </c>
      <c r="L40" s="76">
        <f>sheet1!DL41</f>
        <v>-1.4267370523612488</v>
      </c>
      <c r="M40" s="220">
        <f>sheet1!DX41</f>
        <v>-1.4267370523612488</v>
      </c>
      <c r="N40" s="225">
        <f>sheet1!ED41</f>
        <v>-100</v>
      </c>
      <c r="O40" s="225" t="e">
        <f>sheet1!EJ41</f>
        <v>#DIV/0!</v>
      </c>
      <c r="P40" s="225">
        <f>sheet1!EP41</f>
        <v>36.50623885918003</v>
      </c>
      <c r="Q40" s="76">
        <f>sheet1!EV41</f>
        <v>0</v>
      </c>
      <c r="R40" s="76">
        <f>sheet1!FB41</f>
        <v>62.153344208809138</v>
      </c>
      <c r="S40" s="76" t="e">
        <f>sheet1!FH41</f>
        <v>#VALUE!</v>
      </c>
      <c r="T40" s="220">
        <f>sheet1!FM41</f>
        <v>53.537225826382475</v>
      </c>
      <c r="U40" s="220" t="e">
        <f>sheet1!FS41</f>
        <v>#VALUE!</v>
      </c>
      <c r="V40" s="76">
        <f>sheet2!H41</f>
        <v>0</v>
      </c>
      <c r="W40" s="60">
        <f>sheet2!I41</f>
        <v>3</v>
      </c>
      <c r="X40" s="76">
        <f>sheet2!AA41</f>
        <v>0</v>
      </c>
      <c r="Y40" s="76" t="e">
        <f>sheet2!AG41</f>
        <v>#DIV/0!</v>
      </c>
    </row>
    <row r="41" spans="1:25">
      <c r="A41" s="55" t="s">
        <v>248</v>
      </c>
      <c r="B41" s="76">
        <f>sheet1!T42</f>
        <v>-33.333333333333336</v>
      </c>
      <c r="C41" s="76">
        <f>sheet1!AR42</f>
        <v>0</v>
      </c>
      <c r="D41" s="76">
        <f>sheet1!BD42</f>
        <v>-17.647058823529417</v>
      </c>
      <c r="E41" s="220">
        <f>sheet1!Z42</f>
        <v>-33.333333333333336</v>
      </c>
      <c r="F41" s="220">
        <f>sheet1!AX42</f>
        <v>0</v>
      </c>
      <c r="G41" s="220">
        <f>sheet1!BJ42</f>
        <v>-17.647058823529417</v>
      </c>
      <c r="H41" s="76">
        <f>sheet1!CB42</f>
        <v>-15.293329600895788</v>
      </c>
      <c r="I41" s="220">
        <f>sheet1!CN42</f>
        <v>-15.293329600895788</v>
      </c>
      <c r="J41" s="76">
        <f>sheet1!CZ42</f>
        <v>-13.158297439145439</v>
      </c>
      <c r="K41" s="220">
        <f>sheet1!DF42</f>
        <v>-13.158297439145439</v>
      </c>
      <c r="L41" s="76">
        <f>sheet1!DL42</f>
        <v>-80.477747760557378</v>
      </c>
      <c r="M41" s="220">
        <f>sheet1!DX42</f>
        <v>-80.477747760557378</v>
      </c>
      <c r="N41" s="225">
        <f>sheet1!ED42</f>
        <v>13.309007105819081</v>
      </c>
      <c r="O41" s="225">
        <f>sheet1!EJ42</f>
        <v>1772.9542302357836</v>
      </c>
      <c r="P41" s="225" t="e">
        <f>sheet1!EP42</f>
        <v>#DIV/0!</v>
      </c>
      <c r="Q41" s="76">
        <f>sheet1!EV42</f>
        <v>0</v>
      </c>
      <c r="R41" s="76">
        <f>sheet1!FB42</f>
        <v>7.6183939601921713</v>
      </c>
      <c r="S41" s="76">
        <f>sheet1!FH42</f>
        <v>-19.60431654676259</v>
      </c>
      <c r="T41" s="220">
        <f>sheet1!FM42</f>
        <v>4.5193974136781945</v>
      </c>
      <c r="U41" s="220">
        <f>sheet1!FS42</f>
        <v>-25.295592607546624</v>
      </c>
      <c r="V41" s="76">
        <f>sheet2!H42</f>
        <v>0</v>
      </c>
      <c r="W41" s="60">
        <f>sheet2!I42</f>
        <v>2</v>
      </c>
      <c r="X41" s="76">
        <f>sheet2!AA42</f>
        <v>-15.999999999999993</v>
      </c>
      <c r="Y41" s="76">
        <f>sheet2!AG42</f>
        <v>0</v>
      </c>
    </row>
    <row r="42" spans="1:25">
      <c r="A42" s="55" t="s">
        <v>249</v>
      </c>
      <c r="B42" s="76">
        <f>sheet1!T43</f>
        <v>-33.333333333333336</v>
      </c>
      <c r="C42" s="76">
        <f>sheet1!AR43</f>
        <v>0</v>
      </c>
      <c r="D42" s="76">
        <f>sheet1!BD43</f>
        <v>-16.666666666666664</v>
      </c>
      <c r="E42" s="220">
        <f>sheet1!Z43</f>
        <v>-8.3333333333333375</v>
      </c>
      <c r="F42" s="220">
        <f>sheet1!AX43</f>
        <v>0</v>
      </c>
      <c r="G42" s="220">
        <f>sheet1!BJ43</f>
        <v>-3.8461538461538436</v>
      </c>
      <c r="H42" s="76">
        <f>sheet1!CB43</f>
        <v>-32.78026776992472</v>
      </c>
      <c r="I42" s="220">
        <f>sheet1!CN43</f>
        <v>-32.78026776992472</v>
      </c>
      <c r="J42" s="76">
        <f>sheet1!CZ43</f>
        <v>-22.443479736620287</v>
      </c>
      <c r="K42" s="220">
        <f>sheet1!DF43</f>
        <v>-22.443479736620287</v>
      </c>
      <c r="L42" s="76">
        <f>sheet1!DL43</f>
        <v>18.771363463729585</v>
      </c>
      <c r="M42" s="220">
        <f>sheet1!DX43</f>
        <v>18.771363463729585</v>
      </c>
      <c r="N42" s="225">
        <f>sheet1!ED43</f>
        <v>-28.406983660473738</v>
      </c>
      <c r="O42" s="225" t="e">
        <f>sheet1!EJ43</f>
        <v>#DIV/0!</v>
      </c>
      <c r="P42" s="225">
        <f>sheet1!EP43</f>
        <v>-20.007535795026378</v>
      </c>
      <c r="Q42" s="76">
        <f>sheet1!EV43</f>
        <v>0</v>
      </c>
      <c r="R42" s="76">
        <f>sheet1!FB43</f>
        <v>47.786423396833925</v>
      </c>
      <c r="S42" s="76" t="e">
        <f>sheet1!FH43</f>
        <v>#VALUE!</v>
      </c>
      <c r="T42" s="220">
        <f>sheet1!FM43</f>
        <v>40.474368783473594</v>
      </c>
      <c r="U42" s="220" t="e">
        <f>sheet1!FS43</f>
        <v>#VALUE!</v>
      </c>
      <c r="V42" s="76">
        <f>sheet2!H43</f>
        <v>0</v>
      </c>
      <c r="W42" s="60">
        <f>sheet2!I43</f>
        <v>3</v>
      </c>
      <c r="X42" s="76">
        <f>sheet2!AA43</f>
        <v>33.333333333333329</v>
      </c>
      <c r="Y42" s="76">
        <f>sheet2!AG43</f>
        <v>-50</v>
      </c>
    </row>
    <row r="43" spans="1:25">
      <c r="A43" s="55" t="s">
        <v>250</v>
      </c>
      <c r="B43" s="76">
        <f>sheet1!T44</f>
        <v>-66.666666666666671</v>
      </c>
      <c r="C43" s="76">
        <f>sheet1!AR44</f>
        <v>25</v>
      </c>
      <c r="D43" s="76">
        <f>sheet1!BD44</f>
        <v>-14.28571428571429</v>
      </c>
      <c r="E43" s="220">
        <f>sheet1!Z44</f>
        <v>-66.666666666666671</v>
      </c>
      <c r="F43" s="220">
        <f>sheet1!AX44</f>
        <v>25</v>
      </c>
      <c r="G43" s="220">
        <f>sheet1!BJ44</f>
        <v>-14.28571428571429</v>
      </c>
      <c r="H43" s="76">
        <f>sheet1!CB44</f>
        <v>-45.17948243837251</v>
      </c>
      <c r="I43" s="220">
        <f>sheet1!CN44</f>
        <v>68.024164515392599</v>
      </c>
      <c r="J43" s="76">
        <f>sheet1!CZ44</f>
        <v>-44.315256067036579</v>
      </c>
      <c r="K43" s="220">
        <f>sheet1!DF44</f>
        <v>70.673006964438216</v>
      </c>
      <c r="L43" s="76">
        <f>sheet1!DL44</f>
        <v>-42.134258314629669</v>
      </c>
      <c r="M43" s="220">
        <f>sheet1!DX44</f>
        <v>-42.134258314629669</v>
      </c>
      <c r="N43" s="225">
        <f>sheet1!ED44</f>
        <v>-22.824522690204351</v>
      </c>
      <c r="O43" s="225" t="e">
        <f>sheet1!EJ44</f>
        <v>#DIV/0!</v>
      </c>
      <c r="P43" s="225">
        <f>sheet1!EP44</f>
        <v>-37.919965760753257</v>
      </c>
      <c r="Q43" s="76">
        <f>sheet1!EV44</f>
        <v>25</v>
      </c>
      <c r="R43" s="76">
        <f>sheet1!FB44</f>
        <v>53.167883211678827</v>
      </c>
      <c r="S43" s="76" t="e">
        <f>sheet1!FH44</f>
        <v>#VALUE!</v>
      </c>
      <c r="T43" s="220">
        <f>sheet1!FM44</f>
        <v>12.877891339429803</v>
      </c>
      <c r="U43" s="220" t="e">
        <f>sheet1!FS44</f>
        <v>#VALUE!</v>
      </c>
      <c r="V43" s="76">
        <f>sheet2!H44</f>
        <v>0</v>
      </c>
      <c r="W43" s="60" t="str">
        <f>sheet2!I44</f>
        <v>-</v>
      </c>
      <c r="X43" s="76">
        <f>sheet2!AA44</f>
        <v>0</v>
      </c>
      <c r="Y43" s="76">
        <f>sheet2!AG44</f>
        <v>0</v>
      </c>
    </row>
    <row r="44" spans="1:25">
      <c r="A44" s="55" t="s">
        <v>251</v>
      </c>
      <c r="B44" s="76">
        <f>sheet1!T45</f>
        <v>0</v>
      </c>
      <c r="C44" s="76">
        <f>sheet1!AR45</f>
        <v>0</v>
      </c>
      <c r="D44" s="76">
        <f>sheet1!BD45</f>
        <v>0</v>
      </c>
      <c r="E44" s="220">
        <f>sheet1!Z45</f>
        <v>0</v>
      </c>
      <c r="F44" s="220">
        <f>sheet1!AX45</f>
        <v>0</v>
      </c>
      <c r="G44" s="220">
        <f>sheet1!BJ45</f>
        <v>0</v>
      </c>
      <c r="H44" s="76">
        <f>sheet1!CB45</f>
        <v>-18.918512050822713</v>
      </c>
      <c r="I44" s="220">
        <f>sheet1!CN45</f>
        <v>-18.918512050822713</v>
      </c>
      <c r="J44" s="76">
        <f>sheet1!CZ45</f>
        <v>-6.9017521529264991</v>
      </c>
      <c r="K44" s="220">
        <f>sheet1!DF45</f>
        <v>-6.9017521529264991</v>
      </c>
      <c r="L44" s="76">
        <f>sheet1!DL45</f>
        <v>-19.438083002848682</v>
      </c>
      <c r="M44" s="220">
        <f>sheet1!DX45</f>
        <v>-19.438083002848682</v>
      </c>
      <c r="N44" s="225">
        <f>sheet1!ED45</f>
        <v>-69.96774805539745</v>
      </c>
      <c r="O44" s="225" t="e">
        <f>sheet1!EJ45</f>
        <v>#DIV/0!</v>
      </c>
      <c r="P44" s="225">
        <f>sheet1!EP45</f>
        <v>-44.201110425663174</v>
      </c>
      <c r="Q44" s="76">
        <f>sheet1!EV45</f>
        <v>14.285714285714279</v>
      </c>
      <c r="R44" s="76">
        <f>sheet1!FB45</f>
        <v>23.632116070330756</v>
      </c>
      <c r="S44" s="76">
        <f>sheet1!FH45</f>
        <v>63.492063492063487</v>
      </c>
      <c r="T44" s="220">
        <f>sheet1!FM45</f>
        <v>26.8769716088328</v>
      </c>
      <c r="U44" s="220">
        <f>sheet1!FS45</f>
        <v>32.240770997608379</v>
      </c>
      <c r="V44" s="76">
        <f>sheet2!H45</f>
        <v>0</v>
      </c>
      <c r="W44" s="60">
        <f>sheet2!I45</f>
        <v>3</v>
      </c>
      <c r="X44" s="76">
        <f>sheet2!AA45</f>
        <v>0</v>
      </c>
      <c r="Y44" s="76">
        <f>sheet2!AG45</f>
        <v>0</v>
      </c>
    </row>
    <row r="45" spans="1:25">
      <c r="A45" s="55" t="s">
        <v>252</v>
      </c>
      <c r="B45" s="76">
        <f>sheet1!T46</f>
        <v>0</v>
      </c>
      <c r="C45" s="76">
        <f>sheet1!AR46</f>
        <v>0</v>
      </c>
      <c r="D45" s="76">
        <f>sheet1!BD46</f>
        <v>0</v>
      </c>
      <c r="E45" s="220">
        <f>sheet1!Z46</f>
        <v>-8.3333333333333375</v>
      </c>
      <c r="F45" s="220">
        <f>sheet1!AX46</f>
        <v>0</v>
      </c>
      <c r="G45" s="220">
        <f>sheet1!BJ46</f>
        <v>-3.2258064516129004</v>
      </c>
      <c r="H45" s="76">
        <f>sheet1!CB46</f>
        <v>-1.4020516950222106</v>
      </c>
      <c r="I45" s="220">
        <f>sheet1!CN46</f>
        <v>-3.5136071326375418</v>
      </c>
      <c r="J45" s="76">
        <f>sheet1!CZ46</f>
        <v>6.2542338021330135</v>
      </c>
      <c r="K45" s="220">
        <f>sheet1!DF46</f>
        <v>3.9787127693772462</v>
      </c>
      <c r="L45" s="76">
        <f>sheet1!DL46</f>
        <v>-10.860969902364237</v>
      </c>
      <c r="M45" s="220">
        <f>sheet1!DX46</f>
        <v>-26.028496889424048</v>
      </c>
      <c r="N45" s="225">
        <f>sheet1!ED46</f>
        <v>-38.999593330622204</v>
      </c>
      <c r="O45" s="225" t="e">
        <f>sheet1!EJ46</f>
        <v>#DIV/0!</v>
      </c>
      <c r="P45" s="225">
        <f>sheet1!EP46</f>
        <v>-16.218872870249012</v>
      </c>
      <c r="Q45" s="76">
        <f>sheet1!EV46</f>
        <v>25</v>
      </c>
      <c r="R45" s="76">
        <f>sheet1!FB46</f>
        <v>25.923553277813372</v>
      </c>
      <c r="S45" s="76" t="e">
        <f>sheet1!FH46</f>
        <v>#VALUE!</v>
      </c>
      <c r="T45" s="220">
        <f>sheet1!FM46</f>
        <v>0.45996592844974593</v>
      </c>
      <c r="U45" s="220" t="e">
        <f>sheet1!FS46</f>
        <v>#VALUE!</v>
      </c>
      <c r="V45" s="76">
        <f>sheet2!H46</f>
        <v>0</v>
      </c>
      <c r="W45" s="60">
        <f>sheet2!I46</f>
        <v>3</v>
      </c>
      <c r="X45" s="76">
        <f>sheet2!AA46</f>
        <v>0</v>
      </c>
      <c r="Y45" s="76">
        <f>sheet2!AG46</f>
        <v>100</v>
      </c>
    </row>
    <row r="46" spans="1:25">
      <c r="A46" s="55" t="s">
        <v>253</v>
      </c>
      <c r="B46" s="76">
        <f>sheet1!T47</f>
        <v>0</v>
      </c>
      <c r="C46" s="76">
        <f>sheet1!AR47</f>
        <v>-6.6666666666666652</v>
      </c>
      <c r="D46" s="76">
        <f>sheet1!BD47</f>
        <v>-4.5454545454545414</v>
      </c>
      <c r="E46" s="220">
        <f>sheet1!Z47</f>
        <v>0</v>
      </c>
      <c r="F46" s="220">
        <f>sheet1!AX47</f>
        <v>-6.6666666666666652</v>
      </c>
      <c r="G46" s="220">
        <f>sheet1!BJ47</f>
        <v>-4.8780487804878092</v>
      </c>
      <c r="H46" s="76">
        <f>sheet1!CB47</f>
        <v>2.1046670134933221</v>
      </c>
      <c r="I46" s="220">
        <f>sheet1!CN47</f>
        <v>13.296018355461703</v>
      </c>
      <c r="J46" s="76">
        <f>sheet1!CZ47</f>
        <v>1.6514134615503107</v>
      </c>
      <c r="K46" s="220">
        <f>sheet1!DF47</f>
        <v>12.793085196355204</v>
      </c>
      <c r="L46" s="76">
        <f>sheet1!DL47</f>
        <v>39.500374916137183</v>
      </c>
      <c r="M46" s="220">
        <f>sheet1!DX47</f>
        <v>37.10409089051452</v>
      </c>
      <c r="N46" s="225">
        <f>sheet1!ED47</f>
        <v>-1.9230769230769273</v>
      </c>
      <c r="O46" s="225">
        <f>sheet1!EJ47</f>
        <v>3.261640274166866</v>
      </c>
      <c r="P46" s="225">
        <f>sheet1!EP47</f>
        <v>-3.3724340175953049</v>
      </c>
      <c r="Q46" s="76">
        <f>sheet1!EV47</f>
        <v>0</v>
      </c>
      <c r="R46" s="76">
        <f>sheet1!FB47</f>
        <v>16.016900326483572</v>
      </c>
      <c r="S46" s="76" t="e">
        <f>sheet1!FH47</f>
        <v>#VALUE!</v>
      </c>
      <c r="T46" s="220">
        <f>sheet1!FM47</f>
        <v>25.488159534690482</v>
      </c>
      <c r="U46" s="220" t="e">
        <f>sheet1!FS47</f>
        <v>#VALUE!</v>
      </c>
      <c r="V46" s="76">
        <f>sheet2!H47</f>
        <v>0</v>
      </c>
      <c r="W46" s="60">
        <f>sheet2!I47</f>
        <v>3</v>
      </c>
      <c r="X46" s="76">
        <f>sheet2!AA47</f>
        <v>0</v>
      </c>
      <c r="Y46" s="76" t="e">
        <f>sheet2!AG47</f>
        <v>#VALUE!</v>
      </c>
    </row>
    <row r="47" spans="1:25">
      <c r="A47" s="55" t="s">
        <v>254</v>
      </c>
      <c r="B47" s="76">
        <f>sheet1!T48</f>
        <v>50</v>
      </c>
      <c r="C47" s="76">
        <f>sheet1!AR48</f>
        <v>0</v>
      </c>
      <c r="D47" s="76">
        <f>sheet1!BD48</f>
        <v>16.666666666666675</v>
      </c>
      <c r="E47" s="220">
        <f>sheet1!Z48</f>
        <v>50</v>
      </c>
      <c r="F47" s="220">
        <f>sheet1!AX48</f>
        <v>-6.25</v>
      </c>
      <c r="G47" s="220">
        <f>sheet1!BJ48</f>
        <v>12.5</v>
      </c>
      <c r="H47" s="76">
        <f>sheet1!CB48</f>
        <v>-56.758093921341391</v>
      </c>
      <c r="I47" s="220">
        <f>sheet1!CN48</f>
        <v>-40.675413067532006</v>
      </c>
      <c r="J47" s="76">
        <f>sheet1!CZ48</f>
        <v>-57.092460976798186</v>
      </c>
      <c r="K47" s="220">
        <f>sheet1!DF48</f>
        <v>-41.134139086979857</v>
      </c>
      <c r="L47" s="76">
        <f>sheet1!DL48</f>
        <v>-31.929645307254418</v>
      </c>
      <c r="M47" s="220">
        <f>sheet1!DX48</f>
        <v>-51.099193515372335</v>
      </c>
      <c r="N47" s="225">
        <f>sheet1!ED48</f>
        <v>-63.111111111111114</v>
      </c>
      <c r="O47" s="225">
        <f>sheet1!EJ48</f>
        <v>19.504950495049499</v>
      </c>
      <c r="P47" s="225">
        <f>sheet1!EP48</f>
        <v>-72.323232323232318</v>
      </c>
      <c r="Q47" s="76">
        <f>sheet1!EV48</f>
        <v>0</v>
      </c>
      <c r="R47" s="76">
        <f>sheet1!FB48</f>
        <v>51.845828590014634</v>
      </c>
      <c r="S47" s="76">
        <f>sheet1!FH48</f>
        <v>20.882352941176464</v>
      </c>
      <c r="T47" s="220">
        <f>sheet1!FM48</f>
        <v>55.772439105772435</v>
      </c>
      <c r="U47" s="220">
        <f>sheet1!FS48</f>
        <v>-20.391390357149607</v>
      </c>
      <c r="V47" s="76">
        <f>sheet2!H48</f>
        <v>0</v>
      </c>
      <c r="W47" s="60">
        <f>sheet2!I48</f>
        <v>3</v>
      </c>
      <c r="X47" s="76">
        <f>sheet2!AA48</f>
        <v>-4.7619047619047672</v>
      </c>
      <c r="Y47" s="76">
        <f>sheet2!AG48</f>
        <v>100</v>
      </c>
    </row>
    <row r="48" spans="1:25">
      <c r="A48" s="56" t="s">
        <v>255</v>
      </c>
      <c r="B48" s="77">
        <f>sheet1!T49</f>
        <v>0</v>
      </c>
      <c r="C48" s="77">
        <f>sheet1!AR49</f>
        <v>120.00000000000001</v>
      </c>
      <c r="D48" s="77">
        <f>sheet1!BD49</f>
        <v>75</v>
      </c>
      <c r="E48" s="221">
        <f>sheet1!Z49</f>
        <v>0</v>
      </c>
      <c r="F48" s="221">
        <f>sheet1!AX49</f>
        <v>80</v>
      </c>
      <c r="G48" s="221">
        <f>sheet1!BJ49</f>
        <v>50</v>
      </c>
      <c r="H48" s="77">
        <f>sheet1!CB49</f>
        <v>8.5451848767921668</v>
      </c>
      <c r="I48" s="221">
        <f>sheet1!CN49</f>
        <v>8.5451848767921668</v>
      </c>
      <c r="J48" s="77">
        <f>sheet1!CZ49</f>
        <v>4.4211137514153842</v>
      </c>
      <c r="K48" s="221">
        <f>sheet1!DF49</f>
        <v>4.4211137514153842</v>
      </c>
      <c r="L48" s="77">
        <f>sheet1!DL49</f>
        <v>31.734106250715065</v>
      </c>
      <c r="M48" s="221">
        <f>sheet1!DX49</f>
        <v>31.734106250715065</v>
      </c>
      <c r="N48" s="226" t="e">
        <f>sheet1!ED49</f>
        <v>#DIV/0!</v>
      </c>
      <c r="O48" s="226" t="e">
        <f>sheet1!EJ49</f>
        <v>#DIV/0!</v>
      </c>
      <c r="P48" s="226">
        <f>sheet1!EP49</f>
        <v>-64.549713690786049</v>
      </c>
      <c r="Q48" s="77">
        <f>sheet1!EV49</f>
        <v>0</v>
      </c>
      <c r="R48" s="77">
        <f>sheet1!FB49</f>
        <v>64.08163265306122</v>
      </c>
      <c r="S48" s="77" t="e">
        <f>sheet1!FH49</f>
        <v>#DIV/0!</v>
      </c>
      <c r="T48" s="221">
        <f>sheet1!FM49</f>
        <v>56.6233766233766</v>
      </c>
      <c r="U48" s="221" t="e">
        <f>sheet1!FS49</f>
        <v>#VALUE!</v>
      </c>
      <c r="V48" s="77">
        <f>sheet2!H49</f>
        <v>0</v>
      </c>
      <c r="W48" s="61">
        <f>sheet2!I49</f>
        <v>3</v>
      </c>
      <c r="X48" s="77">
        <f>sheet2!AA49</f>
        <v>0</v>
      </c>
      <c r="Y48" s="77">
        <f>sheet2!AG49</f>
        <v>0</v>
      </c>
    </row>
    <row r="49" spans="2:10">
      <c r="B49" s="78"/>
      <c r="C49" s="78"/>
      <c r="D49" s="78"/>
      <c r="H49" s="78"/>
      <c r="J49" s="78"/>
    </row>
    <row r="50" spans="2:10">
      <c r="B50" s="78"/>
      <c r="C50" s="78"/>
      <c r="D50" s="78"/>
      <c r="H50" s="78"/>
      <c r="J50" s="78"/>
    </row>
    <row r="51" spans="2:10">
      <c r="B51" s="78"/>
      <c r="C51" s="78"/>
      <c r="D51" s="78"/>
      <c r="H51" s="78"/>
      <c r="J51" s="78"/>
    </row>
    <row r="52" spans="2:10">
      <c r="B52" s="78"/>
      <c r="C52" s="78"/>
      <c r="D52" s="78"/>
      <c r="H52" s="78"/>
      <c r="J52" s="78"/>
    </row>
    <row r="53" spans="2:10">
      <c r="B53" s="78"/>
      <c r="C53" s="78"/>
      <c r="D53" s="78"/>
      <c r="H53" s="78"/>
      <c r="J53" s="78"/>
    </row>
    <row r="54" spans="2:10">
      <c r="B54" s="78"/>
      <c r="C54" s="78"/>
      <c r="D54" s="78"/>
      <c r="H54" s="78"/>
      <c r="J54" s="78"/>
    </row>
    <row r="55" spans="2:10">
      <c r="B55" s="78"/>
      <c r="C55" s="78"/>
      <c r="D55" s="78"/>
      <c r="H55" s="78"/>
      <c r="J55" s="78"/>
    </row>
    <row r="56" spans="2:10">
      <c r="B56" s="78"/>
      <c r="C56" s="78"/>
      <c r="D56" s="78"/>
      <c r="H56" s="78"/>
      <c r="J56" s="78"/>
    </row>
    <row r="57" spans="2:10">
      <c r="B57" s="78"/>
      <c r="C57" s="78"/>
      <c r="D57" s="78"/>
      <c r="H57" s="78"/>
      <c r="J57" s="78"/>
    </row>
    <row r="58" spans="2:10">
      <c r="B58" s="78"/>
      <c r="C58" s="78"/>
      <c r="D58" s="78"/>
      <c r="H58" s="78"/>
      <c r="J58" s="78"/>
    </row>
    <row r="59" spans="2:10">
      <c r="B59" s="78"/>
      <c r="C59" s="78"/>
      <c r="D59" s="78"/>
      <c r="H59" s="78"/>
      <c r="J59" s="78"/>
    </row>
    <row r="60" spans="2:10">
      <c r="B60" s="78"/>
      <c r="C60" s="78"/>
      <c r="D60" s="78"/>
      <c r="H60" s="78"/>
      <c r="J60" s="78"/>
    </row>
    <row r="61" spans="2:10">
      <c r="B61" s="78"/>
      <c r="C61" s="78"/>
      <c r="D61" s="78"/>
      <c r="H61" s="78"/>
      <c r="J61" s="78"/>
    </row>
    <row r="62" spans="2:10">
      <c r="B62" s="78"/>
      <c r="C62" s="78"/>
      <c r="D62" s="78"/>
      <c r="H62" s="78"/>
      <c r="J62" s="78"/>
    </row>
    <row r="63" spans="2:10">
      <c r="B63" s="78"/>
      <c r="C63" s="78"/>
      <c r="D63" s="78"/>
      <c r="H63" s="78"/>
      <c r="J63" s="78"/>
    </row>
    <row r="64" spans="2:10">
      <c r="B64" s="78"/>
      <c r="C64" s="78"/>
      <c r="D64" s="78"/>
      <c r="H64" s="78"/>
      <c r="J64" s="78"/>
    </row>
    <row r="65" spans="2:10">
      <c r="B65" s="78"/>
      <c r="C65" s="78"/>
      <c r="D65" s="78"/>
      <c r="H65" s="78"/>
      <c r="J65" s="78"/>
    </row>
    <row r="66" spans="2:10">
      <c r="B66" s="78"/>
      <c r="C66" s="78"/>
      <c r="D66" s="78"/>
      <c r="H66" s="78"/>
      <c r="J66" s="78"/>
    </row>
    <row r="67" spans="2:10">
      <c r="B67" s="78"/>
      <c r="C67" s="78"/>
      <c r="D67" s="78"/>
      <c r="H67" s="78"/>
      <c r="J67" s="78"/>
    </row>
    <row r="68" spans="2:10">
      <c r="B68" s="78"/>
      <c r="C68" s="78"/>
      <c r="D68" s="78"/>
      <c r="H68" s="78"/>
      <c r="J68" s="78"/>
    </row>
    <row r="69" spans="2:10">
      <c r="B69" s="78"/>
      <c r="C69" s="78"/>
      <c r="D69" s="78"/>
      <c r="H69" s="78"/>
      <c r="J69" s="78"/>
    </row>
    <row r="70" spans="2:10">
      <c r="B70" s="78"/>
      <c r="C70" s="78"/>
      <c r="D70" s="78"/>
      <c r="H70" s="78"/>
      <c r="J70" s="78"/>
    </row>
    <row r="71" spans="2:10">
      <c r="B71" s="78"/>
      <c r="C71" s="78"/>
      <c r="D71" s="78"/>
      <c r="H71" s="78"/>
      <c r="J71" s="78"/>
    </row>
    <row r="72" spans="2:10">
      <c r="B72" s="78"/>
      <c r="C72" s="78"/>
      <c r="D72" s="78"/>
      <c r="H72" s="78"/>
      <c r="J72" s="78"/>
    </row>
    <row r="73" spans="2:10">
      <c r="B73" s="78"/>
      <c r="C73" s="78"/>
      <c r="D73" s="78"/>
      <c r="H73" s="78"/>
      <c r="J73" s="78"/>
    </row>
    <row r="74" spans="2:10">
      <c r="B74" s="78"/>
      <c r="C74" s="78"/>
      <c r="D74" s="78"/>
      <c r="H74" s="78"/>
      <c r="J74" s="78"/>
    </row>
    <row r="75" spans="2:10">
      <c r="B75" s="78"/>
      <c r="C75" s="78"/>
      <c r="D75" s="78"/>
      <c r="H75" s="78"/>
      <c r="J75" s="78"/>
    </row>
    <row r="76" spans="2:10">
      <c r="B76" s="78"/>
      <c r="C76" s="78"/>
      <c r="D76" s="78"/>
      <c r="H76" s="78"/>
      <c r="J76" s="78"/>
    </row>
    <row r="77" spans="2:10">
      <c r="B77" s="78"/>
      <c r="C77" s="78"/>
      <c r="D77" s="78"/>
      <c r="H77" s="78"/>
      <c r="J77" s="78"/>
    </row>
    <row r="78" spans="2:10">
      <c r="B78" s="78"/>
      <c r="C78" s="78"/>
      <c r="D78" s="78"/>
      <c r="H78" s="78"/>
      <c r="J78" s="78"/>
    </row>
    <row r="79" spans="2:10">
      <c r="B79" s="78"/>
      <c r="C79" s="78"/>
      <c r="D79" s="78"/>
      <c r="H79" s="78"/>
      <c r="J79" s="78"/>
    </row>
    <row r="80" spans="2:10">
      <c r="B80" s="78"/>
      <c r="C80" s="78"/>
      <c r="D80" s="78"/>
      <c r="H80" s="78"/>
      <c r="J80" s="78"/>
    </row>
    <row r="81" spans="2:10">
      <c r="B81" s="78"/>
      <c r="C81" s="78"/>
      <c r="D81" s="78"/>
      <c r="H81" s="78"/>
      <c r="J81" s="78"/>
    </row>
    <row r="82" spans="2:10">
      <c r="B82" s="78"/>
      <c r="C82" s="78"/>
      <c r="D82" s="78"/>
      <c r="H82" s="78"/>
      <c r="J82" s="78"/>
    </row>
    <row r="83" spans="2:10">
      <c r="B83" s="78"/>
      <c r="C83" s="78"/>
      <c r="D83" s="78"/>
      <c r="H83" s="78"/>
      <c r="J83" s="78"/>
    </row>
    <row r="84" spans="2:10">
      <c r="B84" s="78"/>
      <c r="C84" s="78"/>
      <c r="D84" s="78"/>
      <c r="H84" s="78"/>
      <c r="J84" s="78"/>
    </row>
    <row r="85" spans="2:10">
      <c r="B85" s="78"/>
      <c r="C85" s="78"/>
      <c r="D85" s="78"/>
      <c r="H85" s="78"/>
      <c r="J85" s="78"/>
    </row>
    <row r="86" spans="2:10">
      <c r="B86" s="78"/>
      <c r="C86" s="78"/>
      <c r="D86" s="78"/>
      <c r="H86" s="78"/>
      <c r="J86" s="78"/>
    </row>
    <row r="87" spans="2:10">
      <c r="B87" s="78"/>
      <c r="C87" s="78"/>
      <c r="D87" s="78"/>
      <c r="H87" s="78"/>
      <c r="J87" s="78"/>
    </row>
    <row r="88" spans="2:10">
      <c r="B88" s="78"/>
      <c r="C88" s="78"/>
      <c r="D88" s="78"/>
      <c r="H88" s="78"/>
      <c r="J88" s="78"/>
    </row>
    <row r="89" spans="2:10">
      <c r="B89" s="78"/>
      <c r="C89" s="78"/>
      <c r="D89" s="78"/>
      <c r="H89" s="78"/>
      <c r="J89" s="78"/>
    </row>
    <row r="90" spans="2:10">
      <c r="B90" s="78"/>
      <c r="C90" s="78"/>
      <c r="D90" s="78"/>
      <c r="H90" s="78"/>
      <c r="J90" s="78"/>
    </row>
    <row r="91" spans="2:10">
      <c r="B91" s="78"/>
      <c r="C91" s="78"/>
      <c r="D91" s="78"/>
      <c r="H91" s="78"/>
      <c r="J91" s="78"/>
    </row>
    <row r="92" spans="2:10">
      <c r="B92" s="78"/>
      <c r="C92" s="78"/>
      <c r="D92" s="78"/>
      <c r="H92" s="78"/>
      <c r="J92" s="78"/>
    </row>
    <row r="93" spans="2:10">
      <c r="B93" s="78"/>
      <c r="C93" s="78"/>
      <c r="D93" s="78"/>
      <c r="H93" s="78"/>
      <c r="J93" s="78"/>
    </row>
    <row r="94" spans="2:10">
      <c r="B94" s="78"/>
      <c r="C94" s="78"/>
      <c r="D94" s="78"/>
      <c r="H94" s="78"/>
      <c r="J94" s="78"/>
    </row>
    <row r="95" spans="2:10">
      <c r="B95" s="78"/>
      <c r="C95" s="78"/>
      <c r="D95" s="78"/>
      <c r="H95" s="78"/>
      <c r="J95" s="78"/>
    </row>
    <row r="96" spans="2:10">
      <c r="B96" s="78"/>
      <c r="C96" s="78"/>
      <c r="D96" s="78"/>
      <c r="H96" s="78"/>
      <c r="J96" s="78"/>
    </row>
    <row r="97" spans="2:10">
      <c r="B97" s="78"/>
      <c r="C97" s="78"/>
      <c r="D97" s="78"/>
      <c r="H97" s="78"/>
      <c r="J97" s="78"/>
    </row>
    <row r="98" spans="2:10">
      <c r="B98" s="78"/>
      <c r="C98" s="78"/>
      <c r="D98" s="78"/>
      <c r="H98" s="78"/>
      <c r="J98" s="78"/>
    </row>
    <row r="99" spans="2:10">
      <c r="B99" s="78"/>
      <c r="C99" s="78"/>
      <c r="D99" s="78"/>
      <c r="H99" s="78"/>
      <c r="J99" s="78"/>
    </row>
    <row r="100" spans="2:10">
      <c r="B100" s="78"/>
      <c r="C100" s="78"/>
      <c r="D100" s="78"/>
      <c r="H100" s="78"/>
      <c r="J100" s="78"/>
    </row>
    <row r="101" spans="2:10">
      <c r="B101" s="78"/>
      <c r="C101" s="78"/>
      <c r="D101" s="78"/>
      <c r="H101" s="78"/>
      <c r="J101" s="78"/>
    </row>
    <row r="102" spans="2:10">
      <c r="B102" s="78"/>
      <c r="C102" s="78"/>
      <c r="D102" s="78"/>
      <c r="H102" s="78"/>
      <c r="J102" s="78"/>
    </row>
    <row r="103" spans="2:10">
      <c r="B103" s="78"/>
      <c r="C103" s="78"/>
      <c r="D103" s="78"/>
      <c r="H103" s="78"/>
      <c r="J103" s="78"/>
    </row>
    <row r="104" spans="2:10">
      <c r="B104" s="78"/>
      <c r="C104" s="78"/>
      <c r="D104" s="78"/>
      <c r="H104" s="78"/>
      <c r="J104" s="78"/>
    </row>
    <row r="105" spans="2:10">
      <c r="B105" s="78"/>
      <c r="C105" s="78"/>
      <c r="D105" s="78"/>
      <c r="H105" s="78"/>
      <c r="J105" s="78"/>
    </row>
    <row r="106" spans="2:10">
      <c r="B106" s="78"/>
      <c r="C106" s="78"/>
      <c r="D106" s="78"/>
      <c r="H106" s="78"/>
      <c r="J106" s="78"/>
    </row>
    <row r="107" spans="2:10">
      <c r="B107" s="78"/>
      <c r="C107" s="78"/>
      <c r="D107" s="78"/>
      <c r="H107" s="78"/>
      <c r="J107" s="78"/>
    </row>
    <row r="108" spans="2:10">
      <c r="B108" s="78"/>
      <c r="C108" s="78"/>
      <c r="D108" s="78"/>
      <c r="H108" s="78"/>
      <c r="J108" s="78"/>
    </row>
    <row r="109" spans="2:10">
      <c r="B109" s="78"/>
      <c r="C109" s="78"/>
      <c r="D109" s="78"/>
      <c r="H109" s="78"/>
      <c r="J109" s="78"/>
    </row>
    <row r="110" spans="2:10">
      <c r="B110" s="78"/>
      <c r="C110" s="78"/>
      <c r="D110" s="78"/>
      <c r="H110" s="78"/>
      <c r="J110" s="78"/>
    </row>
    <row r="111" spans="2:10">
      <c r="B111" s="78"/>
      <c r="C111" s="78"/>
      <c r="D111" s="78"/>
      <c r="H111" s="78"/>
      <c r="J111" s="78"/>
    </row>
    <row r="112" spans="2:10">
      <c r="B112" s="78"/>
      <c r="C112" s="78"/>
      <c r="D112" s="78"/>
      <c r="H112" s="78"/>
      <c r="J112" s="78"/>
    </row>
    <row r="113" spans="2:10">
      <c r="B113" s="78"/>
      <c r="C113" s="78"/>
      <c r="D113" s="78"/>
      <c r="H113" s="78"/>
      <c r="J113" s="78"/>
    </row>
    <row r="114" spans="2:10">
      <c r="B114" s="78"/>
      <c r="C114" s="78"/>
      <c r="D114" s="78"/>
      <c r="H114" s="78"/>
      <c r="J114" s="78"/>
    </row>
    <row r="115" spans="2:10">
      <c r="B115" s="78"/>
      <c r="C115" s="78"/>
      <c r="D115" s="78"/>
      <c r="H115" s="78"/>
      <c r="J115" s="78"/>
    </row>
    <row r="116" spans="2:10">
      <c r="B116" s="78"/>
      <c r="C116" s="78"/>
      <c r="D116" s="78"/>
      <c r="H116" s="78"/>
      <c r="J116" s="78"/>
    </row>
    <row r="117" spans="2:10">
      <c r="B117" s="78"/>
      <c r="C117" s="78"/>
      <c r="D117" s="78"/>
      <c r="H117" s="78"/>
      <c r="J117" s="78"/>
    </row>
    <row r="118" spans="2:10">
      <c r="B118" s="78"/>
      <c r="C118" s="78"/>
      <c r="D118" s="78"/>
      <c r="H118" s="78"/>
      <c r="J118" s="78"/>
    </row>
    <row r="119" spans="2:10">
      <c r="B119" s="78"/>
      <c r="C119" s="78"/>
      <c r="D119" s="78"/>
      <c r="H119" s="78"/>
      <c r="J119" s="78"/>
    </row>
    <row r="120" spans="2:10">
      <c r="B120" s="78"/>
      <c r="C120" s="78"/>
      <c r="D120" s="78"/>
      <c r="H120" s="78"/>
      <c r="J120" s="78"/>
    </row>
    <row r="121" spans="2:10">
      <c r="B121" s="78"/>
      <c r="C121" s="78"/>
      <c r="D121" s="78"/>
      <c r="H121" s="78"/>
      <c r="J121" s="78"/>
    </row>
    <row r="122" spans="2:10">
      <c r="B122" s="78"/>
      <c r="C122" s="78"/>
      <c r="D122" s="78"/>
      <c r="H122" s="78"/>
      <c r="J122" s="78"/>
    </row>
    <row r="123" spans="2:10">
      <c r="B123" s="78"/>
      <c r="C123" s="78"/>
      <c r="D123" s="78"/>
      <c r="H123" s="78"/>
      <c r="J123" s="78"/>
    </row>
    <row r="124" spans="2:10">
      <c r="B124" s="78"/>
      <c r="C124" s="78"/>
      <c r="D124" s="78"/>
      <c r="H124" s="78"/>
      <c r="J124" s="78"/>
    </row>
    <row r="125" spans="2:10">
      <c r="B125" s="78"/>
      <c r="C125" s="78"/>
      <c r="D125" s="78"/>
      <c r="H125" s="78"/>
      <c r="J125" s="78"/>
    </row>
    <row r="126" spans="2:10">
      <c r="B126" s="78"/>
      <c r="C126" s="78"/>
      <c r="D126" s="78"/>
      <c r="H126" s="78"/>
      <c r="J126" s="78"/>
    </row>
    <row r="127" spans="2:10">
      <c r="B127" s="78"/>
      <c r="C127" s="78"/>
      <c r="D127" s="78"/>
      <c r="H127" s="78"/>
      <c r="J127" s="78"/>
    </row>
    <row r="128" spans="2:10">
      <c r="B128" s="78"/>
      <c r="C128" s="78"/>
      <c r="D128" s="78"/>
      <c r="H128" s="78"/>
      <c r="J128" s="78"/>
    </row>
    <row r="129" spans="2:10">
      <c r="B129" s="78"/>
      <c r="C129" s="78"/>
      <c r="D129" s="78"/>
      <c r="H129" s="78"/>
      <c r="J129" s="78"/>
    </row>
    <row r="130" spans="2:10">
      <c r="B130" s="78"/>
      <c r="C130" s="78"/>
      <c r="D130" s="78"/>
      <c r="H130" s="78"/>
      <c r="J130" s="78"/>
    </row>
    <row r="131" spans="2:10">
      <c r="B131" s="78"/>
      <c r="C131" s="78"/>
      <c r="D131" s="78"/>
      <c r="H131" s="78"/>
      <c r="J131" s="78"/>
    </row>
    <row r="132" spans="2:10">
      <c r="B132" s="78"/>
      <c r="C132" s="78"/>
      <c r="D132" s="78"/>
      <c r="H132" s="78"/>
      <c r="J132" s="78"/>
    </row>
    <row r="133" spans="2:10">
      <c r="B133" s="78"/>
      <c r="C133" s="78"/>
      <c r="D133" s="78"/>
      <c r="H133" s="78"/>
      <c r="J133" s="78"/>
    </row>
    <row r="134" spans="2:10">
      <c r="B134" s="78"/>
      <c r="C134" s="78"/>
      <c r="D134" s="78"/>
      <c r="H134" s="78"/>
      <c r="J134" s="78"/>
    </row>
    <row r="135" spans="2:10">
      <c r="B135" s="78"/>
      <c r="C135" s="78"/>
      <c r="D135" s="78"/>
      <c r="H135" s="78"/>
      <c r="J135" s="78"/>
    </row>
    <row r="136" spans="2:10">
      <c r="B136" s="78"/>
      <c r="C136" s="78"/>
      <c r="D136" s="78"/>
      <c r="H136" s="78"/>
      <c r="J136" s="78"/>
    </row>
    <row r="137" spans="2:10">
      <c r="B137" s="78"/>
      <c r="C137" s="78"/>
      <c r="D137" s="78"/>
      <c r="H137" s="78"/>
      <c r="J137" s="78"/>
    </row>
    <row r="138" spans="2:10">
      <c r="B138" s="78"/>
      <c r="C138" s="78"/>
      <c r="D138" s="78"/>
      <c r="H138" s="78"/>
      <c r="J138" s="78"/>
    </row>
    <row r="139" spans="2:10">
      <c r="B139" s="78"/>
      <c r="C139" s="78"/>
      <c r="D139" s="78"/>
      <c r="H139" s="78"/>
      <c r="J139" s="78"/>
    </row>
    <row r="140" spans="2:10">
      <c r="B140" s="78"/>
      <c r="C140" s="78"/>
      <c r="D140" s="78"/>
      <c r="H140" s="78"/>
      <c r="J140" s="78"/>
    </row>
    <row r="141" spans="2:10">
      <c r="B141" s="78"/>
      <c r="C141" s="78"/>
      <c r="D141" s="78"/>
      <c r="H141" s="78"/>
      <c r="J141" s="78"/>
    </row>
    <row r="142" spans="2:10">
      <c r="B142" s="78"/>
      <c r="C142" s="78"/>
      <c r="D142" s="78"/>
      <c r="H142" s="78"/>
      <c r="J142" s="78"/>
    </row>
    <row r="143" spans="2:10">
      <c r="B143" s="78"/>
      <c r="C143" s="78"/>
      <c r="D143" s="78"/>
      <c r="H143" s="78"/>
      <c r="J143" s="78"/>
    </row>
    <row r="144" spans="2:10">
      <c r="B144" s="78"/>
      <c r="C144" s="78"/>
      <c r="D144" s="78"/>
      <c r="H144" s="78"/>
      <c r="J144" s="78"/>
    </row>
    <row r="145" spans="2:10">
      <c r="B145" s="78"/>
      <c r="C145" s="78"/>
      <c r="D145" s="78"/>
      <c r="H145" s="78"/>
      <c r="J145" s="78"/>
    </row>
    <row r="146" spans="2:10">
      <c r="B146" s="78"/>
      <c r="C146" s="78"/>
      <c r="D146" s="78"/>
      <c r="H146" s="78"/>
      <c r="J146" s="78"/>
    </row>
    <row r="147" spans="2:10">
      <c r="B147" s="78"/>
      <c r="C147" s="78"/>
      <c r="D147" s="78"/>
      <c r="H147" s="78"/>
      <c r="J147" s="78"/>
    </row>
    <row r="148" spans="2:10">
      <c r="B148" s="78"/>
      <c r="C148" s="78"/>
      <c r="D148" s="78"/>
      <c r="H148" s="78"/>
      <c r="J148" s="78"/>
    </row>
    <row r="149" spans="2:10">
      <c r="B149" s="78"/>
      <c r="C149" s="78"/>
      <c r="D149" s="78"/>
      <c r="H149" s="78"/>
      <c r="J149" s="78"/>
    </row>
    <row r="150" spans="2:10">
      <c r="B150" s="78"/>
      <c r="C150" s="78"/>
      <c r="D150" s="78"/>
      <c r="H150" s="78"/>
      <c r="J150" s="78"/>
    </row>
    <row r="151" spans="2:10">
      <c r="B151" s="78"/>
      <c r="C151" s="78"/>
      <c r="D151" s="78"/>
      <c r="H151" s="78"/>
      <c r="J151" s="78"/>
    </row>
    <row r="152" spans="2:10">
      <c r="B152" s="78"/>
      <c r="C152" s="78"/>
      <c r="D152" s="78"/>
      <c r="H152" s="78"/>
      <c r="J152" s="78"/>
    </row>
    <row r="153" spans="2:10">
      <c r="B153" s="78"/>
      <c r="C153" s="78"/>
      <c r="D153" s="78"/>
      <c r="H153" s="78"/>
      <c r="J153" s="78"/>
    </row>
    <row r="154" spans="2:10">
      <c r="B154" s="78"/>
      <c r="C154" s="78"/>
      <c r="D154" s="78"/>
      <c r="H154" s="78"/>
      <c r="J154" s="78"/>
    </row>
    <row r="155" spans="2:10">
      <c r="B155" s="78"/>
      <c r="C155" s="78"/>
      <c r="D155" s="78"/>
      <c r="H155" s="78"/>
      <c r="J155" s="78"/>
    </row>
    <row r="156" spans="2:10">
      <c r="B156" s="78"/>
      <c r="C156" s="78"/>
      <c r="D156" s="78"/>
      <c r="H156" s="78"/>
      <c r="J156" s="78"/>
    </row>
    <row r="157" spans="2:10">
      <c r="B157" s="78"/>
      <c r="C157" s="78"/>
      <c r="D157" s="78"/>
      <c r="H157" s="78"/>
      <c r="J157" s="78"/>
    </row>
    <row r="158" spans="2:10">
      <c r="B158" s="78"/>
      <c r="C158" s="78"/>
      <c r="D158" s="78"/>
      <c r="H158" s="78"/>
      <c r="J158" s="78"/>
    </row>
    <row r="159" spans="2:10">
      <c r="B159" s="78"/>
      <c r="C159" s="78"/>
      <c r="D159" s="78"/>
      <c r="H159" s="78"/>
      <c r="J159" s="78"/>
    </row>
    <row r="160" spans="2:10">
      <c r="B160" s="78"/>
      <c r="C160" s="78"/>
      <c r="D160" s="78"/>
      <c r="H160" s="78"/>
      <c r="J160" s="78"/>
    </row>
    <row r="161" spans="2:10">
      <c r="B161" s="78"/>
      <c r="C161" s="78"/>
      <c r="D161" s="78"/>
      <c r="H161" s="78"/>
      <c r="J161" s="78"/>
    </row>
    <row r="162" spans="2:10">
      <c r="B162" s="78"/>
      <c r="C162" s="78"/>
      <c r="D162" s="78"/>
      <c r="H162" s="78"/>
      <c r="J162" s="78"/>
    </row>
    <row r="163" spans="2:10">
      <c r="B163" s="78"/>
      <c r="C163" s="78"/>
      <c r="D163" s="78"/>
      <c r="H163" s="78"/>
      <c r="J163" s="78"/>
    </row>
    <row r="164" spans="2:10">
      <c r="B164" s="78"/>
      <c r="C164" s="78"/>
      <c r="D164" s="78"/>
      <c r="H164" s="78"/>
      <c r="J164" s="78"/>
    </row>
    <row r="165" spans="2:10">
      <c r="B165" s="78"/>
      <c r="C165" s="78"/>
      <c r="D165" s="78"/>
      <c r="H165" s="78"/>
      <c r="J165" s="78"/>
    </row>
    <row r="166" spans="2:10">
      <c r="B166" s="78"/>
      <c r="C166" s="78"/>
      <c r="D166" s="78"/>
      <c r="H166" s="78"/>
      <c r="J166" s="78"/>
    </row>
    <row r="167" spans="2:10">
      <c r="B167" s="78"/>
      <c r="C167" s="78"/>
      <c r="D167" s="78"/>
      <c r="H167" s="78"/>
      <c r="J167" s="78"/>
    </row>
    <row r="168" spans="2:10">
      <c r="B168" s="78"/>
      <c r="C168" s="78"/>
      <c r="D168" s="78"/>
      <c r="H168" s="78"/>
      <c r="J168" s="78"/>
    </row>
    <row r="169" spans="2:10">
      <c r="B169" s="78"/>
      <c r="C169" s="78"/>
      <c r="D169" s="78"/>
      <c r="H169" s="78"/>
      <c r="J169" s="78"/>
    </row>
    <row r="170" spans="2:10">
      <c r="B170" s="78"/>
      <c r="C170" s="78"/>
      <c r="D170" s="78"/>
      <c r="H170" s="78"/>
      <c r="J170" s="78"/>
    </row>
    <row r="171" spans="2:10">
      <c r="B171" s="78"/>
      <c r="C171" s="78"/>
      <c r="D171" s="78"/>
      <c r="H171" s="78"/>
      <c r="J171" s="78"/>
    </row>
    <row r="172" spans="2:10">
      <c r="B172" s="78"/>
      <c r="C172" s="78"/>
      <c r="D172" s="78"/>
      <c r="H172" s="78"/>
      <c r="J172" s="78"/>
    </row>
    <row r="173" spans="2:10">
      <c r="B173" s="78"/>
      <c r="C173" s="78"/>
      <c r="D173" s="78"/>
      <c r="H173" s="78"/>
      <c r="J173" s="78"/>
    </row>
    <row r="174" spans="2:10">
      <c r="B174" s="78"/>
      <c r="C174" s="78"/>
      <c r="D174" s="78"/>
      <c r="H174" s="78"/>
      <c r="J174" s="78"/>
    </row>
    <row r="175" spans="2:10">
      <c r="B175" s="78"/>
      <c r="C175" s="78"/>
      <c r="D175" s="78"/>
      <c r="H175" s="78"/>
      <c r="J175" s="78"/>
    </row>
    <row r="176" spans="2:10">
      <c r="B176" s="78"/>
      <c r="C176" s="78"/>
      <c r="D176" s="78"/>
      <c r="H176" s="78"/>
      <c r="J176" s="78"/>
    </row>
    <row r="177" spans="2:10">
      <c r="B177" s="78"/>
      <c r="C177" s="78"/>
      <c r="D177" s="78"/>
      <c r="H177" s="78"/>
      <c r="J177" s="78"/>
    </row>
    <row r="178" spans="2:10">
      <c r="B178" s="78"/>
      <c r="C178" s="78"/>
      <c r="D178" s="78"/>
      <c r="H178" s="78"/>
      <c r="J178" s="78"/>
    </row>
    <row r="179" spans="2:10">
      <c r="B179" s="78"/>
      <c r="C179" s="78"/>
      <c r="D179" s="78"/>
      <c r="H179" s="78"/>
      <c r="J179" s="78"/>
    </row>
    <row r="180" spans="2:10">
      <c r="B180" s="78"/>
      <c r="C180" s="78"/>
      <c r="D180" s="78"/>
      <c r="H180" s="78"/>
      <c r="J180" s="78"/>
    </row>
    <row r="181" spans="2:10">
      <c r="B181" s="78"/>
      <c r="C181" s="78"/>
      <c r="D181" s="78"/>
      <c r="H181" s="78"/>
      <c r="J181" s="78"/>
    </row>
    <row r="182" spans="2:10">
      <c r="B182" s="78"/>
      <c r="C182" s="78"/>
      <c r="D182" s="78"/>
      <c r="H182" s="78"/>
      <c r="J182" s="78"/>
    </row>
    <row r="183" spans="2:10">
      <c r="B183" s="78"/>
      <c r="C183" s="78"/>
      <c r="D183" s="78"/>
      <c r="H183" s="78"/>
      <c r="J183" s="78"/>
    </row>
    <row r="184" spans="2:10">
      <c r="B184" s="78"/>
      <c r="C184" s="78"/>
      <c r="D184" s="78"/>
      <c r="H184" s="78"/>
      <c r="J184" s="78"/>
    </row>
    <row r="185" spans="2:10">
      <c r="B185" s="78"/>
      <c r="C185" s="78"/>
      <c r="D185" s="78"/>
      <c r="H185" s="78"/>
      <c r="J185" s="78"/>
    </row>
    <row r="186" spans="2:10">
      <c r="B186" s="78"/>
      <c r="C186" s="78"/>
      <c r="D186" s="78"/>
      <c r="H186" s="78"/>
      <c r="J186" s="78"/>
    </row>
    <row r="187" spans="2:10">
      <c r="B187" s="78"/>
      <c r="C187" s="78"/>
      <c r="D187" s="78"/>
      <c r="H187" s="78"/>
      <c r="J187" s="78"/>
    </row>
    <row r="188" spans="2:10">
      <c r="B188" s="78"/>
      <c r="C188" s="78"/>
      <c r="D188" s="78"/>
      <c r="H188" s="78"/>
      <c r="J188" s="78"/>
    </row>
    <row r="189" spans="2:10">
      <c r="B189" s="78"/>
      <c r="C189" s="78"/>
      <c r="D189" s="78"/>
      <c r="H189" s="78"/>
      <c r="J189" s="78"/>
    </row>
    <row r="190" spans="2:10">
      <c r="B190" s="78"/>
      <c r="C190" s="78"/>
      <c r="D190" s="78"/>
      <c r="H190" s="78"/>
      <c r="J190" s="78"/>
    </row>
    <row r="191" spans="2:10">
      <c r="B191" s="78"/>
      <c r="C191" s="78"/>
      <c r="D191" s="78"/>
      <c r="H191" s="78"/>
      <c r="J191" s="78"/>
    </row>
    <row r="192" spans="2:10">
      <c r="B192" s="78"/>
      <c r="C192" s="78"/>
      <c r="D192" s="78"/>
      <c r="H192" s="78"/>
      <c r="J192" s="78"/>
    </row>
    <row r="193" spans="2:10">
      <c r="B193" s="78"/>
      <c r="C193" s="78"/>
      <c r="D193" s="78"/>
      <c r="H193" s="78"/>
      <c r="J193" s="78"/>
    </row>
    <row r="194" spans="2:10">
      <c r="B194" s="78"/>
      <c r="C194" s="78"/>
      <c r="D194" s="78"/>
      <c r="H194" s="78"/>
      <c r="J194" s="78"/>
    </row>
    <row r="195" spans="2:10">
      <c r="B195" s="78"/>
      <c r="C195" s="78"/>
      <c r="D195" s="78"/>
      <c r="H195" s="78"/>
      <c r="J195" s="78"/>
    </row>
    <row r="196" spans="2:10">
      <c r="B196" s="78"/>
      <c r="C196" s="78"/>
      <c r="D196" s="78"/>
      <c r="H196" s="78"/>
      <c r="J196" s="78"/>
    </row>
    <row r="197" spans="2:10">
      <c r="B197" s="78"/>
      <c r="C197" s="78"/>
      <c r="D197" s="78"/>
      <c r="H197" s="78"/>
      <c r="J197" s="78"/>
    </row>
    <row r="198" spans="2:10">
      <c r="B198" s="78"/>
      <c r="C198" s="78"/>
      <c r="D198" s="78"/>
      <c r="H198" s="78"/>
      <c r="J198" s="78"/>
    </row>
    <row r="199" spans="2:10">
      <c r="B199" s="78"/>
      <c r="C199" s="78"/>
      <c r="D199" s="78"/>
      <c r="H199" s="78"/>
      <c r="J199" s="78"/>
    </row>
    <row r="200" spans="2:10">
      <c r="B200" s="78"/>
      <c r="C200" s="78"/>
      <c r="D200" s="78"/>
      <c r="H200" s="78"/>
      <c r="J200" s="78"/>
    </row>
    <row r="201" spans="2:10">
      <c r="B201" s="78"/>
      <c r="C201" s="78"/>
      <c r="D201" s="78"/>
      <c r="H201" s="78"/>
      <c r="J201" s="78"/>
    </row>
    <row r="202" spans="2:10">
      <c r="B202" s="78"/>
      <c r="C202" s="78"/>
      <c r="D202" s="78"/>
      <c r="H202" s="78"/>
      <c r="J202" s="78"/>
    </row>
    <row r="203" spans="2:10">
      <c r="B203" s="78"/>
      <c r="C203" s="78"/>
      <c r="D203" s="78"/>
      <c r="H203" s="78"/>
      <c r="J203" s="78"/>
    </row>
    <row r="204" spans="2:10">
      <c r="B204" s="78"/>
      <c r="C204" s="78"/>
      <c r="D204" s="78"/>
      <c r="H204" s="78"/>
      <c r="J204" s="78"/>
    </row>
    <row r="205" spans="2:10">
      <c r="B205" s="78"/>
      <c r="C205" s="78"/>
      <c r="D205" s="78"/>
      <c r="H205" s="78"/>
      <c r="J205" s="78"/>
    </row>
    <row r="206" spans="2:10">
      <c r="B206" s="78"/>
      <c r="C206" s="78"/>
      <c r="D206" s="78"/>
      <c r="H206" s="78"/>
      <c r="J206" s="78"/>
    </row>
    <row r="207" spans="2:10">
      <c r="B207" s="78"/>
      <c r="C207" s="78"/>
      <c r="D207" s="78"/>
      <c r="H207" s="78"/>
      <c r="J207" s="78"/>
    </row>
    <row r="208" spans="2:10">
      <c r="B208" s="78"/>
      <c r="C208" s="78"/>
      <c r="D208" s="78"/>
      <c r="H208" s="78"/>
      <c r="J208" s="78"/>
    </row>
    <row r="209" spans="2:10">
      <c r="B209" s="78"/>
      <c r="C209" s="78"/>
      <c r="D209" s="78"/>
      <c r="H209" s="78"/>
      <c r="J209" s="78"/>
    </row>
    <row r="210" spans="2:10">
      <c r="B210" s="78"/>
      <c r="C210" s="78"/>
      <c r="D210" s="78"/>
      <c r="H210" s="78"/>
      <c r="J210" s="78"/>
    </row>
    <row r="211" spans="2:10">
      <c r="B211" s="78"/>
      <c r="C211" s="78"/>
      <c r="D211" s="78"/>
      <c r="H211" s="78"/>
      <c r="J211" s="78"/>
    </row>
    <row r="212" spans="2:10">
      <c r="B212" s="78"/>
      <c r="C212" s="78"/>
      <c r="D212" s="78"/>
      <c r="H212" s="78"/>
      <c r="J212" s="78"/>
    </row>
    <row r="213" spans="2:10">
      <c r="B213" s="78"/>
      <c r="C213" s="78"/>
      <c r="D213" s="78"/>
      <c r="H213" s="78"/>
      <c r="J213" s="78"/>
    </row>
    <row r="214" spans="2:10">
      <c r="B214" s="78"/>
      <c r="C214" s="78"/>
      <c r="D214" s="78"/>
      <c r="H214" s="78"/>
      <c r="J214" s="78"/>
    </row>
    <row r="215" spans="2:10">
      <c r="B215" s="78"/>
      <c r="C215" s="78"/>
      <c r="D215" s="78"/>
      <c r="H215" s="78"/>
      <c r="J215" s="78"/>
    </row>
    <row r="216" spans="2:10">
      <c r="B216" s="78"/>
      <c r="C216" s="78"/>
      <c r="D216" s="78"/>
      <c r="H216" s="78"/>
      <c r="J216" s="78"/>
    </row>
    <row r="217" spans="2:10">
      <c r="B217" s="78"/>
      <c r="C217" s="78"/>
      <c r="D217" s="78"/>
      <c r="H217" s="78"/>
      <c r="J217" s="78"/>
    </row>
    <row r="218" spans="2:10">
      <c r="B218" s="78"/>
      <c r="C218" s="78"/>
      <c r="D218" s="78"/>
      <c r="H218" s="78"/>
      <c r="J218" s="78"/>
    </row>
    <row r="219" spans="2:10">
      <c r="B219" s="78"/>
      <c r="C219" s="78"/>
      <c r="D219" s="78"/>
      <c r="H219" s="78"/>
      <c r="J219" s="78"/>
    </row>
    <row r="220" spans="2:10">
      <c r="B220" s="78"/>
      <c r="C220" s="78"/>
      <c r="D220" s="78"/>
      <c r="H220" s="78"/>
      <c r="J220" s="78"/>
    </row>
    <row r="221" spans="2:10">
      <c r="B221" s="78"/>
      <c r="C221" s="78"/>
      <c r="D221" s="78"/>
      <c r="H221" s="78"/>
      <c r="J221" s="78"/>
    </row>
    <row r="222" spans="2:10">
      <c r="B222" s="78"/>
      <c r="C222" s="78"/>
      <c r="D222" s="78"/>
      <c r="H222" s="78"/>
      <c r="J222" s="78"/>
    </row>
    <row r="223" spans="2:10">
      <c r="B223" s="78"/>
      <c r="C223" s="78"/>
      <c r="D223" s="78"/>
      <c r="H223" s="78"/>
      <c r="J223" s="78"/>
    </row>
    <row r="224" spans="2:10">
      <c r="B224" s="78"/>
      <c r="C224" s="78"/>
      <c r="D224" s="78"/>
      <c r="H224" s="78"/>
      <c r="J224" s="78"/>
    </row>
    <row r="225" spans="2:10">
      <c r="B225" s="78"/>
      <c r="C225" s="78"/>
      <c r="D225" s="78"/>
      <c r="H225" s="78"/>
      <c r="J225" s="78"/>
    </row>
    <row r="226" spans="2:10">
      <c r="B226" s="78"/>
      <c r="C226" s="78"/>
      <c r="D226" s="78"/>
      <c r="H226" s="78"/>
      <c r="J226" s="78"/>
    </row>
    <row r="227" spans="2:10">
      <c r="B227" s="78"/>
      <c r="C227" s="78"/>
      <c r="D227" s="78"/>
      <c r="H227" s="78"/>
      <c r="J227" s="78"/>
    </row>
    <row r="228" spans="2:10">
      <c r="B228" s="78"/>
      <c r="C228" s="78"/>
      <c r="D228" s="78"/>
      <c r="H228" s="78"/>
      <c r="J228" s="78"/>
    </row>
    <row r="229" spans="2:10">
      <c r="B229" s="78"/>
      <c r="C229" s="78"/>
      <c r="D229" s="78"/>
      <c r="H229" s="78"/>
      <c r="J229" s="78"/>
    </row>
    <row r="230" spans="2:10">
      <c r="B230" s="78"/>
      <c r="C230" s="78"/>
      <c r="D230" s="78"/>
      <c r="H230" s="78"/>
      <c r="J230" s="78"/>
    </row>
    <row r="231" spans="2:10">
      <c r="B231" s="78"/>
      <c r="C231" s="78"/>
      <c r="D231" s="78"/>
      <c r="H231" s="78"/>
      <c r="J231" s="78"/>
    </row>
    <row r="232" spans="2:10">
      <c r="B232" s="78"/>
      <c r="C232" s="78"/>
      <c r="D232" s="78"/>
      <c r="H232" s="78"/>
      <c r="J232" s="78"/>
    </row>
    <row r="233" spans="2:10">
      <c r="B233" s="78"/>
      <c r="C233" s="78"/>
      <c r="D233" s="78"/>
      <c r="H233" s="78"/>
      <c r="J233" s="78"/>
    </row>
  </sheetData>
  <phoneticPr fontId="2"/>
  <pageMargins left="0.32" right="0.22" top="0.59" bottom="0.48" header="0.33" footer="0.27"/>
  <pageSetup paperSize="9" scale="80" orientation="landscape" horizontalDpi="4294967292" verticalDpi="0"/>
  <headerFooter>
    <oddHeader>&amp;L&amp;"ＭＳ ゴシック,太字 斜体"&amp;12消費者行政ﾁｪｯｸﾎﾟｲﾝﾄ総括表&amp;"ＭＳ 明朝,標準"&amp;10（98年度対2002年度比）</oddHead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
  <sheetViews>
    <sheetView zoomScale="85" workbookViewId="0">
      <pane xSplit="2" ySplit="2" topLeftCell="C3" activePane="bottomRight" state="frozen"/>
      <selection pane="topRight" activeCell="C1" sqref="C1"/>
      <selection pane="bottomLeft" activeCell="A4" sqref="A4"/>
      <selection pane="bottomRight" sqref="A1:A2"/>
    </sheetView>
  </sheetViews>
  <sheetFormatPr baseColWidth="10" defaultColWidth="9" defaultRowHeight="17" x14ac:dyDescent="0"/>
  <cols>
    <col min="1" max="1" width="4.6640625" style="78" customWidth="1"/>
    <col min="2" max="2" width="9" style="1"/>
    <col min="3" max="5" width="11.83203125" style="78" customWidth="1"/>
    <col min="6" max="6" width="12" style="78" customWidth="1"/>
    <col min="7" max="7" width="12" style="33" customWidth="1"/>
    <col min="8" max="8" width="9.1640625" style="65" customWidth="1"/>
    <col min="9" max="12" width="12.33203125" style="65" customWidth="1"/>
    <col min="13" max="13" width="12.33203125" style="36" customWidth="1"/>
    <col min="14" max="14" width="9" style="36"/>
    <col min="15" max="19" width="9.1640625" style="68" customWidth="1"/>
    <col min="20" max="20" width="8.1640625" style="38" customWidth="1"/>
    <col min="21" max="16384" width="9" style="78"/>
  </cols>
  <sheetData>
    <row r="1" spans="1:20" s="6" customFormat="1" ht="18" customHeight="1">
      <c r="A1" s="380" t="s">
        <v>207</v>
      </c>
      <c r="B1" s="380" t="s">
        <v>208</v>
      </c>
      <c r="C1" s="152" t="s">
        <v>140</v>
      </c>
      <c r="D1" s="18"/>
      <c r="E1" s="18"/>
      <c r="F1" s="18"/>
      <c r="G1" s="18"/>
      <c r="H1" s="232"/>
      <c r="I1" s="151" t="s">
        <v>141</v>
      </c>
      <c r="J1" s="13"/>
      <c r="K1" s="13"/>
      <c r="L1" s="13"/>
      <c r="M1" s="13"/>
      <c r="N1" s="233"/>
      <c r="O1" s="13" t="s">
        <v>142</v>
      </c>
      <c r="P1" s="13"/>
      <c r="Q1" s="13"/>
      <c r="R1" s="13"/>
      <c r="S1" s="13"/>
      <c r="T1" s="237"/>
    </row>
    <row r="2" spans="1:20" s="1" customFormat="1" ht="18" customHeight="1">
      <c r="A2" s="383"/>
      <c r="B2" s="383"/>
      <c r="C2" s="7" t="s">
        <v>257</v>
      </c>
      <c r="D2" s="7" t="s">
        <v>258</v>
      </c>
      <c r="E2" s="7" t="s">
        <v>259</v>
      </c>
      <c r="F2" s="7" t="s">
        <v>260</v>
      </c>
      <c r="G2" s="7" t="s">
        <v>1</v>
      </c>
      <c r="H2" s="249" t="s">
        <v>191</v>
      </c>
      <c r="I2" s="14" t="s">
        <v>257</v>
      </c>
      <c r="J2" s="14" t="s">
        <v>258</v>
      </c>
      <c r="K2" s="14" t="s">
        <v>259</v>
      </c>
      <c r="L2" s="14" t="s">
        <v>260</v>
      </c>
      <c r="M2" s="14" t="s">
        <v>1</v>
      </c>
      <c r="N2" s="250" t="s">
        <v>305</v>
      </c>
      <c r="O2" s="14" t="s">
        <v>257</v>
      </c>
      <c r="P2" s="14" t="s">
        <v>258</v>
      </c>
      <c r="Q2" s="14" t="s">
        <v>259</v>
      </c>
      <c r="R2" s="14" t="s">
        <v>260</v>
      </c>
      <c r="S2" s="14" t="s">
        <v>1</v>
      </c>
      <c r="T2" s="251" t="s">
        <v>305</v>
      </c>
    </row>
    <row r="3" spans="1:20">
      <c r="A3" s="123">
        <v>1</v>
      </c>
      <c r="B3" s="2" t="s">
        <v>209</v>
      </c>
      <c r="C3" s="124">
        <f>sheet1!CI3</f>
        <v>368472</v>
      </c>
      <c r="D3" s="124">
        <f>sheet1!CJ3</f>
        <v>370881</v>
      </c>
      <c r="E3" s="124">
        <f>sheet1!CK3</f>
        <v>334201</v>
      </c>
      <c r="F3" s="124">
        <f>sheet1!CL3</f>
        <v>345235</v>
      </c>
      <c r="G3" s="124">
        <f>sheet1!CM3</f>
        <v>369783</v>
      </c>
      <c r="H3" s="234">
        <f>(G3/C3-1)*100</f>
        <v>0.35579365596301038</v>
      </c>
      <c r="I3" s="124">
        <f>sheet1!CO3</f>
        <v>3302612</v>
      </c>
      <c r="J3" s="124">
        <f>sheet1!CP3</f>
        <v>3246134</v>
      </c>
      <c r="K3" s="124">
        <f>sheet1!CQ3</f>
        <v>3247400</v>
      </c>
      <c r="L3" s="124">
        <f>sheet1!CR3</f>
        <v>3191387</v>
      </c>
      <c r="M3" s="124">
        <f>sheet1!CS3</f>
        <v>2922694</v>
      </c>
      <c r="N3" s="35">
        <f t="shared" ref="N3:N50" si="0">((M3/I3)-1)*100</f>
        <v>-11.503561423503584</v>
      </c>
      <c r="O3" s="63">
        <f t="shared" ref="O3:O50" si="1">(C3/(I3*1000))*100</f>
        <v>1.1156987257358721E-2</v>
      </c>
      <c r="P3" s="63">
        <f t="shared" ref="P3:P50" si="2">(D3/(J3*1000))*100</f>
        <v>1.1425313927274722E-2</v>
      </c>
      <c r="Q3" s="63">
        <f t="shared" ref="Q3:Q50" si="3">(E3/(K3*1000))*100</f>
        <v>1.0291340764919629E-2</v>
      </c>
      <c r="R3" s="63">
        <f t="shared" ref="R3:S50" si="4">(F3/(L3*1000))*100</f>
        <v>1.0817710293361477E-2</v>
      </c>
      <c r="S3" s="63">
        <f t="shared" si="4"/>
        <v>1.2652128481462651E-2</v>
      </c>
      <c r="T3" s="238">
        <f>((S3/O3)-1)*100</f>
        <v>13.400940501368709</v>
      </c>
    </row>
    <row r="4" spans="1:20">
      <c r="A4" s="123">
        <v>2</v>
      </c>
      <c r="B4" s="2" t="s">
        <v>210</v>
      </c>
      <c r="C4" s="124">
        <f>sheet1!CI4</f>
        <v>194629</v>
      </c>
      <c r="D4" s="124">
        <f>sheet1!CJ4</f>
        <v>176876</v>
      </c>
      <c r="E4" s="124">
        <f>sheet1!CK4</f>
        <v>195704</v>
      </c>
      <c r="F4" s="124">
        <f>sheet1!CL4</f>
        <v>155394</v>
      </c>
      <c r="G4" s="124">
        <f>sheet1!CM4</f>
        <v>142852</v>
      </c>
      <c r="H4" s="234">
        <f>(G4/C4-1)*100</f>
        <v>-26.602921455692631</v>
      </c>
      <c r="I4" s="124">
        <f>sheet1!CO4</f>
        <v>836680</v>
      </c>
      <c r="J4" s="124">
        <f>sheet1!CP4</f>
        <v>870710</v>
      </c>
      <c r="K4" s="124">
        <f>sheet1!CQ4</f>
        <v>918390</v>
      </c>
      <c r="L4" s="124">
        <f>sheet1!CR4</f>
        <v>903273</v>
      </c>
      <c r="M4" s="124">
        <f>sheet1!CS4</f>
        <v>870175</v>
      </c>
      <c r="N4" s="35">
        <f t="shared" si="0"/>
        <v>4.00332265621266</v>
      </c>
      <c r="O4" s="63">
        <f t="shared" si="1"/>
        <v>2.3262059568771812E-2</v>
      </c>
      <c r="P4" s="63">
        <f t="shared" si="2"/>
        <v>2.0313996623445234E-2</v>
      </c>
      <c r="Q4" s="63">
        <f t="shared" si="3"/>
        <v>2.1309465477629328E-2</v>
      </c>
      <c r="R4" s="63">
        <f t="shared" si="4"/>
        <v>1.7203436834711101E-2</v>
      </c>
      <c r="S4" s="63">
        <f t="shared" si="4"/>
        <v>1.6416467951848767E-2</v>
      </c>
      <c r="T4" s="238">
        <f t="shared" ref="T4:T50" si="5">((S4/O4)-1)*100</f>
        <v>-29.428140688423476</v>
      </c>
    </row>
    <row r="5" spans="1:20">
      <c r="A5" s="123">
        <v>3</v>
      </c>
      <c r="B5" s="2" t="s">
        <v>211</v>
      </c>
      <c r="C5" s="124">
        <f>sheet1!CI5</f>
        <v>48721</v>
      </c>
      <c r="D5" s="124">
        <f>sheet1!CJ5</f>
        <v>62757</v>
      </c>
      <c r="E5" s="124">
        <f>sheet1!CK5</f>
        <v>43040</v>
      </c>
      <c r="F5" s="124">
        <f>sheet1!CL5</f>
        <v>49077</v>
      </c>
      <c r="G5" s="124">
        <f>sheet1!CM5</f>
        <v>47982</v>
      </c>
      <c r="H5" s="234">
        <f>(G5/C5-1)*100</f>
        <v>-1.5167997372796171</v>
      </c>
      <c r="I5" s="124">
        <f>sheet1!CO5</f>
        <v>843596</v>
      </c>
      <c r="J5" s="124">
        <f>sheet1!CP5</f>
        <v>869712</v>
      </c>
      <c r="K5" s="124">
        <f>sheet1!CQ5</f>
        <v>896335</v>
      </c>
      <c r="L5" s="124">
        <f>sheet1!CR5</f>
        <v>902782</v>
      </c>
      <c r="M5" s="124">
        <f>sheet1!CS5</f>
        <v>868022</v>
      </c>
      <c r="N5" s="35">
        <f t="shared" si="0"/>
        <v>2.8954618087330797</v>
      </c>
      <c r="O5" s="63">
        <f t="shared" si="1"/>
        <v>5.7753948572539463E-3</v>
      </c>
      <c r="P5" s="63">
        <f t="shared" si="2"/>
        <v>7.2158369667200181E-3</v>
      </c>
      <c r="Q5" s="63">
        <f t="shared" si="3"/>
        <v>4.8017761216509452E-3</v>
      </c>
      <c r="R5" s="63">
        <f t="shared" si="4"/>
        <v>5.436196113790483E-3</v>
      </c>
      <c r="S5" s="63">
        <f t="shared" si="4"/>
        <v>5.5277400803205451E-3</v>
      </c>
      <c r="T5" s="238">
        <f t="shared" si="5"/>
        <v>-4.2881012130684848</v>
      </c>
    </row>
    <row r="6" spans="1:20">
      <c r="A6" s="123">
        <v>4</v>
      </c>
      <c r="B6" s="2" t="s">
        <v>212</v>
      </c>
      <c r="C6" s="124">
        <f>sheet1!CI6</f>
        <v>146141</v>
      </c>
      <c r="D6" s="124">
        <f>sheet1!CJ6</f>
        <v>128130</v>
      </c>
      <c r="E6" s="124">
        <f>sheet1!CK6</f>
        <v>107060</v>
      </c>
      <c r="F6" s="124">
        <f>sheet1!CL6</f>
        <v>104755</v>
      </c>
      <c r="G6" s="124">
        <f>sheet1!CM6</f>
        <v>103360</v>
      </c>
      <c r="H6" s="234">
        <f t="shared" ref="H6:H50" si="6">((G6/C6-1)*100)</f>
        <v>-29.273783537816222</v>
      </c>
      <c r="I6" s="124">
        <f>sheet1!CO6</f>
        <v>954001</v>
      </c>
      <c r="J6" s="124">
        <f>sheet1!CP6</f>
        <v>894241</v>
      </c>
      <c r="K6" s="124">
        <f>sheet1!CQ6</f>
        <v>921292</v>
      </c>
      <c r="L6" s="124">
        <f>sheet1!CR6</f>
        <v>895835</v>
      </c>
      <c r="M6" s="124">
        <f>sheet1!CS6</f>
        <v>813805</v>
      </c>
      <c r="N6" s="35">
        <f t="shared" si="0"/>
        <v>-14.695582080102643</v>
      </c>
      <c r="O6" s="63">
        <f t="shared" si="1"/>
        <v>1.5318747045338529E-2</v>
      </c>
      <c r="P6" s="63">
        <f t="shared" si="2"/>
        <v>1.432835220035762E-2</v>
      </c>
      <c r="Q6" s="63">
        <f t="shared" si="3"/>
        <v>1.1620637105282581E-2</v>
      </c>
      <c r="R6" s="63">
        <f t="shared" si="4"/>
        <v>1.1693559639889042E-2</v>
      </c>
      <c r="S6" s="63">
        <f t="shared" si="4"/>
        <v>1.2700831280220691E-2</v>
      </c>
      <c r="T6" s="238">
        <f t="shared" si="5"/>
        <v>-17.089620693974872</v>
      </c>
    </row>
    <row r="7" spans="1:20">
      <c r="A7" s="123">
        <v>5</v>
      </c>
      <c r="B7" s="2" t="s">
        <v>213</v>
      </c>
      <c r="C7" s="124">
        <f>sheet1!CI7</f>
        <v>131345</v>
      </c>
      <c r="D7" s="124">
        <f>sheet1!CJ7</f>
        <v>98582</v>
      </c>
      <c r="E7" s="124">
        <f>sheet1!CK7</f>
        <v>89590</v>
      </c>
      <c r="F7" s="124">
        <f>sheet1!CL7</f>
        <v>83011</v>
      </c>
      <c r="G7" s="124">
        <f>sheet1!CM7</f>
        <v>79398</v>
      </c>
      <c r="H7" s="234">
        <f t="shared" si="6"/>
        <v>-39.550039971068564</v>
      </c>
      <c r="I7" s="124">
        <f>sheet1!CO7</f>
        <v>880721</v>
      </c>
      <c r="J7" s="124">
        <f>sheet1!CP7</f>
        <v>801894</v>
      </c>
      <c r="K7" s="124">
        <f>sheet1!CQ7</f>
        <v>786134</v>
      </c>
      <c r="L7" s="124">
        <f>sheet1!CR7</f>
        <v>834282</v>
      </c>
      <c r="M7" s="124">
        <f>sheet1!CS7</f>
        <v>739672</v>
      </c>
      <c r="N7" s="35">
        <f t="shared" si="0"/>
        <v>-16.015173931358518</v>
      </c>
      <c r="O7" s="63">
        <f t="shared" si="1"/>
        <v>1.4913349403500087E-2</v>
      </c>
      <c r="P7" s="63">
        <f t="shared" si="2"/>
        <v>1.2293644795945599E-2</v>
      </c>
      <c r="Q7" s="63">
        <f t="shared" si="3"/>
        <v>1.1396275952954586E-2</v>
      </c>
      <c r="R7" s="63">
        <f t="shared" si="4"/>
        <v>9.949992928050707E-3</v>
      </c>
      <c r="S7" s="63">
        <f t="shared" si="4"/>
        <v>1.0734217328761939E-2</v>
      </c>
      <c r="T7" s="238">
        <f t="shared" si="5"/>
        <v>-28.022759754809524</v>
      </c>
    </row>
    <row r="8" spans="1:20">
      <c r="A8" s="123">
        <v>6</v>
      </c>
      <c r="B8" s="2" t="s">
        <v>214</v>
      </c>
      <c r="C8" s="124">
        <f>sheet1!CI8</f>
        <v>26585</v>
      </c>
      <c r="D8" s="124">
        <f>sheet1!CJ8</f>
        <v>24381</v>
      </c>
      <c r="E8" s="124">
        <f>sheet1!CK8</f>
        <v>33377</v>
      </c>
      <c r="F8" s="124">
        <f>sheet1!CL8</f>
        <v>30308</v>
      </c>
      <c r="G8" s="124">
        <f>sheet1!CM8</f>
        <v>26758</v>
      </c>
      <c r="H8" s="234">
        <f t="shared" si="6"/>
        <v>0.65074290013165115</v>
      </c>
      <c r="I8" s="124">
        <f>sheet1!CO8</f>
        <v>790519</v>
      </c>
      <c r="J8" s="124">
        <f>sheet1!CP8</f>
        <v>714948</v>
      </c>
      <c r="K8" s="124">
        <f>sheet1!CQ8</f>
        <v>712160</v>
      </c>
      <c r="L8" s="124">
        <f>sheet1!CR8</f>
        <v>722008</v>
      </c>
      <c r="M8" s="124">
        <f>sheet1!CS8</f>
        <v>643456</v>
      </c>
      <c r="N8" s="35">
        <f t="shared" si="0"/>
        <v>-18.603347927121295</v>
      </c>
      <c r="O8" s="63">
        <f t="shared" si="1"/>
        <v>3.3629805229222825E-3</v>
      </c>
      <c r="P8" s="63">
        <f t="shared" si="2"/>
        <v>3.4101780828815521E-3</v>
      </c>
      <c r="Q8" s="63">
        <f t="shared" si="3"/>
        <v>4.686727701640081E-3</v>
      </c>
      <c r="R8" s="63">
        <f t="shared" si="4"/>
        <v>4.1977374211920092E-3</v>
      </c>
      <c r="S8" s="63">
        <f t="shared" si="4"/>
        <v>4.1584816988263374E-3</v>
      </c>
      <c r="T8" s="238">
        <f t="shared" si="5"/>
        <v>23.654647134643515</v>
      </c>
    </row>
    <row r="9" spans="1:20">
      <c r="A9" s="123">
        <v>7</v>
      </c>
      <c r="B9" s="2" t="s">
        <v>215</v>
      </c>
      <c r="C9" s="124">
        <f>sheet1!CI9</f>
        <v>83991</v>
      </c>
      <c r="D9" s="124">
        <f>sheet1!CJ9</f>
        <v>84174</v>
      </c>
      <c r="E9" s="124">
        <f>sheet1!CK9</f>
        <v>70515</v>
      </c>
      <c r="F9" s="124">
        <f>sheet1!CL9</f>
        <v>79540</v>
      </c>
      <c r="G9" s="124">
        <f>sheet1!CM9</f>
        <v>69832</v>
      </c>
      <c r="H9" s="234">
        <f t="shared" si="6"/>
        <v>-16.857758569370528</v>
      </c>
      <c r="I9" s="124">
        <f>sheet1!CO9</f>
        <v>1001757</v>
      </c>
      <c r="J9" s="124">
        <f>sheet1!CP9</f>
        <v>1009817</v>
      </c>
      <c r="K9" s="124">
        <f>sheet1!CQ9</f>
        <v>1019420</v>
      </c>
      <c r="L9" s="124">
        <f>sheet1!CR9</f>
        <v>1010168</v>
      </c>
      <c r="M9" s="124">
        <f>sheet1!CS9</f>
        <v>959943</v>
      </c>
      <c r="N9" s="35">
        <f t="shared" si="0"/>
        <v>-4.1740661657467815</v>
      </c>
      <c r="O9" s="63">
        <f t="shared" si="1"/>
        <v>8.3843686642569009E-3</v>
      </c>
      <c r="P9" s="63">
        <f t="shared" si="2"/>
        <v>8.3355697121359606E-3</v>
      </c>
      <c r="Q9" s="63">
        <f t="shared" si="3"/>
        <v>6.9171685860587393E-3</v>
      </c>
      <c r="R9" s="63">
        <f t="shared" si="4"/>
        <v>7.8739378004450741E-3</v>
      </c>
      <c r="S9" s="63">
        <f t="shared" si="4"/>
        <v>7.274598595958302E-3</v>
      </c>
      <c r="T9" s="238">
        <f t="shared" si="5"/>
        <v>-13.236179284787653</v>
      </c>
    </row>
    <row r="10" spans="1:20">
      <c r="A10" s="123">
        <v>8</v>
      </c>
      <c r="B10" s="2" t="s">
        <v>216</v>
      </c>
      <c r="C10" s="124">
        <f>sheet1!CI10</f>
        <v>178916</v>
      </c>
      <c r="D10" s="124">
        <f>sheet1!CJ10</f>
        <v>158479</v>
      </c>
      <c r="E10" s="124">
        <f>sheet1!CK10</f>
        <v>149784</v>
      </c>
      <c r="F10" s="124">
        <f>sheet1!CL10</f>
        <v>183029</v>
      </c>
      <c r="G10" s="124">
        <f>sheet1!CM10</f>
        <v>169075</v>
      </c>
      <c r="H10" s="234">
        <f t="shared" si="6"/>
        <v>-5.500346531333145</v>
      </c>
      <c r="I10" s="124">
        <f>sheet1!CO10</f>
        <v>1122907</v>
      </c>
      <c r="J10" s="124">
        <f>sheet1!CP10</f>
        <v>1076972</v>
      </c>
      <c r="K10" s="124">
        <f>sheet1!CQ10</f>
        <v>1075573</v>
      </c>
      <c r="L10" s="124">
        <f>sheet1!CR10</f>
        <v>1085572</v>
      </c>
      <c r="M10" s="124">
        <f>sheet1!CS10</f>
        <v>1073197</v>
      </c>
      <c r="N10" s="35">
        <f t="shared" si="0"/>
        <v>-4.426902673151023</v>
      </c>
      <c r="O10" s="63">
        <f t="shared" si="1"/>
        <v>1.5933287440544942E-2</v>
      </c>
      <c r="P10" s="63">
        <f t="shared" si="2"/>
        <v>1.4715238650587017E-2</v>
      </c>
      <c r="Q10" s="63">
        <f t="shared" si="3"/>
        <v>1.3925972481644667E-2</v>
      </c>
      <c r="R10" s="63">
        <f t="shared" si="4"/>
        <v>1.6860143776737058E-2</v>
      </c>
      <c r="S10" s="63">
        <f t="shared" si="4"/>
        <v>1.5754330286051863E-2</v>
      </c>
      <c r="T10" s="238">
        <f t="shared" si="5"/>
        <v>-1.1231652925415281</v>
      </c>
    </row>
    <row r="11" spans="1:20">
      <c r="A11" s="123">
        <v>9</v>
      </c>
      <c r="B11" s="2" t="s">
        <v>217</v>
      </c>
      <c r="C11" s="124">
        <f>sheet1!CI11</f>
        <v>82089</v>
      </c>
      <c r="D11" s="124">
        <f>sheet1!CJ11</f>
        <v>78014</v>
      </c>
      <c r="E11" s="124">
        <f>sheet1!CK11</f>
        <v>125854</v>
      </c>
      <c r="F11" s="124">
        <f>sheet1!CL11</f>
        <v>99501</v>
      </c>
      <c r="G11" s="124">
        <f>sheet1!CM11</f>
        <v>62540</v>
      </c>
      <c r="H11" s="234">
        <f t="shared" si="6"/>
        <v>-23.814396569576925</v>
      </c>
      <c r="I11" s="124">
        <f>sheet1!CO11</f>
        <v>831520</v>
      </c>
      <c r="J11" s="124">
        <f>sheet1!CP11</f>
        <v>841920</v>
      </c>
      <c r="K11" s="124">
        <f>sheet1!CQ11</f>
        <v>854390</v>
      </c>
      <c r="L11" s="124">
        <f>sheet1!CR11</f>
        <v>859810</v>
      </c>
      <c r="M11" s="124">
        <f>sheet1!CS11</f>
        <v>833630</v>
      </c>
      <c r="N11" s="35">
        <f t="shared" si="0"/>
        <v>0.25375216471041906</v>
      </c>
      <c r="O11" s="63">
        <f t="shared" si="1"/>
        <v>9.8721618241293056E-3</v>
      </c>
      <c r="P11" s="63">
        <f t="shared" si="2"/>
        <v>9.2662010642341319E-3</v>
      </c>
      <c r="Q11" s="63">
        <f t="shared" si="3"/>
        <v>1.4730275401163404E-2</v>
      </c>
      <c r="R11" s="63">
        <f t="shared" si="4"/>
        <v>1.1572440422884125E-2</v>
      </c>
      <c r="S11" s="63">
        <f t="shared" si="4"/>
        <v>7.5021292419898515E-3</v>
      </c>
      <c r="T11" s="238">
        <f t="shared" si="5"/>
        <v>-24.007229868808231</v>
      </c>
    </row>
    <row r="12" spans="1:20">
      <c r="A12" s="123">
        <v>10</v>
      </c>
      <c r="B12" s="2" t="s">
        <v>218</v>
      </c>
      <c r="C12" s="124">
        <f>sheet1!CI12</f>
        <v>97679</v>
      </c>
      <c r="D12" s="124">
        <f>sheet1!CJ12</f>
        <v>96128</v>
      </c>
      <c r="E12" s="124">
        <f>sheet1!CK12</f>
        <v>97041</v>
      </c>
      <c r="F12" s="124">
        <f>sheet1!CL12</f>
        <v>93691</v>
      </c>
      <c r="G12" s="124">
        <f>sheet1!CM12</f>
        <v>81286</v>
      </c>
      <c r="H12" s="234">
        <f t="shared" si="6"/>
        <v>-16.782522343594842</v>
      </c>
      <c r="I12" s="124">
        <f>sheet1!CO12</f>
        <v>846287</v>
      </c>
      <c r="J12" s="124">
        <f>sheet1!CP12</f>
        <v>851547</v>
      </c>
      <c r="K12" s="124">
        <f>sheet1!CQ12</f>
        <v>821700</v>
      </c>
      <c r="L12" s="124">
        <f>sheet1!CR12</f>
        <v>837997</v>
      </c>
      <c r="M12" s="124">
        <f>sheet1!CS12</f>
        <v>816043</v>
      </c>
      <c r="N12" s="35">
        <f t="shared" si="0"/>
        <v>-3.5737285341733926</v>
      </c>
      <c r="O12" s="63">
        <f t="shared" si="1"/>
        <v>1.154206551678095E-2</v>
      </c>
      <c r="P12" s="63">
        <f t="shared" si="2"/>
        <v>1.1288631161873626E-2</v>
      </c>
      <c r="Q12" s="63">
        <f t="shared" si="3"/>
        <v>1.1809784592917122E-2</v>
      </c>
      <c r="R12" s="63">
        <f t="shared" si="4"/>
        <v>1.1180350287650194E-2</v>
      </c>
      <c r="S12" s="63">
        <f t="shared" si="4"/>
        <v>9.9609947024850397E-3</v>
      </c>
      <c r="T12" s="238">
        <f t="shared" si="5"/>
        <v>-13.698335120323135</v>
      </c>
    </row>
    <row r="13" spans="1:20">
      <c r="A13" s="123">
        <v>11</v>
      </c>
      <c r="B13" s="2" t="s">
        <v>219</v>
      </c>
      <c r="C13" s="124">
        <f>sheet1!CI13</f>
        <v>870319</v>
      </c>
      <c r="D13" s="124">
        <f>sheet1!CJ13</f>
        <v>676684</v>
      </c>
      <c r="E13" s="124">
        <f>sheet1!CK13</f>
        <v>697389</v>
      </c>
      <c r="F13" s="124">
        <f>sheet1!CL13</f>
        <v>620122</v>
      </c>
      <c r="G13" s="124">
        <f>sheet1!CM13</f>
        <v>1157112</v>
      </c>
      <c r="H13" s="234">
        <f t="shared" si="6"/>
        <v>32.952630012673524</v>
      </c>
      <c r="I13" s="124">
        <f>sheet1!CO13</f>
        <v>2062900</v>
      </c>
      <c r="J13" s="124">
        <f>sheet1!CP13</f>
        <v>1863424</v>
      </c>
      <c r="K13" s="124">
        <f>sheet1!CQ13</f>
        <v>1842008</v>
      </c>
      <c r="L13" s="124">
        <f>sheet1!CR13</f>
        <v>1828685</v>
      </c>
      <c r="M13" s="124">
        <f>sheet1!CS13</f>
        <v>1717445</v>
      </c>
      <c r="N13" s="35">
        <f t="shared" si="0"/>
        <v>-16.746085607639728</v>
      </c>
      <c r="O13" s="63">
        <f t="shared" si="1"/>
        <v>4.2189102719472592E-2</v>
      </c>
      <c r="P13" s="63">
        <f t="shared" si="2"/>
        <v>3.6314011196592937E-2</v>
      </c>
      <c r="Q13" s="63">
        <f t="shared" si="3"/>
        <v>3.7860259021676342E-2</v>
      </c>
      <c r="R13" s="63">
        <f t="shared" si="4"/>
        <v>3.3910815695431418E-2</v>
      </c>
      <c r="S13" s="63">
        <f t="shared" si="4"/>
        <v>6.737403526750492E-2</v>
      </c>
      <c r="T13" s="238">
        <f t="shared" si="5"/>
        <v>59.695350042152228</v>
      </c>
    </row>
    <row r="14" spans="1:20">
      <c r="A14" s="123">
        <v>12</v>
      </c>
      <c r="B14" s="2" t="s">
        <v>220</v>
      </c>
      <c r="C14" s="124">
        <f>sheet1!CI14</f>
        <v>175828</v>
      </c>
      <c r="D14" s="124">
        <f>sheet1!CJ14</f>
        <v>150089</v>
      </c>
      <c r="E14" s="124">
        <f>sheet1!CK14</f>
        <v>153576</v>
      </c>
      <c r="F14" s="124">
        <f>sheet1!CL14</f>
        <v>151732</v>
      </c>
      <c r="G14" s="124">
        <f>sheet1!CM14</f>
        <v>161069</v>
      </c>
      <c r="H14" s="234">
        <f t="shared" si="6"/>
        <v>-8.3939986805287035</v>
      </c>
      <c r="I14" s="124">
        <f>sheet1!CO14</f>
        <v>1717587</v>
      </c>
      <c r="J14" s="124">
        <f>sheet1!CP14</f>
        <v>1698062</v>
      </c>
      <c r="K14" s="124">
        <f>sheet1!CQ14</f>
        <v>1644862</v>
      </c>
      <c r="L14" s="124">
        <f>sheet1!CR14</f>
        <v>1562173</v>
      </c>
      <c r="M14" s="124">
        <f>sheet1!CS14</f>
        <v>1657014</v>
      </c>
      <c r="N14" s="35">
        <f t="shared" si="0"/>
        <v>-3.5266335853729736</v>
      </c>
      <c r="O14" s="63">
        <f t="shared" si="1"/>
        <v>1.023691958544167E-2</v>
      </c>
      <c r="P14" s="63">
        <f t="shared" si="2"/>
        <v>8.8388409846048011E-3</v>
      </c>
      <c r="Q14" s="63">
        <f t="shared" si="3"/>
        <v>9.336710313691968E-3</v>
      </c>
      <c r="R14" s="63">
        <f t="shared" si="4"/>
        <v>9.7128807116753386E-3</v>
      </c>
      <c r="S14" s="63">
        <f t="shared" si="4"/>
        <v>9.7204368822472222E-3</v>
      </c>
      <c r="T14" s="238">
        <f t="shared" si="5"/>
        <v>-5.045294132513833</v>
      </c>
    </row>
    <row r="15" spans="1:20">
      <c r="A15" s="123">
        <v>13</v>
      </c>
      <c r="B15" s="2" t="s">
        <v>221</v>
      </c>
      <c r="C15" s="124">
        <f>sheet1!CI15</f>
        <v>2790362</v>
      </c>
      <c r="D15" s="124">
        <f>sheet1!CJ15</f>
        <v>2384305</v>
      </c>
      <c r="E15" s="124">
        <f>sheet1!CK15</f>
        <v>1961771</v>
      </c>
      <c r="F15" s="124">
        <f>sheet1!CL15</f>
        <v>1772190</v>
      </c>
      <c r="G15" s="124">
        <f>sheet1!CM15</f>
        <v>1653643</v>
      </c>
      <c r="H15" s="234">
        <f t="shared" si="6"/>
        <v>-40.737330855279708</v>
      </c>
      <c r="I15" s="124">
        <f>sheet1!CO15</f>
        <v>6675000</v>
      </c>
      <c r="J15" s="124">
        <f>sheet1!CP15</f>
        <v>6298000</v>
      </c>
      <c r="K15" s="124">
        <f>sheet1!CQ15</f>
        <v>5988000</v>
      </c>
      <c r="L15" s="124">
        <f>sheet1!CR15</f>
        <v>6205000</v>
      </c>
      <c r="M15" s="124">
        <f>sheet1!CS15</f>
        <v>5907800</v>
      </c>
      <c r="N15" s="35">
        <f t="shared" si="0"/>
        <v>-11.493632958801502</v>
      </c>
      <c r="O15" s="63">
        <f t="shared" si="1"/>
        <v>4.1803176029962544E-2</v>
      </c>
      <c r="P15" s="63">
        <f t="shared" si="2"/>
        <v>3.7858129564941251E-2</v>
      </c>
      <c r="Q15" s="63">
        <f t="shared" si="3"/>
        <v>3.2761706746826991E-2</v>
      </c>
      <c r="R15" s="63">
        <f t="shared" si="4"/>
        <v>2.8560676873489121E-2</v>
      </c>
      <c r="S15" s="63">
        <f t="shared" si="4"/>
        <v>2.7990842614848167E-2</v>
      </c>
      <c r="T15" s="238">
        <f t="shared" si="5"/>
        <v>-33.041349310909652</v>
      </c>
    </row>
    <row r="16" spans="1:20">
      <c r="A16" s="123">
        <v>14</v>
      </c>
      <c r="B16" s="2" t="s">
        <v>222</v>
      </c>
      <c r="C16" s="124">
        <f>sheet1!CI16</f>
        <v>243524</v>
      </c>
      <c r="D16" s="124">
        <f>sheet1!CJ16</f>
        <v>137208</v>
      </c>
      <c r="E16" s="124">
        <f>sheet1!CK16</f>
        <v>119447</v>
      </c>
      <c r="F16" s="124">
        <f>sheet1!CL16</f>
        <v>127074</v>
      </c>
      <c r="G16" s="124">
        <f>sheet1!CM16</f>
        <v>110574</v>
      </c>
      <c r="H16" s="234">
        <f t="shared" si="6"/>
        <v>-54.594208373712647</v>
      </c>
      <c r="I16" s="124">
        <f>sheet1!CO16</f>
        <v>1758845</v>
      </c>
      <c r="J16" s="124">
        <f>sheet1!CP16</f>
        <v>1753267</v>
      </c>
      <c r="K16" s="124">
        <f>sheet1!CQ16</f>
        <v>1765883</v>
      </c>
      <c r="L16" s="124">
        <f>sheet1!CR16</f>
        <v>1701707</v>
      </c>
      <c r="M16" s="124">
        <f>sheet1!CS16</f>
        <v>1580640</v>
      </c>
      <c r="N16" s="35">
        <f t="shared" si="0"/>
        <v>-10.131933172053254</v>
      </c>
      <c r="O16" s="63">
        <f t="shared" si="1"/>
        <v>1.3845677134710561E-2</v>
      </c>
      <c r="P16" s="63">
        <f t="shared" si="2"/>
        <v>7.8258474037325738E-3</v>
      </c>
      <c r="Q16" s="63">
        <f t="shared" si="3"/>
        <v>6.7641514188652363E-3</v>
      </c>
      <c r="R16" s="63">
        <f t="shared" si="4"/>
        <v>7.4674429851907522E-3</v>
      </c>
      <c r="S16" s="63">
        <f t="shared" si="4"/>
        <v>6.9955208017005764E-3</v>
      </c>
      <c r="T16" s="238">
        <f t="shared" si="5"/>
        <v>-49.475054678524288</v>
      </c>
    </row>
    <row r="17" spans="1:20">
      <c r="A17" s="123">
        <v>15</v>
      </c>
      <c r="B17" s="2" t="s">
        <v>223</v>
      </c>
      <c r="C17" s="124">
        <f>sheet1!CI17</f>
        <v>45487</v>
      </c>
      <c r="D17" s="124">
        <f>sheet1!CJ17</f>
        <v>44816</v>
      </c>
      <c r="E17" s="124">
        <f>sheet1!CK17</f>
        <v>52180</v>
      </c>
      <c r="F17" s="124">
        <f>sheet1!CL17</f>
        <v>56624</v>
      </c>
      <c r="G17" s="124">
        <f>sheet1!CM17</f>
        <v>57003</v>
      </c>
      <c r="H17" s="234">
        <f t="shared" si="6"/>
        <v>25.31712357376832</v>
      </c>
      <c r="I17" s="124">
        <f>sheet1!CO17</f>
        <v>1259950</v>
      </c>
      <c r="J17" s="124">
        <f>sheet1!CP17</f>
        <v>1350650</v>
      </c>
      <c r="K17" s="124">
        <f>sheet1!CQ17</f>
        <v>1340300</v>
      </c>
      <c r="L17" s="124">
        <f>sheet1!CR17</f>
        <v>1342050</v>
      </c>
      <c r="M17" s="124">
        <f>sheet1!CS17</f>
        <v>1296603</v>
      </c>
      <c r="N17" s="35">
        <f t="shared" si="0"/>
        <v>2.9090836937973652</v>
      </c>
      <c r="O17" s="63">
        <f t="shared" si="1"/>
        <v>3.6102226278820586E-3</v>
      </c>
      <c r="P17" s="63">
        <f t="shared" si="2"/>
        <v>3.3181060970643764E-3</v>
      </c>
      <c r="Q17" s="63">
        <f t="shared" si="3"/>
        <v>3.8931582481533983E-3</v>
      </c>
      <c r="R17" s="63">
        <f t="shared" si="4"/>
        <v>4.2192168697142429E-3</v>
      </c>
      <c r="S17" s="63">
        <f t="shared" si="4"/>
        <v>4.3963341130631352E-3</v>
      </c>
      <c r="T17" s="238">
        <f t="shared" si="5"/>
        <v>21.774598583197346</v>
      </c>
    </row>
    <row r="18" spans="1:20">
      <c r="A18" s="123">
        <v>16</v>
      </c>
      <c r="B18" s="2" t="s">
        <v>224</v>
      </c>
      <c r="C18" s="124">
        <f>sheet1!CI18</f>
        <v>83885</v>
      </c>
      <c r="D18" s="124">
        <f>sheet1!CJ18</f>
        <v>81104</v>
      </c>
      <c r="E18" s="124">
        <f>sheet1!CK18</f>
        <v>90941</v>
      </c>
      <c r="F18" s="124">
        <f>sheet1!CL18</f>
        <v>84947</v>
      </c>
      <c r="G18" s="124">
        <f>sheet1!CM18</f>
        <v>69846</v>
      </c>
      <c r="H18" s="234">
        <f t="shared" si="6"/>
        <v>-16.736007629492754</v>
      </c>
      <c r="I18" s="124">
        <f>sheet1!CO18</f>
        <v>700596</v>
      </c>
      <c r="J18" s="124">
        <f>sheet1!CP18</f>
        <v>661012</v>
      </c>
      <c r="K18" s="124">
        <f>sheet1!CQ18</f>
        <v>628797</v>
      </c>
      <c r="L18" s="124">
        <f>sheet1!CR18</f>
        <v>597080</v>
      </c>
      <c r="M18" s="124">
        <f>sheet1!CS18</f>
        <v>579531</v>
      </c>
      <c r="N18" s="35">
        <f t="shared" si="0"/>
        <v>-17.28028706986623</v>
      </c>
      <c r="O18" s="63">
        <f t="shared" si="1"/>
        <v>1.1973376953336874E-2</v>
      </c>
      <c r="P18" s="63">
        <f t="shared" si="2"/>
        <v>1.226967135241115E-2</v>
      </c>
      <c r="Q18" s="63">
        <f t="shared" si="3"/>
        <v>1.4462696227876404E-2</v>
      </c>
      <c r="R18" s="63">
        <f t="shared" si="4"/>
        <v>1.4227071749179339E-2</v>
      </c>
      <c r="S18" s="63">
        <f t="shared" si="4"/>
        <v>1.2052159418564322E-2</v>
      </c>
      <c r="T18" s="238">
        <f t="shared" si="5"/>
        <v>0.65798033031518877</v>
      </c>
    </row>
    <row r="19" spans="1:20">
      <c r="A19" s="123">
        <v>17</v>
      </c>
      <c r="B19" s="2" t="s">
        <v>225</v>
      </c>
      <c r="C19" s="124">
        <f>sheet1!CI19</f>
        <v>89914</v>
      </c>
      <c r="D19" s="124">
        <f>sheet1!CJ19</f>
        <v>89455</v>
      </c>
      <c r="E19" s="124">
        <f>sheet1!CK19</f>
        <v>136278</v>
      </c>
      <c r="F19" s="124">
        <f>sheet1!CL19</f>
        <v>95750</v>
      </c>
      <c r="G19" s="124">
        <f>sheet1!CM19</f>
        <v>92238</v>
      </c>
      <c r="H19" s="234">
        <f t="shared" si="6"/>
        <v>2.5846920390595551</v>
      </c>
      <c r="I19" s="124">
        <f>sheet1!CO19</f>
        <v>541060</v>
      </c>
      <c r="J19" s="124">
        <f>sheet1!CP19</f>
        <v>654988</v>
      </c>
      <c r="K19" s="124">
        <f>sheet1!CQ19</f>
        <v>665941</v>
      </c>
      <c r="L19" s="124">
        <f>sheet1!CR19</f>
        <v>684098</v>
      </c>
      <c r="M19" s="124">
        <f>sheet1!CS19</f>
        <v>617528</v>
      </c>
      <c r="N19" s="35">
        <f t="shared" si="0"/>
        <v>14.132998188740631</v>
      </c>
      <c r="O19" s="63">
        <f t="shared" si="1"/>
        <v>1.6618119986692787E-2</v>
      </c>
      <c r="P19" s="63">
        <f t="shared" si="2"/>
        <v>1.3657502122176285E-2</v>
      </c>
      <c r="Q19" s="63">
        <f t="shared" si="3"/>
        <v>2.0463975036827588E-2</v>
      </c>
      <c r="R19" s="63">
        <f t="shared" si="4"/>
        <v>1.3996532660525245E-2</v>
      </c>
      <c r="S19" s="63">
        <f t="shared" si="4"/>
        <v>1.4936650645800674E-2</v>
      </c>
      <c r="T19" s="238">
        <f t="shared" si="5"/>
        <v>-10.118288604478575</v>
      </c>
    </row>
    <row r="20" spans="1:20">
      <c r="A20" s="123">
        <v>18</v>
      </c>
      <c r="B20" s="2" t="s">
        <v>226</v>
      </c>
      <c r="C20" s="124">
        <f>sheet1!CI20</f>
        <v>134481</v>
      </c>
      <c r="D20" s="124">
        <f>sheet1!CJ20</f>
        <v>137737</v>
      </c>
      <c r="E20" s="124">
        <f>sheet1!CK20</f>
        <v>132924</v>
      </c>
      <c r="F20" s="124">
        <f>sheet1!CL20</f>
        <v>136286</v>
      </c>
      <c r="G20" s="124">
        <f>sheet1!CM20</f>
        <v>125693</v>
      </c>
      <c r="H20" s="234">
        <f t="shared" si="6"/>
        <v>-6.5347521211174815</v>
      </c>
      <c r="I20" s="124">
        <f>sheet1!CO20</f>
        <v>549137</v>
      </c>
      <c r="J20" s="124">
        <f>sheet1!CP20</f>
        <v>501257</v>
      </c>
      <c r="K20" s="124">
        <f>sheet1!CQ20</f>
        <v>539062</v>
      </c>
      <c r="L20" s="124">
        <f>sheet1!CR20</f>
        <v>537775</v>
      </c>
      <c r="M20" s="124">
        <f>sheet1!CS20</f>
        <v>523762</v>
      </c>
      <c r="N20" s="35">
        <f t="shared" si="0"/>
        <v>-4.6208869553499454</v>
      </c>
      <c r="O20" s="63">
        <f t="shared" si="1"/>
        <v>2.4489517187878434E-2</v>
      </c>
      <c r="P20" s="63">
        <f t="shared" si="2"/>
        <v>2.7478319504765019E-2</v>
      </c>
      <c r="Q20" s="63">
        <f t="shared" si="3"/>
        <v>2.4658388088939678E-2</v>
      </c>
      <c r="R20" s="63">
        <f t="shared" si="4"/>
        <v>2.5342568918227885E-2</v>
      </c>
      <c r="S20" s="63">
        <f t="shared" si="4"/>
        <v>2.3998113647038157E-2</v>
      </c>
      <c r="T20" s="238">
        <f t="shared" si="5"/>
        <v>-2.0065872963943354</v>
      </c>
    </row>
    <row r="21" spans="1:20">
      <c r="A21" s="123">
        <v>19</v>
      </c>
      <c r="B21" s="2" t="s">
        <v>227</v>
      </c>
      <c r="C21" s="124">
        <f>sheet1!CI21</f>
        <v>62498</v>
      </c>
      <c r="D21" s="124">
        <f>sheet1!CJ21</f>
        <v>60232</v>
      </c>
      <c r="E21" s="124">
        <f>sheet1!CK21</f>
        <v>57354</v>
      </c>
      <c r="F21" s="124">
        <f>sheet1!CL21</f>
        <v>57629</v>
      </c>
      <c r="G21" s="124">
        <f>sheet1!CM21</f>
        <v>55494</v>
      </c>
      <c r="H21" s="234">
        <f t="shared" si="6"/>
        <v>-11.206758616275724</v>
      </c>
      <c r="I21" s="124">
        <f>sheet1!CO21</f>
        <v>570178</v>
      </c>
      <c r="J21" s="124">
        <f>sheet1!CP21</f>
        <v>523722</v>
      </c>
      <c r="K21" s="124">
        <f>sheet1!CQ21</f>
        <v>531779</v>
      </c>
      <c r="L21" s="124">
        <f>sheet1!CR21</f>
        <v>488668</v>
      </c>
      <c r="M21" s="124">
        <f>sheet1!CS21</f>
        <v>492766</v>
      </c>
      <c r="N21" s="35">
        <f t="shared" si="0"/>
        <v>-13.576812854933017</v>
      </c>
      <c r="O21" s="63">
        <f t="shared" si="1"/>
        <v>1.096113845150111E-2</v>
      </c>
      <c r="P21" s="63">
        <f t="shared" si="2"/>
        <v>1.1500758035751792E-2</v>
      </c>
      <c r="Q21" s="63">
        <f t="shared" si="3"/>
        <v>1.0785307430342303E-2</v>
      </c>
      <c r="R21" s="63">
        <f t="shared" si="4"/>
        <v>1.1793078327207839E-2</v>
      </c>
      <c r="S21" s="63">
        <f t="shared" si="4"/>
        <v>1.126173477877938E-2</v>
      </c>
      <c r="T21" s="238">
        <f t="shared" si="5"/>
        <v>2.7423823593534236</v>
      </c>
    </row>
    <row r="22" spans="1:20">
      <c r="A22" s="123">
        <v>20</v>
      </c>
      <c r="B22" s="2" t="s">
        <v>228</v>
      </c>
      <c r="C22" s="124">
        <f>sheet1!CI22</f>
        <v>80958</v>
      </c>
      <c r="D22" s="124">
        <f>sheet1!CJ22</f>
        <v>84001</v>
      </c>
      <c r="E22" s="124">
        <f>sheet1!CK22</f>
        <v>103957</v>
      </c>
      <c r="F22" s="124">
        <f>sheet1!CL22</f>
        <v>96281</v>
      </c>
      <c r="G22" s="124">
        <f>sheet1!CM22</f>
        <v>74174</v>
      </c>
      <c r="H22" s="234">
        <f t="shared" si="6"/>
        <v>-8.3796536475703398</v>
      </c>
      <c r="I22" s="124">
        <f>sheet1!CO22</f>
        <v>1195961</v>
      </c>
      <c r="J22" s="124">
        <f>sheet1!CP22</f>
        <v>1189947</v>
      </c>
      <c r="K22" s="124">
        <f>sheet1!CQ22</f>
        <v>1082508</v>
      </c>
      <c r="L22" s="124">
        <f>sheet1!CR22</f>
        <v>1050304</v>
      </c>
      <c r="M22" s="124">
        <f>sheet1!CS22</f>
        <v>1004706</v>
      </c>
      <c r="N22" s="35">
        <f t="shared" si="0"/>
        <v>-15.991742205640481</v>
      </c>
      <c r="O22" s="63">
        <f t="shared" si="1"/>
        <v>6.7692842826814585E-3</v>
      </c>
      <c r="P22" s="63">
        <f t="shared" si="2"/>
        <v>7.059221965348036E-3</v>
      </c>
      <c r="Q22" s="63">
        <f t="shared" si="3"/>
        <v>9.6033470422389484E-3</v>
      </c>
      <c r="R22" s="63">
        <f t="shared" si="4"/>
        <v>9.1669649929925056E-3</v>
      </c>
      <c r="S22" s="63">
        <f t="shared" si="4"/>
        <v>7.3826572151455246E-3</v>
      </c>
      <c r="T22" s="238">
        <f t="shared" si="5"/>
        <v>9.0611194160262976</v>
      </c>
    </row>
    <row r="23" spans="1:20">
      <c r="A23" s="123">
        <v>21</v>
      </c>
      <c r="B23" s="2" t="s">
        <v>229</v>
      </c>
      <c r="C23" s="124">
        <f>sheet1!CI23</f>
        <v>195479</v>
      </c>
      <c r="D23" s="124">
        <f>sheet1!CJ23</f>
        <v>187899</v>
      </c>
      <c r="E23" s="124">
        <f>sheet1!CK23</f>
        <v>194713</v>
      </c>
      <c r="F23" s="124">
        <f>sheet1!CL23</f>
        <v>188229</v>
      </c>
      <c r="G23" s="124">
        <f>sheet1!CM23</f>
        <v>195491</v>
      </c>
      <c r="H23" s="234">
        <f t="shared" si="6"/>
        <v>6.1387668240486803E-3</v>
      </c>
      <c r="I23" s="124">
        <f>sheet1!CO23</f>
        <v>871650</v>
      </c>
      <c r="J23" s="124">
        <f>sheet1!CP23</f>
        <v>860480</v>
      </c>
      <c r="K23" s="124">
        <f>sheet1!CQ23</f>
        <v>872630</v>
      </c>
      <c r="L23" s="124">
        <f>sheet1!CR23</f>
        <v>876180</v>
      </c>
      <c r="M23" s="124">
        <f>sheet1!CS23</f>
        <v>834650</v>
      </c>
      <c r="N23" s="35">
        <f t="shared" si="0"/>
        <v>-4.2448230367693407</v>
      </c>
      <c r="O23" s="63">
        <f t="shared" si="1"/>
        <v>2.242631790282797E-2</v>
      </c>
      <c r="P23" s="63">
        <f t="shared" si="2"/>
        <v>2.1836533097805876E-2</v>
      </c>
      <c r="Q23" s="63">
        <f t="shared" si="3"/>
        <v>2.2313351592312892E-2</v>
      </c>
      <c r="R23" s="63">
        <f t="shared" si="4"/>
        <v>2.1482914469629528E-2</v>
      </c>
      <c r="S23" s="63">
        <f t="shared" si="4"/>
        <v>2.3421913376864556E-2</v>
      </c>
      <c r="T23" s="238">
        <f t="shared" si="5"/>
        <v>4.4394067646345237</v>
      </c>
    </row>
    <row r="24" spans="1:20">
      <c r="A24" s="123">
        <v>22</v>
      </c>
      <c r="B24" s="2" t="s">
        <v>276</v>
      </c>
      <c r="C24" s="124">
        <f>sheet1!CI24</f>
        <v>165008</v>
      </c>
      <c r="D24" s="124">
        <f>sheet1!CJ24</f>
        <v>138533</v>
      </c>
      <c r="E24" s="124">
        <f>sheet1!CK24</f>
        <v>116765</v>
      </c>
      <c r="F24" s="124">
        <f>sheet1!CL24</f>
        <v>144638</v>
      </c>
      <c r="G24" s="124">
        <f>sheet1!CM24</f>
        <v>117770</v>
      </c>
      <c r="H24" s="234">
        <f t="shared" si="6"/>
        <v>-28.627702899253372</v>
      </c>
      <c r="I24" s="124">
        <f>sheet1!CO24</f>
        <v>1351000</v>
      </c>
      <c r="J24" s="124">
        <f>sheet1!CP24</f>
        <v>1352000</v>
      </c>
      <c r="K24" s="124">
        <f>sheet1!CQ24</f>
        <v>1322000</v>
      </c>
      <c r="L24" s="124">
        <f>sheet1!CR24</f>
        <v>1321500</v>
      </c>
      <c r="M24" s="124">
        <f>sheet1!CS24</f>
        <v>1192000</v>
      </c>
      <c r="N24" s="35">
        <f t="shared" si="0"/>
        <v>-11.769059955588457</v>
      </c>
      <c r="O24" s="63">
        <f t="shared" si="1"/>
        <v>1.2213767579570689E-2</v>
      </c>
      <c r="P24" s="63">
        <f t="shared" si="2"/>
        <v>1.0246523668639053E-2</v>
      </c>
      <c r="Q24" s="63">
        <f t="shared" si="3"/>
        <v>8.8324508320726178E-3</v>
      </c>
      <c r="R24" s="63">
        <f t="shared" si="4"/>
        <v>1.0944986757472569E-2</v>
      </c>
      <c r="S24" s="63">
        <f t="shared" si="4"/>
        <v>9.8800335570469796E-3</v>
      </c>
      <c r="T24" s="238">
        <f t="shared" si="5"/>
        <v>-19.107404879942369</v>
      </c>
    </row>
    <row r="25" spans="1:20" s="358" customFormat="1">
      <c r="A25" s="357">
        <v>23</v>
      </c>
      <c r="B25" s="155" t="s">
        <v>230</v>
      </c>
      <c r="C25" s="124">
        <f>sheet1!CI25</f>
        <v>270605</v>
      </c>
      <c r="D25" s="124">
        <f>sheet1!CJ25</f>
        <v>204544</v>
      </c>
      <c r="E25" s="124">
        <f>sheet1!CK25</f>
        <v>186721</v>
      </c>
      <c r="F25" s="124">
        <f>sheet1!CL25</f>
        <v>179912</v>
      </c>
      <c r="G25" s="124">
        <f>sheet1!CM25</f>
        <v>175552</v>
      </c>
      <c r="H25" s="35">
        <f t="shared" si="6"/>
        <v>-35.126106317325991</v>
      </c>
      <c r="I25" s="124">
        <f>sheet1!CO25</f>
        <v>2340978</v>
      </c>
      <c r="J25" s="124">
        <f>sheet1!CP25</f>
        <v>2221274</v>
      </c>
      <c r="K25" s="124">
        <f>sheet1!CQ25</f>
        <v>2254822</v>
      </c>
      <c r="L25" s="124">
        <f>sheet1!CR25</f>
        <v>2302808</v>
      </c>
      <c r="M25" s="124">
        <f>sheet1!CS25</f>
        <v>2361186</v>
      </c>
      <c r="N25" s="35">
        <f t="shared" si="0"/>
        <v>0.86322895815338363</v>
      </c>
      <c r="O25" s="63">
        <f t="shared" si="1"/>
        <v>1.1559484967393969E-2</v>
      </c>
      <c r="P25" s="63">
        <f t="shared" si="2"/>
        <v>9.2084092282176816E-3</v>
      </c>
      <c r="Q25" s="63">
        <f t="shared" si="3"/>
        <v>8.2809640849699009E-3</v>
      </c>
      <c r="R25" s="63">
        <f t="shared" si="4"/>
        <v>7.8127225543770905E-3</v>
      </c>
      <c r="S25" s="63">
        <f t="shared" si="4"/>
        <v>7.4349077116330521E-3</v>
      </c>
      <c r="T25" s="238">
        <f t="shared" si="5"/>
        <v>-35.681323756163707</v>
      </c>
    </row>
    <row r="26" spans="1:20">
      <c r="A26" s="123">
        <v>24</v>
      </c>
      <c r="B26" s="2" t="s">
        <v>231</v>
      </c>
      <c r="C26" s="124">
        <f>sheet1!CI26</f>
        <v>44036</v>
      </c>
      <c r="D26" s="124">
        <f>sheet1!CJ26</f>
        <v>43984</v>
      </c>
      <c r="E26" s="124">
        <f>sheet1!CK26</f>
        <v>33238</v>
      </c>
      <c r="F26" s="124">
        <f>sheet1!CL26</f>
        <v>33321</v>
      </c>
      <c r="G26" s="124">
        <f>sheet1!CM26</f>
        <v>40438</v>
      </c>
      <c r="H26" s="234">
        <f t="shared" si="6"/>
        <v>-8.1705877009719323</v>
      </c>
      <c r="I26" s="124">
        <f>sheet1!CO26</f>
        <v>780073</v>
      </c>
      <c r="J26" s="124">
        <f>sheet1!CP26</f>
        <v>763312</v>
      </c>
      <c r="K26" s="124">
        <f>sheet1!CQ26</f>
        <v>773743</v>
      </c>
      <c r="L26" s="124">
        <f>sheet1!CR26</f>
        <v>771550</v>
      </c>
      <c r="M26" s="124">
        <f>sheet1!CS26</f>
        <v>763153</v>
      </c>
      <c r="N26" s="35">
        <f t="shared" si="0"/>
        <v>-2.1690277704778937</v>
      </c>
      <c r="O26" s="63">
        <f t="shared" si="1"/>
        <v>5.6451127009908052E-3</v>
      </c>
      <c r="P26" s="63">
        <f t="shared" si="2"/>
        <v>5.7622571111157692E-3</v>
      </c>
      <c r="Q26" s="63">
        <f t="shared" si="3"/>
        <v>4.2957416092940419E-3</v>
      </c>
      <c r="R26" s="63">
        <f t="shared" si="4"/>
        <v>4.3187090920873564E-3</v>
      </c>
      <c r="S26" s="63">
        <f t="shared" si="4"/>
        <v>5.2988063992410435E-3</v>
      </c>
      <c r="T26" s="238">
        <f t="shared" si="5"/>
        <v>-6.1346215760932354</v>
      </c>
    </row>
    <row r="27" spans="1:20">
      <c r="A27" s="123">
        <v>25</v>
      </c>
      <c r="B27" s="2" t="s">
        <v>232</v>
      </c>
      <c r="C27" s="124">
        <f>sheet1!CI27</f>
        <v>96107</v>
      </c>
      <c r="D27" s="124">
        <f>sheet1!CJ27</f>
        <v>85438</v>
      </c>
      <c r="E27" s="124">
        <f>sheet1!CK27</f>
        <v>75745</v>
      </c>
      <c r="F27" s="124">
        <f>sheet1!CL27</f>
        <v>94320</v>
      </c>
      <c r="G27" s="124">
        <f>sheet1!CM27</f>
        <v>80620</v>
      </c>
      <c r="H27" s="234">
        <f t="shared" si="6"/>
        <v>-16.11433090201546</v>
      </c>
      <c r="I27" s="124">
        <f>sheet1!CO27</f>
        <v>586840</v>
      </c>
      <c r="J27" s="124">
        <f>sheet1!CP27</f>
        <v>582880</v>
      </c>
      <c r="K27" s="124">
        <f>sheet1!CQ27</f>
        <v>579570</v>
      </c>
      <c r="L27" s="124">
        <f>sheet1!CR27</f>
        <v>579630</v>
      </c>
      <c r="M27" s="124">
        <f>sheet1!CS27</f>
        <v>564890</v>
      </c>
      <c r="N27" s="35">
        <f t="shared" si="0"/>
        <v>-3.7403721627700892</v>
      </c>
      <c r="O27" s="63">
        <f t="shared" si="1"/>
        <v>1.6377036330175176E-2</v>
      </c>
      <c r="P27" s="63">
        <f t="shared" si="2"/>
        <v>1.4657905572330496E-2</v>
      </c>
      <c r="Q27" s="63">
        <f t="shared" si="3"/>
        <v>1.3069171972324311E-2</v>
      </c>
      <c r="R27" s="63">
        <f t="shared" si="4"/>
        <v>1.6272449666166349E-2</v>
      </c>
      <c r="S27" s="63">
        <f t="shared" si="4"/>
        <v>1.427180513020234E-2</v>
      </c>
      <c r="T27" s="238">
        <f t="shared" si="5"/>
        <v>-12.854775171340894</v>
      </c>
    </row>
    <row r="28" spans="1:20">
      <c r="A28" s="123">
        <v>26</v>
      </c>
      <c r="B28" s="2" t="s">
        <v>233</v>
      </c>
      <c r="C28" s="124">
        <f>sheet1!CI28</f>
        <v>213722</v>
      </c>
      <c r="D28" s="124">
        <f>sheet1!CJ28</f>
        <v>214802</v>
      </c>
      <c r="E28" s="124">
        <f>sheet1!CK28</f>
        <v>228357</v>
      </c>
      <c r="F28" s="124">
        <f>sheet1!CL28</f>
        <v>214892</v>
      </c>
      <c r="G28" s="124">
        <f>sheet1!CM28</f>
        <v>204565</v>
      </c>
      <c r="H28" s="234">
        <f t="shared" si="6"/>
        <v>-4.2845378575906974</v>
      </c>
      <c r="I28" s="124">
        <f>sheet1!CO28</f>
        <v>978846</v>
      </c>
      <c r="J28" s="124">
        <f>sheet1!CP28</f>
        <v>939642</v>
      </c>
      <c r="K28" s="124">
        <f>sheet1!CQ28</f>
        <v>893302</v>
      </c>
      <c r="L28" s="124">
        <f>sheet1!CR28</f>
        <v>891834</v>
      </c>
      <c r="M28" s="124">
        <f>sheet1!CS28</f>
        <v>820845</v>
      </c>
      <c r="N28" s="35">
        <f t="shared" si="0"/>
        <v>-16.14155852912511</v>
      </c>
      <c r="O28" s="63">
        <f t="shared" si="1"/>
        <v>2.1834078087870818E-2</v>
      </c>
      <c r="P28" s="63">
        <f t="shared" si="2"/>
        <v>2.2859982844530152E-2</v>
      </c>
      <c r="Q28" s="63">
        <f t="shared" si="3"/>
        <v>2.5563247367631551E-2</v>
      </c>
      <c r="R28" s="63">
        <f t="shared" si="4"/>
        <v>2.4095515533159757E-2</v>
      </c>
      <c r="S28" s="63">
        <f t="shared" si="4"/>
        <v>2.4921270154535876E-2</v>
      </c>
      <c r="T28" s="238">
        <f t="shared" si="5"/>
        <v>14.139328687204999</v>
      </c>
    </row>
    <row r="29" spans="1:20">
      <c r="A29" s="123">
        <v>27</v>
      </c>
      <c r="B29" s="2" t="s">
        <v>234</v>
      </c>
      <c r="C29" s="124">
        <f>sheet1!CI29</f>
        <v>259293</v>
      </c>
      <c r="D29" s="124">
        <f>sheet1!CJ29</f>
        <v>270031</v>
      </c>
      <c r="E29" s="124">
        <f>sheet1!CK29</f>
        <v>208332</v>
      </c>
      <c r="F29" s="124">
        <f>sheet1!CL29</f>
        <v>248174</v>
      </c>
      <c r="G29" s="124">
        <f>sheet1!CM29</f>
        <v>319632</v>
      </c>
      <c r="H29" s="234">
        <f t="shared" si="6"/>
        <v>23.270585785192811</v>
      </c>
      <c r="I29" s="124">
        <f>sheet1!CO29</f>
        <v>2876532</v>
      </c>
      <c r="J29" s="124">
        <f>sheet1!CP29</f>
        <v>2861955</v>
      </c>
      <c r="K29" s="124">
        <f>sheet1!CQ29</f>
        <v>2985073</v>
      </c>
      <c r="L29" s="124">
        <f>sheet1!CR29</f>
        <v>3158761</v>
      </c>
      <c r="M29" s="124">
        <f>sheet1!CS29</f>
        <v>3161196</v>
      </c>
      <c r="N29" s="35">
        <f t="shared" si="0"/>
        <v>9.8960832001868901</v>
      </c>
      <c r="O29" s="63">
        <f t="shared" si="1"/>
        <v>9.0140836256992797E-3</v>
      </c>
      <c r="P29" s="63">
        <f t="shared" si="2"/>
        <v>9.4351937748846509E-3</v>
      </c>
      <c r="Q29" s="63">
        <f t="shared" si="3"/>
        <v>6.9791258036235627E-3</v>
      </c>
      <c r="R29" s="63">
        <f t="shared" si="4"/>
        <v>7.8566881128391795E-3</v>
      </c>
      <c r="S29" s="63">
        <f t="shared" si="4"/>
        <v>1.0111109845767236E-2</v>
      </c>
      <c r="T29" s="238">
        <f t="shared" si="5"/>
        <v>12.170135818801576</v>
      </c>
    </row>
    <row r="30" spans="1:20">
      <c r="A30" s="123">
        <v>28</v>
      </c>
      <c r="B30" s="2" t="s">
        <v>235</v>
      </c>
      <c r="C30" s="124">
        <f>sheet1!CI30</f>
        <v>253344</v>
      </c>
      <c r="D30" s="124">
        <f>sheet1!CJ30</f>
        <v>243806</v>
      </c>
      <c r="E30" s="124">
        <f>sheet1!CK30</f>
        <v>293176</v>
      </c>
      <c r="F30" s="124">
        <f>sheet1!CL30</f>
        <v>264395</v>
      </c>
      <c r="G30" s="124">
        <f>sheet1!CM30</f>
        <v>284627</v>
      </c>
      <c r="H30" s="234">
        <f t="shared" si="6"/>
        <v>12.348032714412028</v>
      </c>
      <c r="I30" s="124">
        <f>sheet1!CO30</f>
        <v>2006120</v>
      </c>
      <c r="J30" s="124">
        <f>sheet1!CP30</f>
        <v>2072595</v>
      </c>
      <c r="K30" s="124">
        <f>sheet1!CQ30</f>
        <v>2080550</v>
      </c>
      <c r="L30" s="124">
        <f>sheet1!CR30</f>
        <v>2099355</v>
      </c>
      <c r="M30" s="124">
        <f>sheet1!CS30</f>
        <v>2098265</v>
      </c>
      <c r="N30" s="35">
        <f t="shared" si="0"/>
        <v>4.5931948238390419</v>
      </c>
      <c r="O30" s="63">
        <f t="shared" si="1"/>
        <v>1.2628556616752737E-2</v>
      </c>
      <c r="P30" s="63">
        <f t="shared" si="2"/>
        <v>1.1763320861046176E-2</v>
      </c>
      <c r="Q30" s="63">
        <f t="shared" si="3"/>
        <v>1.4091273941986494E-2</v>
      </c>
      <c r="R30" s="63">
        <f t="shared" si="4"/>
        <v>1.2594106285025638E-2</v>
      </c>
      <c r="S30" s="63">
        <f t="shared" si="4"/>
        <v>1.3564873836240894E-2</v>
      </c>
      <c r="T30" s="238">
        <f t="shared" si="5"/>
        <v>7.414285320984848</v>
      </c>
    </row>
    <row r="31" spans="1:20">
      <c r="A31" s="123">
        <v>29</v>
      </c>
      <c r="B31" s="2" t="s">
        <v>236</v>
      </c>
      <c r="C31" s="124">
        <f>sheet1!CI31</f>
        <v>59575</v>
      </c>
      <c r="D31" s="124">
        <f>sheet1!CJ31</f>
        <v>52600</v>
      </c>
      <c r="E31" s="124">
        <f>sheet1!CK31</f>
        <v>59506</v>
      </c>
      <c r="F31" s="124">
        <f>sheet1!CL31</f>
        <v>65569</v>
      </c>
      <c r="G31" s="124">
        <f>sheet1!CM31</f>
        <v>46168</v>
      </c>
      <c r="H31" s="234">
        <f t="shared" si="6"/>
        <v>-22.504406210658836</v>
      </c>
      <c r="I31" s="124">
        <f>sheet1!CO31</f>
        <v>564185</v>
      </c>
      <c r="J31" s="124">
        <f>sheet1!CP31</f>
        <v>579615</v>
      </c>
      <c r="K31" s="124">
        <f>sheet1!CQ31</f>
        <v>580070</v>
      </c>
      <c r="L31" s="124">
        <f>sheet1!CR31</f>
        <v>580460</v>
      </c>
      <c r="M31" s="124">
        <f>sheet1!CS31</f>
        <v>543156</v>
      </c>
      <c r="N31" s="35">
        <f t="shared" si="0"/>
        <v>-3.7273234843180902</v>
      </c>
      <c r="O31" s="63">
        <f t="shared" si="1"/>
        <v>1.0559479603321606E-2</v>
      </c>
      <c r="P31" s="63">
        <f t="shared" si="2"/>
        <v>9.074989432640632E-3</v>
      </c>
      <c r="Q31" s="63">
        <f t="shared" si="3"/>
        <v>1.0258417087592876E-2</v>
      </c>
      <c r="R31" s="63">
        <f t="shared" si="4"/>
        <v>1.1296041070874823E-2</v>
      </c>
      <c r="S31" s="63">
        <f t="shared" si="4"/>
        <v>8.4999521316159628E-3</v>
      </c>
      <c r="T31" s="238">
        <f t="shared" si="5"/>
        <v>-19.504062217780081</v>
      </c>
    </row>
    <row r="32" spans="1:20">
      <c r="A32" s="123">
        <v>30</v>
      </c>
      <c r="B32" s="2" t="s">
        <v>237</v>
      </c>
      <c r="C32" s="124">
        <f>sheet1!CI32</f>
        <v>61064</v>
      </c>
      <c r="D32" s="124">
        <f>sheet1!CJ32</f>
        <v>49980</v>
      </c>
      <c r="E32" s="124">
        <f>sheet1!CK32</f>
        <v>47132</v>
      </c>
      <c r="F32" s="124">
        <f>sheet1!CL32</f>
        <v>46558</v>
      </c>
      <c r="G32" s="124">
        <f>sheet1!CM32</f>
        <v>46491</v>
      </c>
      <c r="H32" s="234">
        <f t="shared" si="6"/>
        <v>-23.865125114633823</v>
      </c>
      <c r="I32" s="124">
        <f>sheet1!CO32</f>
        <v>596489</v>
      </c>
      <c r="J32" s="124">
        <f>sheet1!CP32</f>
        <v>597725</v>
      </c>
      <c r="K32" s="124">
        <f>sheet1!CQ32</f>
        <v>586116</v>
      </c>
      <c r="L32" s="124">
        <f>sheet1!CR32</f>
        <v>574792</v>
      </c>
      <c r="M32" s="124">
        <f>sheet1!CS32</f>
        <v>551180</v>
      </c>
      <c r="N32" s="35">
        <f t="shared" si="0"/>
        <v>-7.5959489613387721</v>
      </c>
      <c r="O32" s="63">
        <f t="shared" si="1"/>
        <v>1.0237238239095775E-2</v>
      </c>
      <c r="P32" s="63">
        <f t="shared" si="2"/>
        <v>8.3617047973566436E-3</v>
      </c>
      <c r="Q32" s="63">
        <f t="shared" si="3"/>
        <v>8.0414115977042091E-3</v>
      </c>
      <c r="R32" s="63">
        <f t="shared" si="4"/>
        <v>8.0999735556514345E-3</v>
      </c>
      <c r="S32" s="63">
        <f t="shared" si="4"/>
        <v>8.4348125839108831E-3</v>
      </c>
      <c r="T32" s="238">
        <f t="shared" si="5"/>
        <v>-17.606561585149706</v>
      </c>
    </row>
    <row r="33" spans="1:20">
      <c r="A33" s="123">
        <v>31</v>
      </c>
      <c r="B33" s="2" t="s">
        <v>238</v>
      </c>
      <c r="C33" s="124">
        <f>sheet1!CI33</f>
        <v>46715</v>
      </c>
      <c r="D33" s="124">
        <f>sheet1!CJ33</f>
        <v>39212</v>
      </c>
      <c r="E33" s="124">
        <f>sheet1!CK33</f>
        <v>33315</v>
      </c>
      <c r="F33" s="124">
        <f>sheet1!CL33</f>
        <v>42386</v>
      </c>
      <c r="G33" s="124">
        <f>sheet1!CM33</f>
        <v>43710</v>
      </c>
      <c r="H33" s="234">
        <f t="shared" si="6"/>
        <v>-6.4326233543829598</v>
      </c>
      <c r="I33" s="124">
        <f>sheet1!CO33</f>
        <v>440230</v>
      </c>
      <c r="J33" s="124">
        <f>sheet1!CP33</f>
        <v>433559</v>
      </c>
      <c r="K33" s="124">
        <f>sheet1!CQ33</f>
        <v>460040</v>
      </c>
      <c r="L33" s="124">
        <f>sheet1!CR33</f>
        <v>462600</v>
      </c>
      <c r="M33" s="124">
        <f>sheet1!CS33</f>
        <v>441400</v>
      </c>
      <c r="N33" s="35">
        <f t="shared" si="0"/>
        <v>0.26577016559525823</v>
      </c>
      <c r="O33" s="63">
        <f t="shared" si="1"/>
        <v>1.0611498534856779E-2</v>
      </c>
      <c r="P33" s="63">
        <f t="shared" si="2"/>
        <v>9.044213129008969E-3</v>
      </c>
      <c r="Q33" s="63">
        <f t="shared" si="3"/>
        <v>7.2417615859490473E-3</v>
      </c>
      <c r="R33" s="63">
        <f t="shared" si="4"/>
        <v>9.1625594466061399E-3</v>
      </c>
      <c r="S33" s="63">
        <f t="shared" si="4"/>
        <v>9.9025826914363388E-3</v>
      </c>
      <c r="T33" s="238">
        <f t="shared" si="5"/>
        <v>-6.680638376302694</v>
      </c>
    </row>
    <row r="34" spans="1:20">
      <c r="A34" s="123">
        <v>32</v>
      </c>
      <c r="B34" s="2" t="s">
        <v>240</v>
      </c>
      <c r="C34" s="124">
        <f>sheet1!CI34</f>
        <v>41998</v>
      </c>
      <c r="D34" s="124">
        <f>sheet1!CJ34</f>
        <v>32356</v>
      </c>
      <c r="E34" s="124">
        <f>sheet1!CK34</f>
        <v>29061</v>
      </c>
      <c r="F34" s="124">
        <f>sheet1!CL34</f>
        <v>28175</v>
      </c>
      <c r="G34" s="124">
        <f>sheet1!CM34</f>
        <v>27855</v>
      </c>
      <c r="H34" s="234">
        <f t="shared" si="6"/>
        <v>-33.675413114910235</v>
      </c>
      <c r="I34" s="124">
        <f>sheet1!CO34</f>
        <v>639430</v>
      </c>
      <c r="J34" s="124">
        <f>sheet1!CP34</f>
        <v>657517</v>
      </c>
      <c r="K34" s="124">
        <f>sheet1!CQ34</f>
        <v>643823</v>
      </c>
      <c r="L34" s="124">
        <f>sheet1!CR34</f>
        <v>665250</v>
      </c>
      <c r="M34" s="124">
        <f>sheet1!CS34</f>
        <v>642760</v>
      </c>
      <c r="N34" s="35">
        <f t="shared" si="0"/>
        <v>0.52077631640679023</v>
      </c>
      <c r="O34" s="63">
        <f t="shared" si="1"/>
        <v>6.5680371580939274E-3</v>
      </c>
      <c r="P34" s="63">
        <f t="shared" si="2"/>
        <v>4.9209374054206964E-3</v>
      </c>
      <c r="Q34" s="63">
        <f t="shared" si="3"/>
        <v>4.5138182388637874E-3</v>
      </c>
      <c r="R34" s="63">
        <f t="shared" si="4"/>
        <v>4.2352499060503571E-3</v>
      </c>
      <c r="S34" s="63">
        <f t="shared" si="4"/>
        <v>4.3336548634015804E-3</v>
      </c>
      <c r="T34" s="238">
        <f t="shared" si="5"/>
        <v>-34.019026398760118</v>
      </c>
    </row>
    <row r="35" spans="1:20">
      <c r="A35" s="123">
        <v>33</v>
      </c>
      <c r="B35" s="2" t="s">
        <v>241</v>
      </c>
      <c r="C35" s="124">
        <f>sheet1!CI35</f>
        <v>59115</v>
      </c>
      <c r="D35" s="124">
        <f>sheet1!CJ35</f>
        <v>68501</v>
      </c>
      <c r="E35" s="124">
        <f>sheet1!CK35</f>
        <v>74541</v>
      </c>
      <c r="F35" s="124">
        <f>sheet1!CL35</f>
        <v>82179</v>
      </c>
      <c r="G35" s="124">
        <f>sheet1!CM35</f>
        <v>71515</v>
      </c>
      <c r="H35" s="234">
        <f t="shared" si="6"/>
        <v>20.976063604838036</v>
      </c>
      <c r="I35" s="124">
        <f>sheet1!CO35</f>
        <v>873399</v>
      </c>
      <c r="J35" s="124">
        <f>sheet1!CP35</f>
        <v>903180</v>
      </c>
      <c r="K35" s="124">
        <f>sheet1!CQ35</f>
        <v>821168</v>
      </c>
      <c r="L35" s="124">
        <f>sheet1!CR35</f>
        <v>825269</v>
      </c>
      <c r="M35" s="124">
        <f>sheet1!CS35</f>
        <v>772575</v>
      </c>
      <c r="N35" s="35">
        <f t="shared" si="0"/>
        <v>-11.543864831537476</v>
      </c>
      <c r="O35" s="63">
        <f t="shared" si="1"/>
        <v>6.7683842092789211E-3</v>
      </c>
      <c r="P35" s="63">
        <f t="shared" si="2"/>
        <v>7.5844239243561635E-3</v>
      </c>
      <c r="Q35" s="63">
        <f t="shared" si="3"/>
        <v>9.0774360423202076E-3</v>
      </c>
      <c r="R35" s="63">
        <f t="shared" si="4"/>
        <v>9.9578440484254238E-3</v>
      </c>
      <c r="S35" s="63">
        <f t="shared" si="4"/>
        <v>9.2567064686276419E-3</v>
      </c>
      <c r="T35" s="238">
        <f t="shared" si="5"/>
        <v>36.763903797562605</v>
      </c>
    </row>
    <row r="36" spans="1:20">
      <c r="A36" s="123">
        <v>34</v>
      </c>
      <c r="B36" s="2" t="s">
        <v>242</v>
      </c>
      <c r="C36" s="124">
        <f>sheet1!CI36</f>
        <v>102106</v>
      </c>
      <c r="D36" s="124">
        <f>sheet1!CJ36</f>
        <v>96787</v>
      </c>
      <c r="E36" s="124">
        <f>sheet1!CK36</f>
        <v>95237</v>
      </c>
      <c r="F36" s="124">
        <f>sheet1!CL36</f>
        <v>90148</v>
      </c>
      <c r="G36" s="124">
        <f>sheet1!CM36</f>
        <v>91820</v>
      </c>
      <c r="H36" s="234">
        <f t="shared" si="6"/>
        <v>-10.073844827923917</v>
      </c>
      <c r="I36" s="124">
        <f>sheet1!CO36</f>
        <v>1183678</v>
      </c>
      <c r="J36" s="124">
        <f>sheet1!CP36</f>
        <v>1174472</v>
      </c>
      <c r="K36" s="124">
        <f>sheet1!CQ36</f>
        <v>1156188</v>
      </c>
      <c r="L36" s="124">
        <f>sheet1!CR36</f>
        <v>1154363</v>
      </c>
      <c r="M36" s="124">
        <f>sheet1!CS36</f>
        <v>1094830</v>
      </c>
      <c r="N36" s="35">
        <f t="shared" si="0"/>
        <v>-7.5060954077037838</v>
      </c>
      <c r="O36" s="63">
        <f t="shared" si="1"/>
        <v>8.6261635343395753E-3</v>
      </c>
      <c r="P36" s="63">
        <f t="shared" si="2"/>
        <v>8.2408946318005029E-3</v>
      </c>
      <c r="Q36" s="63">
        <f t="shared" si="3"/>
        <v>8.237155203133055E-3</v>
      </c>
      <c r="R36" s="63">
        <f t="shared" si="4"/>
        <v>7.8093286080721568E-3</v>
      </c>
      <c r="S36" s="63">
        <f t="shared" si="4"/>
        <v>8.3866901710767886E-3</v>
      </c>
      <c r="T36" s="238">
        <f t="shared" si="5"/>
        <v>-2.776128255735888</v>
      </c>
    </row>
    <row r="37" spans="1:20">
      <c r="A37" s="123">
        <v>35</v>
      </c>
      <c r="B37" s="2" t="s">
        <v>243</v>
      </c>
      <c r="C37" s="124">
        <f>sheet1!CI37</f>
        <v>77416</v>
      </c>
      <c r="D37" s="124">
        <f>sheet1!CJ37</f>
        <v>73813</v>
      </c>
      <c r="E37" s="124">
        <f>sheet1!CK37</f>
        <v>73496</v>
      </c>
      <c r="F37" s="124">
        <f>sheet1!CL37</f>
        <v>70847</v>
      </c>
      <c r="G37" s="124">
        <f>sheet1!CM37</f>
        <v>59896</v>
      </c>
      <c r="H37" s="234">
        <f t="shared" si="6"/>
        <v>-22.630980675829282</v>
      </c>
      <c r="I37" s="124">
        <f>sheet1!CO37</f>
        <v>897225</v>
      </c>
      <c r="J37" s="124">
        <f>sheet1!CP37</f>
        <v>888790</v>
      </c>
      <c r="K37" s="124">
        <f>sheet1!CQ37</f>
        <v>874173</v>
      </c>
      <c r="L37" s="124">
        <f>sheet1!CR37</f>
        <v>844895</v>
      </c>
      <c r="M37" s="124">
        <f>sheet1!CS37</f>
        <v>792300</v>
      </c>
      <c r="N37" s="35">
        <f t="shared" si="0"/>
        <v>-11.694391039037033</v>
      </c>
      <c r="O37" s="63">
        <f t="shared" si="1"/>
        <v>8.6283819554738208E-3</v>
      </c>
      <c r="P37" s="63">
        <f t="shared" si="2"/>
        <v>8.3048864186140714E-3</v>
      </c>
      <c r="Q37" s="63">
        <f t="shared" si="3"/>
        <v>8.4074891354457299E-3</v>
      </c>
      <c r="R37" s="63">
        <f t="shared" si="4"/>
        <v>8.3853023156723622E-3</v>
      </c>
      <c r="S37" s="63">
        <f t="shared" si="4"/>
        <v>7.5597627161428753E-3</v>
      </c>
      <c r="T37" s="238">
        <f t="shared" si="5"/>
        <v>-12.384932016749872</v>
      </c>
    </row>
    <row r="38" spans="1:20">
      <c r="A38" s="123">
        <v>36</v>
      </c>
      <c r="B38" s="2" t="s">
        <v>244</v>
      </c>
      <c r="C38" s="124">
        <f>sheet1!CI38</f>
        <v>75193</v>
      </c>
      <c r="D38" s="124">
        <f>sheet1!CJ38</f>
        <v>76418</v>
      </c>
      <c r="E38" s="124">
        <f>sheet1!CK38</f>
        <v>68458</v>
      </c>
      <c r="F38" s="124">
        <f>sheet1!CL38</f>
        <v>67344</v>
      </c>
      <c r="G38" s="124">
        <f>sheet1!CM38</f>
        <v>64280</v>
      </c>
      <c r="H38" s="234">
        <f t="shared" si="6"/>
        <v>-14.513319058954954</v>
      </c>
      <c r="I38" s="124">
        <f>sheet1!CO38</f>
        <v>539510</v>
      </c>
      <c r="J38" s="124">
        <f>sheet1!CP38</f>
        <v>541090</v>
      </c>
      <c r="K38" s="124">
        <f>sheet1!CQ38</f>
        <v>555503</v>
      </c>
      <c r="L38" s="124">
        <f>sheet1!CR38</f>
        <v>556326</v>
      </c>
      <c r="M38" s="124">
        <f>sheet1!CS38</f>
        <v>527663</v>
      </c>
      <c r="N38" s="35">
        <f t="shared" si="0"/>
        <v>-2.1958814479805744</v>
      </c>
      <c r="O38" s="63">
        <f t="shared" si="1"/>
        <v>1.3937276417489946E-2</v>
      </c>
      <c r="P38" s="63">
        <f t="shared" si="2"/>
        <v>1.4122973996932119E-2</v>
      </c>
      <c r="Q38" s="63">
        <f t="shared" si="3"/>
        <v>1.2323605813109921E-2</v>
      </c>
      <c r="R38" s="63">
        <f t="shared" si="4"/>
        <v>1.2105132602107398E-2</v>
      </c>
      <c r="S38" s="63">
        <f t="shared" si="4"/>
        <v>1.2182017689320646E-2</v>
      </c>
      <c r="T38" s="238">
        <f t="shared" si="5"/>
        <v>-12.593986626875097</v>
      </c>
    </row>
    <row r="39" spans="1:20">
      <c r="A39" s="123">
        <v>37</v>
      </c>
      <c r="B39" s="2" t="s">
        <v>245</v>
      </c>
      <c r="C39" s="124">
        <f>sheet1!CI39</f>
        <v>151225</v>
      </c>
      <c r="D39" s="124">
        <f>sheet1!CJ39</f>
        <v>122327</v>
      </c>
      <c r="E39" s="124">
        <f>sheet1!CK39</f>
        <v>100284</v>
      </c>
      <c r="F39" s="124">
        <f>sheet1!CL39</f>
        <v>98645</v>
      </c>
      <c r="G39" s="124">
        <f>sheet1!CM39</f>
        <v>106643</v>
      </c>
      <c r="H39" s="234">
        <f t="shared" si="6"/>
        <v>-29.480575301702761</v>
      </c>
      <c r="I39" s="124">
        <f>sheet1!CO39</f>
        <v>587981</v>
      </c>
      <c r="J39" s="124">
        <f>sheet1!CP39</f>
        <v>572140</v>
      </c>
      <c r="K39" s="124">
        <f>sheet1!CQ39</f>
        <v>521230</v>
      </c>
      <c r="L39" s="124">
        <f>sheet1!CR39</f>
        <v>513702</v>
      </c>
      <c r="M39" s="124">
        <f>sheet1!CS39</f>
        <v>504209</v>
      </c>
      <c r="N39" s="35">
        <f t="shared" si="0"/>
        <v>-14.247399150652829</v>
      </c>
      <c r="O39" s="63">
        <f t="shared" si="1"/>
        <v>2.5719368482995199E-2</v>
      </c>
      <c r="P39" s="63">
        <f t="shared" si="2"/>
        <v>2.1380606145349042E-2</v>
      </c>
      <c r="Q39" s="63">
        <f t="shared" si="3"/>
        <v>1.9239874911267579E-2</v>
      </c>
      <c r="R39" s="63">
        <f t="shared" si="4"/>
        <v>1.920276736317943E-2</v>
      </c>
      <c r="S39" s="63">
        <f t="shared" si="4"/>
        <v>2.1150554631115273E-2</v>
      </c>
      <c r="T39" s="238">
        <f t="shared" si="5"/>
        <v>-17.764098115008832</v>
      </c>
    </row>
    <row r="40" spans="1:20">
      <c r="A40" s="123">
        <v>38</v>
      </c>
      <c r="B40" s="2" t="s">
        <v>246</v>
      </c>
      <c r="C40" s="124">
        <f>sheet1!CI40</f>
        <v>103297</v>
      </c>
      <c r="D40" s="124">
        <f>sheet1!CJ40</f>
        <v>76241</v>
      </c>
      <c r="E40" s="124">
        <f>sheet1!CK40</f>
        <v>102498</v>
      </c>
      <c r="F40" s="124">
        <f>sheet1!CL40</f>
        <v>83728</v>
      </c>
      <c r="G40" s="124">
        <f>sheet1!CM40</f>
        <v>64821</v>
      </c>
      <c r="H40" s="234">
        <f t="shared" si="6"/>
        <v>-37.247935564440404</v>
      </c>
      <c r="I40" s="124">
        <f>sheet1!CO40</f>
        <v>813202</v>
      </c>
      <c r="J40" s="124">
        <f>sheet1!CP40</f>
        <v>801216</v>
      </c>
      <c r="K40" s="124">
        <f>sheet1!CQ40</f>
        <v>800865</v>
      </c>
      <c r="L40" s="124">
        <f>sheet1!CR40</f>
        <v>822451</v>
      </c>
      <c r="M40" s="124">
        <f>sheet1!CS40</f>
        <v>687580</v>
      </c>
      <c r="N40" s="35">
        <f t="shared" si="0"/>
        <v>-15.447822312291414</v>
      </c>
      <c r="O40" s="63">
        <f t="shared" si="1"/>
        <v>1.2702501961382289E-2</v>
      </c>
      <c r="P40" s="63">
        <f t="shared" si="2"/>
        <v>9.5156611949836246E-3</v>
      </c>
      <c r="Q40" s="63">
        <f t="shared" si="3"/>
        <v>1.2798411717330637E-2</v>
      </c>
      <c r="R40" s="63">
        <f t="shared" si="4"/>
        <v>1.0180302534740671E-2</v>
      </c>
      <c r="S40" s="63">
        <f t="shared" si="4"/>
        <v>9.4274120829576195E-3</v>
      </c>
      <c r="T40" s="238">
        <f t="shared" si="5"/>
        <v>-25.783029897428754</v>
      </c>
    </row>
    <row r="41" spans="1:20">
      <c r="A41" s="123">
        <v>39</v>
      </c>
      <c r="B41" s="2" t="s">
        <v>247</v>
      </c>
      <c r="C41" s="124">
        <f>sheet1!CI41</f>
        <v>62170</v>
      </c>
      <c r="D41" s="124">
        <f>sheet1!CJ41</f>
        <v>55043</v>
      </c>
      <c r="E41" s="124">
        <f>sheet1!CK41</f>
        <v>90589</v>
      </c>
      <c r="F41" s="124">
        <f>sheet1!CL41</f>
        <v>73156</v>
      </c>
      <c r="G41" s="124">
        <f>sheet1!CM41</f>
        <v>44489</v>
      </c>
      <c r="H41" s="234">
        <f t="shared" si="6"/>
        <v>-28.439761943059349</v>
      </c>
      <c r="I41" s="124">
        <f>sheet1!CO41</f>
        <v>608318</v>
      </c>
      <c r="J41" s="124">
        <f>sheet1!CP41</f>
        <v>621333</v>
      </c>
      <c r="K41" s="124">
        <f>sheet1!CQ41</f>
        <v>594377</v>
      </c>
      <c r="L41" s="124">
        <f>sheet1!CR41</f>
        <v>580381</v>
      </c>
      <c r="M41" s="124">
        <f>sheet1!CS41</f>
        <v>541788</v>
      </c>
      <c r="N41" s="35">
        <f t="shared" si="0"/>
        <v>-10.936714021284921</v>
      </c>
      <c r="O41" s="63">
        <f t="shared" si="1"/>
        <v>1.021998362698457E-2</v>
      </c>
      <c r="P41" s="63">
        <f t="shared" si="2"/>
        <v>8.8588566839359895E-3</v>
      </c>
      <c r="Q41" s="63">
        <f t="shared" si="3"/>
        <v>1.5241000240588044E-2</v>
      </c>
      <c r="R41" s="63">
        <f t="shared" si="4"/>
        <v>1.2604823383260307E-2</v>
      </c>
      <c r="S41" s="63">
        <f t="shared" si="4"/>
        <v>8.2115144669132577E-3</v>
      </c>
      <c r="T41" s="238">
        <f t="shared" si="5"/>
        <v>-19.652371602320429</v>
      </c>
    </row>
    <row r="42" spans="1:20">
      <c r="A42" s="123">
        <v>40</v>
      </c>
      <c r="B42" s="2" t="s">
        <v>248</v>
      </c>
      <c r="C42" s="124">
        <f>sheet1!CI42</f>
        <v>100024</v>
      </c>
      <c r="D42" s="124">
        <f>sheet1!CJ42</f>
        <v>97359</v>
      </c>
      <c r="E42" s="124">
        <f>sheet1!CK42</f>
        <v>90126</v>
      </c>
      <c r="F42" s="124">
        <f>sheet1!CL42</f>
        <v>132341</v>
      </c>
      <c r="G42" s="124">
        <f>sheet1!CM42</f>
        <v>84727</v>
      </c>
      <c r="H42" s="234">
        <f t="shared" si="6"/>
        <v>-15.293329600895788</v>
      </c>
      <c r="I42" s="124">
        <f>sheet1!CO42</f>
        <v>1601646</v>
      </c>
      <c r="J42" s="124">
        <f>sheet1!CP42</f>
        <v>1570350</v>
      </c>
      <c r="K42" s="124">
        <f>sheet1!CQ42</f>
        <v>1580216</v>
      </c>
      <c r="L42" s="124">
        <f>sheet1!CR42</f>
        <v>1610093</v>
      </c>
      <c r="M42" s="124">
        <f>sheet1!CS42</f>
        <v>1562269</v>
      </c>
      <c r="N42" s="35">
        <f t="shared" si="0"/>
        <v>-2.4585332838842011</v>
      </c>
      <c r="O42" s="63">
        <f t="shared" si="1"/>
        <v>6.2450753787041575E-3</v>
      </c>
      <c r="P42" s="63">
        <f t="shared" si="2"/>
        <v>6.1998280638074317E-3</v>
      </c>
      <c r="Q42" s="63">
        <f t="shared" si="3"/>
        <v>5.7033975102137938E-3</v>
      </c>
      <c r="R42" s="63">
        <f t="shared" si="4"/>
        <v>8.2194630993364971E-3</v>
      </c>
      <c r="S42" s="63">
        <f t="shared" si="4"/>
        <v>5.4233297850754258E-3</v>
      </c>
      <c r="T42" s="238">
        <f t="shared" si="5"/>
        <v>-13.158297439145439</v>
      </c>
    </row>
    <row r="43" spans="1:20">
      <c r="A43" s="123">
        <v>41</v>
      </c>
      <c r="B43" s="2" t="s">
        <v>249</v>
      </c>
      <c r="C43" s="124">
        <f>sheet1!CI43</f>
        <v>69612</v>
      </c>
      <c r="D43" s="124">
        <f>sheet1!CJ43</f>
        <v>43686</v>
      </c>
      <c r="E43" s="124">
        <f>sheet1!CK43</f>
        <v>36678</v>
      </c>
      <c r="F43" s="124">
        <f>sheet1!CL43</f>
        <v>44597</v>
      </c>
      <c r="G43" s="124">
        <f>sheet1!CM43</f>
        <v>46793</v>
      </c>
      <c r="H43" s="234">
        <f t="shared" si="6"/>
        <v>-32.78026776992472</v>
      </c>
      <c r="I43" s="124">
        <f>sheet1!CO43</f>
        <v>544745</v>
      </c>
      <c r="J43" s="124">
        <f>sheet1!CP43</f>
        <v>523190</v>
      </c>
      <c r="K43" s="124">
        <f>sheet1!CQ43</f>
        <v>511859</v>
      </c>
      <c r="L43" s="124">
        <f>sheet1!CR43</f>
        <v>489278</v>
      </c>
      <c r="M43" s="124">
        <f>sheet1!CS43</f>
        <v>472141</v>
      </c>
      <c r="N43" s="35">
        <f t="shared" si="0"/>
        <v>-13.328070932271064</v>
      </c>
      <c r="O43" s="63">
        <f t="shared" si="1"/>
        <v>1.2778823119074061E-2</v>
      </c>
      <c r="P43" s="63">
        <f t="shared" si="2"/>
        <v>8.349930235669642E-3</v>
      </c>
      <c r="Q43" s="63">
        <f t="shared" si="3"/>
        <v>7.1656452265174593E-3</v>
      </c>
      <c r="R43" s="63">
        <f t="shared" si="4"/>
        <v>9.1148590371935793E-3</v>
      </c>
      <c r="S43" s="63">
        <f t="shared" si="4"/>
        <v>9.9108105417661258E-3</v>
      </c>
      <c r="T43" s="238">
        <f t="shared" si="5"/>
        <v>-22.443479736620287</v>
      </c>
    </row>
    <row r="44" spans="1:20">
      <c r="A44" s="123">
        <v>42</v>
      </c>
      <c r="B44" s="2" t="s">
        <v>250</v>
      </c>
      <c r="C44" s="124">
        <f>sheet1!CI44</f>
        <v>56943</v>
      </c>
      <c r="D44" s="124">
        <f>sheet1!CJ44</f>
        <v>46699</v>
      </c>
      <c r="E44" s="124">
        <f>sheet1!CK44</f>
        <v>55637</v>
      </c>
      <c r="F44" s="124">
        <f>sheet1!CL44</f>
        <v>91953</v>
      </c>
      <c r="G44" s="124">
        <f>sheet1!CM44</f>
        <v>95678</v>
      </c>
      <c r="H44" s="234">
        <f t="shared" si="6"/>
        <v>68.024164515392599</v>
      </c>
      <c r="I44" s="124">
        <f>sheet1!CO44</f>
        <v>813274</v>
      </c>
      <c r="J44" s="124">
        <f>sheet1!CP44</f>
        <v>842730</v>
      </c>
      <c r="K44" s="124">
        <f>sheet1!CQ44</f>
        <v>855698</v>
      </c>
      <c r="L44" s="124">
        <f>sheet1!CR44</f>
        <v>854528</v>
      </c>
      <c r="M44" s="124">
        <f>sheet1!CS44</f>
        <v>800652</v>
      </c>
      <c r="N44" s="35">
        <f t="shared" si="0"/>
        <v>-1.5519984654618235</v>
      </c>
      <c r="O44" s="63">
        <f t="shared" si="1"/>
        <v>7.0016993042935106E-3</v>
      </c>
      <c r="P44" s="63">
        <f t="shared" si="2"/>
        <v>5.5413952274156611E-3</v>
      </c>
      <c r="Q44" s="63">
        <f t="shared" si="3"/>
        <v>6.5019434426631826E-3</v>
      </c>
      <c r="R44" s="63">
        <f t="shared" si="4"/>
        <v>1.0760677239364889E-2</v>
      </c>
      <c r="S44" s="63">
        <f t="shared" si="4"/>
        <v>1.1950010741245885E-2</v>
      </c>
      <c r="T44" s="238">
        <f t="shared" si="5"/>
        <v>70.673006964438216</v>
      </c>
    </row>
    <row r="45" spans="1:20">
      <c r="A45" s="123">
        <v>43</v>
      </c>
      <c r="B45" s="2" t="s">
        <v>251</v>
      </c>
      <c r="C45" s="124">
        <f>sheet1!CI45</f>
        <v>66427</v>
      </c>
      <c r="D45" s="124">
        <f>sheet1!CJ45</f>
        <v>61882</v>
      </c>
      <c r="E45" s="124">
        <f>sheet1!CK45</f>
        <v>60312</v>
      </c>
      <c r="F45" s="124">
        <f>sheet1!CL45</f>
        <v>50252</v>
      </c>
      <c r="G45" s="124">
        <f>sheet1!CM45</f>
        <v>53860</v>
      </c>
      <c r="H45" s="234">
        <f t="shared" si="6"/>
        <v>-18.918512050822713</v>
      </c>
      <c r="I45" s="124">
        <f>sheet1!CO45</f>
        <v>909905</v>
      </c>
      <c r="J45" s="124">
        <f>sheet1!CP45</f>
        <v>887542</v>
      </c>
      <c r="K45" s="124">
        <f>sheet1!CQ45</f>
        <v>881869</v>
      </c>
      <c r="L45" s="124">
        <f>sheet1!CR45</f>
        <v>813182</v>
      </c>
      <c r="M45" s="124">
        <f>sheet1!CS45</f>
        <v>792458</v>
      </c>
      <c r="N45" s="35">
        <f t="shared" si="0"/>
        <v>-12.907611234139827</v>
      </c>
      <c r="O45" s="63">
        <f t="shared" si="1"/>
        <v>7.3004324627296254E-3</v>
      </c>
      <c r="P45" s="63">
        <f t="shared" si="2"/>
        <v>6.9722897620619643E-3</v>
      </c>
      <c r="Q45" s="63">
        <f t="shared" si="3"/>
        <v>6.8391110244265295E-3</v>
      </c>
      <c r="R45" s="63">
        <f t="shared" si="4"/>
        <v>6.1796744148296442E-3</v>
      </c>
      <c r="S45" s="63">
        <f t="shared" si="4"/>
        <v>6.7965747080602386E-3</v>
      </c>
      <c r="T45" s="238">
        <f t="shared" si="5"/>
        <v>-6.9017521529264991</v>
      </c>
    </row>
    <row r="46" spans="1:20">
      <c r="A46" s="123">
        <v>44</v>
      </c>
      <c r="B46" s="2" t="s">
        <v>252</v>
      </c>
      <c r="C46" s="124">
        <f>sheet1!CI46</f>
        <v>66399</v>
      </c>
      <c r="D46" s="124">
        <f>sheet1!CJ46</f>
        <v>67650</v>
      </c>
      <c r="E46" s="124">
        <f>sheet1!CK46</f>
        <v>60817</v>
      </c>
      <c r="F46" s="124">
        <f>sheet1!CL46</f>
        <v>67895</v>
      </c>
      <c r="G46" s="124">
        <f>sheet1!CM46</f>
        <v>64066</v>
      </c>
      <c r="H46" s="234">
        <f t="shared" si="6"/>
        <v>-3.5136071326375418</v>
      </c>
      <c r="I46" s="124">
        <f>sheet1!CO46</f>
        <v>705393</v>
      </c>
      <c r="J46" s="124">
        <f>sheet1!CP46</f>
        <v>708828</v>
      </c>
      <c r="K46" s="124">
        <f>sheet1!CQ46</f>
        <v>720556</v>
      </c>
      <c r="L46" s="124">
        <f>sheet1!CR46</f>
        <v>701826</v>
      </c>
      <c r="M46" s="124">
        <f>sheet1!CS46</f>
        <v>654565</v>
      </c>
      <c r="N46" s="35">
        <f t="shared" si="0"/>
        <v>-7.2056286353848087</v>
      </c>
      <c r="O46" s="63">
        <f t="shared" si="1"/>
        <v>9.4130505973265971E-3</v>
      </c>
      <c r="P46" s="63">
        <f t="shared" si="2"/>
        <v>9.5439232084511341E-3</v>
      </c>
      <c r="Q46" s="63">
        <f t="shared" si="3"/>
        <v>8.4402877777716087E-3</v>
      </c>
      <c r="R46" s="63">
        <f t="shared" si="4"/>
        <v>9.6740502631706433E-3</v>
      </c>
      <c r="S46" s="63">
        <f t="shared" si="4"/>
        <v>9.7875688434303706E-3</v>
      </c>
      <c r="T46" s="238">
        <f t="shared" si="5"/>
        <v>3.9787127693772462</v>
      </c>
    </row>
    <row r="47" spans="1:20">
      <c r="A47" s="123">
        <v>45</v>
      </c>
      <c r="B47" s="2" t="s">
        <v>253</v>
      </c>
      <c r="C47" s="124">
        <f>sheet1!CI47</f>
        <v>136853</v>
      </c>
      <c r="D47" s="124">
        <f>sheet1!CJ47</f>
        <v>151624</v>
      </c>
      <c r="E47" s="124">
        <f>sheet1!CK47</f>
        <v>153548</v>
      </c>
      <c r="F47" s="124">
        <f>sheet1!CL47</f>
        <v>164509</v>
      </c>
      <c r="G47" s="124">
        <f>sheet1!CM47</f>
        <v>155049</v>
      </c>
      <c r="H47" s="234">
        <f t="shared" si="6"/>
        <v>13.296018355461703</v>
      </c>
      <c r="I47" s="124">
        <f>sheet1!CO47</f>
        <v>658234</v>
      </c>
      <c r="J47" s="124">
        <f>sheet1!CP47</f>
        <v>668984</v>
      </c>
      <c r="K47" s="124">
        <f>sheet1!CQ47</f>
        <v>680128</v>
      </c>
      <c r="L47" s="124">
        <f>sheet1!CR47</f>
        <v>681178</v>
      </c>
      <c r="M47" s="124">
        <f>sheet1!CS47</f>
        <v>661169</v>
      </c>
      <c r="N47" s="35">
        <f t="shared" si="0"/>
        <v>0.44589006341209103</v>
      </c>
      <c r="O47" s="63">
        <f t="shared" si="1"/>
        <v>2.0790934530881117E-2</v>
      </c>
      <c r="P47" s="63">
        <f t="shared" si="2"/>
        <v>2.2664817095775086E-2</v>
      </c>
      <c r="Q47" s="63">
        <f t="shared" si="3"/>
        <v>2.2576338571563E-2</v>
      </c>
      <c r="R47" s="63">
        <f t="shared" si="4"/>
        <v>2.4150662528736981E-2</v>
      </c>
      <c r="S47" s="63">
        <f t="shared" si="4"/>
        <v>2.3450736498535171E-2</v>
      </c>
      <c r="T47" s="238">
        <f t="shared" si="5"/>
        <v>12.793085196355204</v>
      </c>
    </row>
    <row r="48" spans="1:20">
      <c r="A48" s="123">
        <v>46</v>
      </c>
      <c r="B48" s="2" t="s">
        <v>254</v>
      </c>
      <c r="C48" s="124">
        <f>sheet1!CI48</f>
        <v>107549</v>
      </c>
      <c r="D48" s="124">
        <f>sheet1!CJ48</f>
        <v>75658</v>
      </c>
      <c r="E48" s="124">
        <f>sheet1!CK48</f>
        <v>86920</v>
      </c>
      <c r="F48" s="124">
        <f>sheet1!CL48</f>
        <v>73813</v>
      </c>
      <c r="G48" s="124">
        <f>sheet1!CM48</f>
        <v>63803</v>
      </c>
      <c r="H48" s="234">
        <f t="shared" si="6"/>
        <v>-40.675413067532006</v>
      </c>
      <c r="I48" s="124">
        <f>sheet1!CO48</f>
        <v>927274</v>
      </c>
      <c r="J48" s="124">
        <f>sheet1!CP48</f>
        <v>949929</v>
      </c>
      <c r="K48" s="124">
        <f>sheet1!CQ48</f>
        <v>967233</v>
      </c>
      <c r="L48" s="124">
        <f>sheet1!CR48</f>
        <v>979995</v>
      </c>
      <c r="M48" s="124">
        <f>sheet1!CS48</f>
        <v>934500</v>
      </c>
      <c r="N48" s="35">
        <f t="shared" si="0"/>
        <v>0.77927344021293532</v>
      </c>
      <c r="O48" s="63">
        <f t="shared" si="1"/>
        <v>1.1598405649247148E-2</v>
      </c>
      <c r="P48" s="63">
        <f t="shared" si="2"/>
        <v>7.9645952486975344E-3</v>
      </c>
      <c r="Q48" s="63">
        <f t="shared" si="3"/>
        <v>8.9864593122856648E-3</v>
      </c>
      <c r="R48" s="63">
        <f t="shared" si="4"/>
        <v>7.5319772039653269E-3</v>
      </c>
      <c r="S48" s="63">
        <f t="shared" si="4"/>
        <v>6.8275013376136971E-3</v>
      </c>
      <c r="T48" s="238">
        <f t="shared" si="5"/>
        <v>-41.134139086979857</v>
      </c>
    </row>
    <row r="49" spans="1:20">
      <c r="A49" s="125">
        <v>47</v>
      </c>
      <c r="B49" s="5" t="s">
        <v>255</v>
      </c>
      <c r="C49" s="126">
        <f>sheet1!CI49</f>
        <v>38431</v>
      </c>
      <c r="D49" s="126">
        <f>sheet1!CJ49</f>
        <v>37310</v>
      </c>
      <c r="E49" s="126">
        <f>sheet1!CK49</f>
        <v>36279</v>
      </c>
      <c r="F49" s="126">
        <f>sheet1!CL49</f>
        <v>50286</v>
      </c>
      <c r="G49" s="126">
        <f>sheet1!CM49</f>
        <v>41715</v>
      </c>
      <c r="H49" s="235">
        <f t="shared" si="6"/>
        <v>8.5451848767921668</v>
      </c>
      <c r="I49" s="126">
        <f>sheet1!CO49</f>
        <v>614337</v>
      </c>
      <c r="J49" s="126">
        <f>sheet1!CP49</f>
        <v>631071</v>
      </c>
      <c r="K49" s="126">
        <f>sheet1!CQ49</f>
        <v>644620</v>
      </c>
      <c r="L49" s="126">
        <f>sheet1!CR49</f>
        <v>647140</v>
      </c>
      <c r="M49" s="126">
        <f>sheet1!CS49</f>
        <v>638600</v>
      </c>
      <c r="N49" s="37">
        <f t="shared" si="0"/>
        <v>3.9494609636079314</v>
      </c>
      <c r="O49" s="67">
        <f t="shared" si="1"/>
        <v>6.2556870251995241E-3</v>
      </c>
      <c r="P49" s="67">
        <f t="shared" si="2"/>
        <v>5.9121715306201684E-3</v>
      </c>
      <c r="Q49" s="67">
        <f t="shared" si="3"/>
        <v>5.6279668641990629E-3</v>
      </c>
      <c r="R49" s="67">
        <f t="shared" si="4"/>
        <v>7.7704978829928606E-3</v>
      </c>
      <c r="S49" s="67">
        <f t="shared" si="4"/>
        <v>6.5322580645161285E-3</v>
      </c>
      <c r="T49" s="239">
        <f t="shared" si="5"/>
        <v>4.4211137514153842</v>
      </c>
    </row>
    <row r="50" spans="1:20">
      <c r="A50" s="378" t="s">
        <v>256</v>
      </c>
      <c r="B50" s="382"/>
      <c r="C50" s="21">
        <f>sheet1!CI50</f>
        <v>8915530</v>
      </c>
      <c r="D50" s="21">
        <f>sheet1!CJ50</f>
        <v>7838216</v>
      </c>
      <c r="E50" s="21">
        <f>sheet1!CK50</f>
        <v>7443464</v>
      </c>
      <c r="F50" s="21">
        <f>sheet1!CL50</f>
        <v>7214438</v>
      </c>
      <c r="G50" s="21">
        <f>sheet1!CM50</f>
        <v>7401786</v>
      </c>
      <c r="H50" s="236">
        <f t="shared" si="6"/>
        <v>-16.978732616008241</v>
      </c>
      <c r="I50" s="21">
        <f>sheet1!CO50</f>
        <v>54752308</v>
      </c>
      <c r="J50" s="21">
        <f>sheet1!CP50</f>
        <v>53879623</v>
      </c>
      <c r="K50" s="21">
        <f>sheet1!CQ50</f>
        <v>53479356</v>
      </c>
      <c r="L50" s="21">
        <f>sheet1!CR50</f>
        <v>53599981</v>
      </c>
      <c r="M50" s="21">
        <f>sheet1!CS50</f>
        <v>51330412</v>
      </c>
      <c r="N50" s="19">
        <f t="shared" si="0"/>
        <v>-6.2497748953340926</v>
      </c>
      <c r="O50" s="247">
        <f t="shared" si="1"/>
        <v>1.6283386629107947E-2</v>
      </c>
      <c r="P50" s="247">
        <f t="shared" si="2"/>
        <v>1.4547644477764812E-2</v>
      </c>
      <c r="Q50" s="247">
        <f t="shared" si="3"/>
        <v>1.3918387498907054E-2</v>
      </c>
      <c r="R50" s="247">
        <f t="shared" si="4"/>
        <v>1.3459777159249368E-2</v>
      </c>
      <c r="S50" s="247">
        <f t="shared" si="4"/>
        <v>1.4419884258867822E-2</v>
      </c>
      <c r="T50" s="19">
        <f t="shared" si="5"/>
        <v>-11.44419408987658</v>
      </c>
    </row>
  </sheetData>
  <mergeCells count="3">
    <mergeCell ref="A50:B50"/>
    <mergeCell ref="B1:B2"/>
    <mergeCell ref="A1:A2"/>
  </mergeCells>
  <phoneticPr fontId="2"/>
  <conditionalFormatting sqref="T1:T1048576">
    <cfRule type="cellIs" dxfId="3" priority="1" stopIfTrue="1" operator="lessThan">
      <formula>0</formula>
    </cfRule>
  </conditionalFormatting>
  <pageMargins left="0.32" right="0.17" top="1.04" bottom="0.47" header="0.76" footer="0.27"/>
  <pageSetup paperSize="9" scale="70" orientation="landscape" horizontalDpi="4294967292" verticalDpi="0"/>
  <headerFooter>
    <oddHeader>&amp;L&amp;"ＭＳ ゴシック,太字"&amp;14＜参考表-1＞&amp;"ＭＳ ゴシック,太字 斜体"一般会計予算に占める消費者行政予算比率</oddHead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workbookViewId="0">
      <pane xSplit="2" ySplit="2" topLeftCell="C3" activePane="bottomRight" state="frozen"/>
      <selection pane="topRight" activeCell="C1" sqref="C1"/>
      <selection pane="bottomLeft" activeCell="A2" sqref="A2"/>
      <selection pane="bottomRight" sqref="A1:A2"/>
    </sheetView>
  </sheetViews>
  <sheetFormatPr baseColWidth="10" defaultColWidth="8.83203125" defaultRowHeight="17" x14ac:dyDescent="0"/>
  <cols>
    <col min="1" max="1" width="3.5" customWidth="1"/>
    <col min="2" max="2" width="10" customWidth="1"/>
    <col min="3" max="4" width="10" style="12" customWidth="1"/>
    <col min="5" max="5" width="12.6640625" customWidth="1"/>
    <col min="6" max="7" width="11.1640625" customWidth="1"/>
    <col min="8" max="10" width="10.5" customWidth="1"/>
    <col min="11" max="12" width="10.5" style="33" customWidth="1"/>
    <col min="13" max="13" width="9.5" style="33" bestFit="1" customWidth="1"/>
    <col min="14" max="16" width="9" style="33" customWidth="1"/>
    <col min="17" max="17" width="10.1640625" bestFit="1" customWidth="1"/>
  </cols>
  <sheetData>
    <row r="1" spans="1:17">
      <c r="A1" s="380" t="s">
        <v>207</v>
      </c>
      <c r="B1" s="380" t="s">
        <v>208</v>
      </c>
      <c r="C1" s="129" t="s">
        <v>189</v>
      </c>
      <c r="D1" s="127"/>
      <c r="E1" s="130"/>
      <c r="F1" s="128"/>
      <c r="G1" s="152" t="s">
        <v>139</v>
      </c>
      <c r="H1" s="130"/>
      <c r="I1" s="130"/>
      <c r="J1" s="130"/>
      <c r="K1" s="91"/>
      <c r="L1" s="131" t="s">
        <v>198</v>
      </c>
      <c r="M1" s="132"/>
      <c r="N1" s="132"/>
      <c r="O1" s="133"/>
      <c r="P1" s="229"/>
      <c r="Q1" s="384" t="s">
        <v>2</v>
      </c>
    </row>
    <row r="2" spans="1:17">
      <c r="A2" s="381"/>
      <c r="B2" s="381"/>
      <c r="C2" s="81" t="s">
        <v>320</v>
      </c>
      <c r="D2" s="81" t="s">
        <v>321</v>
      </c>
      <c r="E2" s="24" t="s">
        <v>202</v>
      </c>
      <c r="F2" s="24" t="s">
        <v>285</v>
      </c>
      <c r="G2" s="44" t="s">
        <v>257</v>
      </c>
      <c r="H2" s="44" t="s">
        <v>258</v>
      </c>
      <c r="I2" s="44" t="s">
        <v>259</v>
      </c>
      <c r="J2" s="44" t="s">
        <v>260</v>
      </c>
      <c r="K2" s="44" t="s">
        <v>1</v>
      </c>
      <c r="L2" s="73" t="s">
        <v>322</v>
      </c>
      <c r="M2" s="73" t="s">
        <v>317</v>
      </c>
      <c r="N2" s="73" t="s">
        <v>318</v>
      </c>
      <c r="O2" s="73" t="s">
        <v>319</v>
      </c>
      <c r="P2" s="73" t="s">
        <v>286</v>
      </c>
      <c r="Q2" s="381"/>
    </row>
    <row r="3" spans="1:17">
      <c r="A3" s="51">
        <v>1</v>
      </c>
      <c r="B3" s="139" t="s">
        <v>209</v>
      </c>
      <c r="C3" s="82">
        <v>5700</v>
      </c>
      <c r="D3" s="82">
        <v>5695</v>
      </c>
      <c r="E3" s="140">
        <v>5682950</v>
      </c>
      <c r="F3" s="255">
        <v>5679</v>
      </c>
      <c r="G3" s="141">
        <f>sheet1!CI3</f>
        <v>368472</v>
      </c>
      <c r="H3" s="141">
        <f>sheet1!CJ3</f>
        <v>370881</v>
      </c>
      <c r="I3" s="141">
        <f>sheet1!CK3</f>
        <v>334201</v>
      </c>
      <c r="J3" s="141">
        <f>sheet1!CL3</f>
        <v>345235</v>
      </c>
      <c r="K3" s="141">
        <f>sheet1!CM3</f>
        <v>369783</v>
      </c>
      <c r="L3" s="85">
        <f t="shared" ref="L3:L50" si="0">G3/C3</f>
        <v>64.644210526315788</v>
      </c>
      <c r="M3" s="85">
        <f t="shared" ref="M3:M50" si="1">H3/D3</f>
        <v>65.123968393327473</v>
      </c>
      <c r="N3" s="85">
        <f t="shared" ref="N3:N50" si="2">I3*1000/E3</f>
        <v>58.807661513826446</v>
      </c>
      <c r="O3" s="85">
        <f>J3/F3</f>
        <v>60.791512590244764</v>
      </c>
      <c r="P3" s="85">
        <f>K3/F3</f>
        <v>65.114104595879553</v>
      </c>
      <c r="Q3" s="110">
        <f>(P3/L3-1)*100</f>
        <v>0.7268927344583842</v>
      </c>
    </row>
    <row r="4" spans="1:17">
      <c r="A4" s="48">
        <v>2</v>
      </c>
      <c r="B4" s="142" t="s">
        <v>210</v>
      </c>
      <c r="C4" s="83">
        <v>1478</v>
      </c>
      <c r="D4" s="83">
        <v>1475</v>
      </c>
      <c r="E4" s="143">
        <v>1475635</v>
      </c>
      <c r="F4" s="256">
        <v>1474</v>
      </c>
      <c r="G4" s="144">
        <f>sheet1!CI4</f>
        <v>194629</v>
      </c>
      <c r="H4" s="144">
        <f>sheet1!CJ4</f>
        <v>176876</v>
      </c>
      <c r="I4" s="144">
        <f>sheet1!CK4</f>
        <v>195704</v>
      </c>
      <c r="J4" s="144">
        <f>sheet1!CL4</f>
        <v>155394</v>
      </c>
      <c r="K4" s="144">
        <f>sheet1!CM4</f>
        <v>142852</v>
      </c>
      <c r="L4" s="86">
        <f t="shared" si="0"/>
        <v>131.68403247631935</v>
      </c>
      <c r="M4" s="86">
        <f t="shared" si="1"/>
        <v>119.91593220338983</v>
      </c>
      <c r="N4" s="86">
        <f t="shared" si="2"/>
        <v>132.62358238995415</v>
      </c>
      <c r="O4" s="86">
        <f t="shared" ref="O4:O50" si="3">J4/F4</f>
        <v>105.42333785617367</v>
      </c>
      <c r="P4" s="86">
        <f t="shared" ref="P4:P50" si="4">K4/F4</f>
        <v>96.914518317503394</v>
      </c>
      <c r="Q4" s="111">
        <f t="shared" ref="Q4:Q50" si="5">(P4/L4-1)*100</f>
        <v>-26.403743494921095</v>
      </c>
    </row>
    <row r="5" spans="1:17">
      <c r="A5" s="48">
        <v>3</v>
      </c>
      <c r="B5" s="142" t="s">
        <v>211</v>
      </c>
      <c r="C5" s="83">
        <v>1416</v>
      </c>
      <c r="D5" s="83">
        <v>1414</v>
      </c>
      <c r="E5" s="143">
        <v>1416198</v>
      </c>
      <c r="F5" s="256">
        <v>1413</v>
      </c>
      <c r="G5" s="144">
        <f>sheet1!CI5</f>
        <v>48721</v>
      </c>
      <c r="H5" s="144">
        <f>sheet1!CJ5</f>
        <v>62757</v>
      </c>
      <c r="I5" s="144">
        <f>sheet1!CK5</f>
        <v>43040</v>
      </c>
      <c r="J5" s="144">
        <f>sheet1!CL5</f>
        <v>49077</v>
      </c>
      <c r="K5" s="144">
        <f>sheet1!CM5</f>
        <v>47982</v>
      </c>
      <c r="L5" s="86">
        <f t="shared" si="0"/>
        <v>34.407485875706215</v>
      </c>
      <c r="M5" s="86">
        <f t="shared" si="1"/>
        <v>44.382602545968879</v>
      </c>
      <c r="N5" s="86">
        <f t="shared" si="2"/>
        <v>30.391230604760068</v>
      </c>
      <c r="O5" s="86">
        <f t="shared" si="3"/>
        <v>34.732484076433124</v>
      </c>
      <c r="P5" s="86">
        <f t="shared" si="4"/>
        <v>33.957537154989382</v>
      </c>
      <c r="Q5" s="111">
        <f t="shared" si="5"/>
        <v>-1.3077058938343544</v>
      </c>
    </row>
    <row r="6" spans="1:17">
      <c r="A6" s="48">
        <v>4</v>
      </c>
      <c r="B6" s="142" t="s">
        <v>212</v>
      </c>
      <c r="C6" s="83">
        <v>2355</v>
      </c>
      <c r="D6" s="83">
        <v>2360</v>
      </c>
      <c r="E6" s="143">
        <v>2365204</v>
      </c>
      <c r="F6" s="256">
        <v>2371</v>
      </c>
      <c r="G6" s="144">
        <f>sheet1!CI6</f>
        <v>146141</v>
      </c>
      <c r="H6" s="144">
        <f>sheet1!CJ6</f>
        <v>128130</v>
      </c>
      <c r="I6" s="144">
        <f>sheet1!CK6</f>
        <v>107060</v>
      </c>
      <c r="J6" s="144">
        <f>sheet1!CL6</f>
        <v>104755</v>
      </c>
      <c r="K6" s="144">
        <f>sheet1!CM6</f>
        <v>103360</v>
      </c>
      <c r="L6" s="86">
        <f t="shared" si="0"/>
        <v>62.055626326963903</v>
      </c>
      <c r="M6" s="86">
        <f t="shared" si="1"/>
        <v>54.292372881355931</v>
      </c>
      <c r="N6" s="86">
        <f t="shared" si="2"/>
        <v>45.264594512777755</v>
      </c>
      <c r="O6" s="86">
        <f t="shared" si="3"/>
        <v>44.181779839730069</v>
      </c>
      <c r="P6" s="86">
        <f t="shared" si="4"/>
        <v>43.593420497680306</v>
      </c>
      <c r="Q6" s="111">
        <f t="shared" si="5"/>
        <v>-29.751058722714962</v>
      </c>
    </row>
    <row r="7" spans="1:17">
      <c r="A7" s="48">
        <v>5</v>
      </c>
      <c r="B7" s="142" t="s">
        <v>213</v>
      </c>
      <c r="C7" s="83">
        <v>1201</v>
      </c>
      <c r="D7" s="83">
        <v>1196</v>
      </c>
      <c r="E7" s="143">
        <v>1189215</v>
      </c>
      <c r="F7" s="256">
        <v>1184</v>
      </c>
      <c r="G7" s="144">
        <f>sheet1!CI7</f>
        <v>131345</v>
      </c>
      <c r="H7" s="144">
        <f>sheet1!CJ7</f>
        <v>98582</v>
      </c>
      <c r="I7" s="144">
        <f>sheet1!CK7</f>
        <v>89590</v>
      </c>
      <c r="J7" s="144">
        <f>sheet1!CL7</f>
        <v>83011</v>
      </c>
      <c r="K7" s="144">
        <f>sheet1!CM7</f>
        <v>79398</v>
      </c>
      <c r="L7" s="86">
        <f t="shared" si="0"/>
        <v>109.36303080766028</v>
      </c>
      <c r="M7" s="86">
        <f t="shared" si="1"/>
        <v>82.426421404682273</v>
      </c>
      <c r="N7" s="86">
        <f t="shared" si="2"/>
        <v>75.335410333707529</v>
      </c>
      <c r="O7" s="86">
        <f t="shared" si="3"/>
        <v>70.110641891891888</v>
      </c>
      <c r="P7" s="86">
        <f t="shared" si="4"/>
        <v>67.059121621621628</v>
      </c>
      <c r="Q7" s="111">
        <f t="shared" si="5"/>
        <v>-38.682092909842339</v>
      </c>
    </row>
    <row r="8" spans="1:17">
      <c r="A8" s="48">
        <v>6</v>
      </c>
      <c r="B8" s="142" t="s">
        <v>214</v>
      </c>
      <c r="C8" s="83">
        <v>1253</v>
      </c>
      <c r="D8" s="83">
        <v>1250</v>
      </c>
      <c r="E8" s="143">
        <v>1244040</v>
      </c>
      <c r="F8" s="256">
        <v>1241</v>
      </c>
      <c r="G8" s="144">
        <f>sheet1!CI8</f>
        <v>26585</v>
      </c>
      <c r="H8" s="144">
        <f>sheet1!CJ8</f>
        <v>24381</v>
      </c>
      <c r="I8" s="144">
        <f>sheet1!CK8</f>
        <v>33377</v>
      </c>
      <c r="J8" s="144">
        <f>sheet1!CL8</f>
        <v>30308</v>
      </c>
      <c r="K8" s="144">
        <f>sheet1!CM8</f>
        <v>26758</v>
      </c>
      <c r="L8" s="86">
        <f t="shared" si="0"/>
        <v>21.217079010375098</v>
      </c>
      <c r="M8" s="86">
        <f t="shared" si="1"/>
        <v>19.504799999999999</v>
      </c>
      <c r="N8" s="86">
        <f t="shared" si="2"/>
        <v>26.829523166457669</v>
      </c>
      <c r="O8" s="86">
        <f t="shared" si="3"/>
        <v>24.422240128928284</v>
      </c>
      <c r="P8" s="86">
        <f t="shared" si="4"/>
        <v>21.561643835616437</v>
      </c>
      <c r="Q8" s="111">
        <f t="shared" si="5"/>
        <v>1.6239974648388111</v>
      </c>
    </row>
    <row r="9" spans="1:17">
      <c r="A9" s="48">
        <v>7</v>
      </c>
      <c r="B9" s="142" t="s">
        <v>215</v>
      </c>
      <c r="C9" s="83">
        <v>2137</v>
      </c>
      <c r="D9" s="83">
        <v>2135</v>
      </c>
      <c r="E9" s="143">
        <v>2126998</v>
      </c>
      <c r="F9" s="256">
        <v>2125</v>
      </c>
      <c r="G9" s="144">
        <f>sheet1!CI9</f>
        <v>83991</v>
      </c>
      <c r="H9" s="144">
        <f>sheet1!CJ9</f>
        <v>84174</v>
      </c>
      <c r="I9" s="144">
        <f>sheet1!CK9</f>
        <v>70515</v>
      </c>
      <c r="J9" s="144">
        <f>sheet1!CL9</f>
        <v>79540</v>
      </c>
      <c r="K9" s="144">
        <f>sheet1!CM9</f>
        <v>69832</v>
      </c>
      <c r="L9" s="86">
        <f t="shared" si="0"/>
        <v>39.303228825456245</v>
      </c>
      <c r="M9" s="86">
        <f t="shared" si="1"/>
        <v>39.425761124121777</v>
      </c>
      <c r="N9" s="86">
        <f t="shared" si="2"/>
        <v>33.15235839431913</v>
      </c>
      <c r="O9" s="86">
        <f t="shared" si="3"/>
        <v>37.430588235294117</v>
      </c>
      <c r="P9" s="86">
        <f t="shared" si="4"/>
        <v>32.862117647058824</v>
      </c>
      <c r="Q9" s="111">
        <f t="shared" si="5"/>
        <v>-16.38824944129167</v>
      </c>
    </row>
    <row r="10" spans="1:17">
      <c r="A10" s="48">
        <v>8</v>
      </c>
      <c r="B10" s="142" t="s">
        <v>216</v>
      </c>
      <c r="C10" s="83">
        <v>2996</v>
      </c>
      <c r="D10" s="83">
        <v>3002</v>
      </c>
      <c r="E10" s="143">
        <v>2985424</v>
      </c>
      <c r="F10" s="256">
        <v>2992</v>
      </c>
      <c r="G10" s="144">
        <f>sheet1!CI10</f>
        <v>178916</v>
      </c>
      <c r="H10" s="144">
        <f>sheet1!CJ10</f>
        <v>158479</v>
      </c>
      <c r="I10" s="144">
        <f>sheet1!CK10</f>
        <v>149784</v>
      </c>
      <c r="J10" s="144">
        <f>sheet1!CL10</f>
        <v>183029</v>
      </c>
      <c r="K10" s="144">
        <f>sheet1!CM10</f>
        <v>169075</v>
      </c>
      <c r="L10" s="86">
        <f t="shared" si="0"/>
        <v>59.718291054739652</v>
      </c>
      <c r="M10" s="86">
        <f t="shared" si="1"/>
        <v>52.791139240506332</v>
      </c>
      <c r="N10" s="86">
        <f t="shared" si="2"/>
        <v>50.171767896285417</v>
      </c>
      <c r="O10" s="86">
        <f t="shared" si="3"/>
        <v>61.172794117647058</v>
      </c>
      <c r="P10" s="86">
        <f t="shared" si="4"/>
        <v>56.509024064171122</v>
      </c>
      <c r="Q10" s="111">
        <f t="shared" si="5"/>
        <v>-5.3740100962145991</v>
      </c>
    </row>
    <row r="11" spans="1:17">
      <c r="A11" s="48">
        <v>9</v>
      </c>
      <c r="B11" s="142" t="s">
        <v>217</v>
      </c>
      <c r="C11" s="83">
        <v>2008</v>
      </c>
      <c r="D11" s="83">
        <v>2012</v>
      </c>
      <c r="E11" s="143">
        <v>2004787</v>
      </c>
      <c r="F11" s="256">
        <v>2010</v>
      </c>
      <c r="G11" s="144">
        <f>sheet1!CI11</f>
        <v>82089</v>
      </c>
      <c r="H11" s="144">
        <f>sheet1!CJ11</f>
        <v>78014</v>
      </c>
      <c r="I11" s="144">
        <f>sheet1!CK11</f>
        <v>125854</v>
      </c>
      <c r="J11" s="144">
        <f>sheet1!CL11</f>
        <v>99501</v>
      </c>
      <c r="K11" s="144">
        <f>sheet1!CM11</f>
        <v>62540</v>
      </c>
      <c r="L11" s="86">
        <f t="shared" si="0"/>
        <v>40.880976095617527</v>
      </c>
      <c r="M11" s="86">
        <f t="shared" si="1"/>
        <v>38.774353876739561</v>
      </c>
      <c r="N11" s="86">
        <f t="shared" si="2"/>
        <v>62.776743863562565</v>
      </c>
      <c r="O11" s="86">
        <f t="shared" si="3"/>
        <v>49.502985074626864</v>
      </c>
      <c r="P11" s="86">
        <f t="shared" si="4"/>
        <v>31.114427860696516</v>
      </c>
      <c r="Q11" s="111">
        <f t="shared" si="5"/>
        <v>-23.890203140154455</v>
      </c>
    </row>
    <row r="12" spans="1:17">
      <c r="A12" s="48">
        <v>10</v>
      </c>
      <c r="B12" s="142" t="s">
        <v>218</v>
      </c>
      <c r="C12" s="83">
        <v>2025</v>
      </c>
      <c r="D12" s="83">
        <v>2030</v>
      </c>
      <c r="E12" s="143">
        <v>2024820</v>
      </c>
      <c r="F12" s="256">
        <v>2031</v>
      </c>
      <c r="G12" s="144">
        <f>sheet1!CI12</f>
        <v>97679</v>
      </c>
      <c r="H12" s="144">
        <f>sheet1!CJ12</f>
        <v>96128</v>
      </c>
      <c r="I12" s="144">
        <f>sheet1!CK12</f>
        <v>97041</v>
      </c>
      <c r="J12" s="144">
        <f>sheet1!CL12</f>
        <v>93691</v>
      </c>
      <c r="K12" s="144">
        <f>sheet1!CM12</f>
        <v>81286</v>
      </c>
      <c r="L12" s="86">
        <f t="shared" si="0"/>
        <v>48.236543209876544</v>
      </c>
      <c r="M12" s="86">
        <f t="shared" si="1"/>
        <v>47.353694581280791</v>
      </c>
      <c r="N12" s="86">
        <f t="shared" si="2"/>
        <v>47.925741547396804</v>
      </c>
      <c r="O12" s="86">
        <f t="shared" si="3"/>
        <v>46.130477597242738</v>
      </c>
      <c r="P12" s="86">
        <f t="shared" si="4"/>
        <v>40.022648941408171</v>
      </c>
      <c r="Q12" s="111">
        <f t="shared" si="5"/>
        <v>-17.028364227365611</v>
      </c>
    </row>
    <row r="13" spans="1:17">
      <c r="A13" s="48">
        <v>11</v>
      </c>
      <c r="B13" s="142" t="s">
        <v>219</v>
      </c>
      <c r="C13" s="83">
        <v>6894</v>
      </c>
      <c r="D13" s="83">
        <v>6929</v>
      </c>
      <c r="E13" s="143">
        <v>6938004</v>
      </c>
      <c r="F13" s="256">
        <v>6978</v>
      </c>
      <c r="G13" s="144">
        <f>sheet1!CI13</f>
        <v>870319</v>
      </c>
      <c r="H13" s="144">
        <f>sheet1!CJ13</f>
        <v>676684</v>
      </c>
      <c r="I13" s="144">
        <f>sheet1!CK13</f>
        <v>697389</v>
      </c>
      <c r="J13" s="144">
        <f>sheet1!CL13</f>
        <v>620122</v>
      </c>
      <c r="K13" s="144">
        <f>sheet1!CM13</f>
        <v>1157112</v>
      </c>
      <c r="L13" s="86">
        <f t="shared" si="0"/>
        <v>126.24296489701189</v>
      </c>
      <c r="M13" s="86">
        <f t="shared" si="1"/>
        <v>97.659691153124555</v>
      </c>
      <c r="N13" s="86">
        <f t="shared" si="2"/>
        <v>100.51723809902676</v>
      </c>
      <c r="O13" s="86">
        <f t="shared" si="3"/>
        <v>88.868157065061624</v>
      </c>
      <c r="P13" s="86">
        <f t="shared" si="4"/>
        <v>165.82287188306105</v>
      </c>
      <c r="Q13" s="111">
        <f t="shared" si="5"/>
        <v>31.352168430405737</v>
      </c>
    </row>
    <row r="14" spans="1:17">
      <c r="A14" s="48">
        <v>12</v>
      </c>
      <c r="B14" s="142" t="s">
        <v>220</v>
      </c>
      <c r="C14" s="83">
        <v>5887</v>
      </c>
      <c r="D14" s="83">
        <v>5920</v>
      </c>
      <c r="E14" s="143">
        <v>5926349</v>
      </c>
      <c r="F14" s="256">
        <v>5968</v>
      </c>
      <c r="G14" s="144">
        <f>sheet1!CI14</f>
        <v>175828</v>
      </c>
      <c r="H14" s="144">
        <f>sheet1!CJ14</f>
        <v>150089</v>
      </c>
      <c r="I14" s="144">
        <f>sheet1!CK14</f>
        <v>153576</v>
      </c>
      <c r="J14" s="144">
        <f>sheet1!CL14</f>
        <v>151732</v>
      </c>
      <c r="K14" s="144">
        <f>sheet1!CM14</f>
        <v>161069</v>
      </c>
      <c r="L14" s="86">
        <f t="shared" si="0"/>
        <v>29.867164939697638</v>
      </c>
      <c r="M14" s="86">
        <f t="shared" si="1"/>
        <v>25.35287162162162</v>
      </c>
      <c r="N14" s="86">
        <f t="shared" si="2"/>
        <v>25.914099895230606</v>
      </c>
      <c r="O14" s="86">
        <f t="shared" si="3"/>
        <v>25.424262734584449</v>
      </c>
      <c r="P14" s="86">
        <f t="shared" si="4"/>
        <v>26.988773458445039</v>
      </c>
      <c r="Q14" s="111">
        <f t="shared" si="5"/>
        <v>-9.6373106957561063</v>
      </c>
    </row>
    <row r="15" spans="1:17">
      <c r="A15" s="48">
        <v>13</v>
      </c>
      <c r="B15" s="142" t="s">
        <v>221</v>
      </c>
      <c r="C15" s="83">
        <v>11830</v>
      </c>
      <c r="D15" s="83">
        <v>11837</v>
      </c>
      <c r="E15" s="143">
        <v>12059237</v>
      </c>
      <c r="F15" s="256">
        <v>12138</v>
      </c>
      <c r="G15" s="144">
        <f>sheet1!CI15</f>
        <v>2790362</v>
      </c>
      <c r="H15" s="144">
        <f>sheet1!CJ15</f>
        <v>2384305</v>
      </c>
      <c r="I15" s="144">
        <f>sheet1!CK15</f>
        <v>1961771</v>
      </c>
      <c r="J15" s="144">
        <f>sheet1!CL15</f>
        <v>1772190</v>
      </c>
      <c r="K15" s="144">
        <f>sheet1!CM15</f>
        <v>1653643</v>
      </c>
      <c r="L15" s="86">
        <f t="shared" si="0"/>
        <v>235.87168216398985</v>
      </c>
      <c r="M15" s="86">
        <f t="shared" si="1"/>
        <v>201.42814902424601</v>
      </c>
      <c r="N15" s="86">
        <f t="shared" si="2"/>
        <v>162.67787091339196</v>
      </c>
      <c r="O15" s="86">
        <f t="shared" si="3"/>
        <v>146.00346020761245</v>
      </c>
      <c r="P15" s="86">
        <f t="shared" si="4"/>
        <v>136.23685944966221</v>
      </c>
      <c r="Q15" s="111">
        <f t="shared" si="5"/>
        <v>-42.241112540612868</v>
      </c>
    </row>
    <row r="16" spans="1:17">
      <c r="A16" s="48">
        <v>14</v>
      </c>
      <c r="B16" s="142" t="s">
        <v>222</v>
      </c>
      <c r="C16" s="83">
        <v>8392</v>
      </c>
      <c r="D16" s="83">
        <v>8443</v>
      </c>
      <c r="E16" s="143">
        <v>8489932</v>
      </c>
      <c r="F16" s="256">
        <v>8570</v>
      </c>
      <c r="G16" s="144">
        <f>sheet1!CI16</f>
        <v>243524</v>
      </c>
      <c r="H16" s="144">
        <f>sheet1!CJ16</f>
        <v>137208</v>
      </c>
      <c r="I16" s="144">
        <f>sheet1!CK16</f>
        <v>119447</v>
      </c>
      <c r="J16" s="144">
        <f>sheet1!CL16</f>
        <v>127074</v>
      </c>
      <c r="K16" s="144">
        <f>sheet1!CM16</f>
        <v>110574</v>
      </c>
      <c r="L16" s="86">
        <f t="shared" si="0"/>
        <v>29.018589132507149</v>
      </c>
      <c r="M16" s="86">
        <f t="shared" si="1"/>
        <v>16.251095582139051</v>
      </c>
      <c r="N16" s="86">
        <f t="shared" si="2"/>
        <v>14.069252851495159</v>
      </c>
      <c r="O16" s="86">
        <f t="shared" si="3"/>
        <v>14.82777129521587</v>
      </c>
      <c r="P16" s="86">
        <f t="shared" si="4"/>
        <v>12.9024504084014</v>
      </c>
      <c r="Q16" s="111">
        <f t="shared" si="5"/>
        <v>-55.537292493838578</v>
      </c>
    </row>
    <row r="17" spans="1:17">
      <c r="A17" s="48">
        <v>15</v>
      </c>
      <c r="B17" s="142" t="s">
        <v>223</v>
      </c>
      <c r="C17" s="83">
        <v>2494</v>
      </c>
      <c r="D17" s="83">
        <v>2490</v>
      </c>
      <c r="E17" s="143">
        <v>2475724</v>
      </c>
      <c r="F17" s="256">
        <v>2473</v>
      </c>
      <c r="G17" s="144">
        <f>sheet1!CI17</f>
        <v>45487</v>
      </c>
      <c r="H17" s="144">
        <f>sheet1!CJ17</f>
        <v>44816</v>
      </c>
      <c r="I17" s="144">
        <f>sheet1!CK17</f>
        <v>52180</v>
      </c>
      <c r="J17" s="144">
        <f>sheet1!CL17</f>
        <v>56624</v>
      </c>
      <c r="K17" s="144">
        <f>sheet1!CM17</f>
        <v>57003</v>
      </c>
      <c r="L17" s="86">
        <f t="shared" si="0"/>
        <v>18.238572574178026</v>
      </c>
      <c r="M17" s="86">
        <f t="shared" si="1"/>
        <v>17.998393574297189</v>
      </c>
      <c r="N17" s="86">
        <f t="shared" si="2"/>
        <v>21.076662826712511</v>
      </c>
      <c r="O17" s="86">
        <f t="shared" si="3"/>
        <v>22.896886372826526</v>
      </c>
      <c r="P17" s="86">
        <f t="shared" si="4"/>
        <v>23.050141528507886</v>
      </c>
      <c r="Q17" s="111">
        <f t="shared" si="5"/>
        <v>26.381280304479681</v>
      </c>
    </row>
    <row r="18" spans="1:17">
      <c r="A18" s="48">
        <v>16</v>
      </c>
      <c r="B18" s="142" t="s">
        <v>224</v>
      </c>
      <c r="C18" s="83">
        <v>1126</v>
      </c>
      <c r="D18" s="83">
        <v>1125</v>
      </c>
      <c r="E18" s="143">
        <v>1120843</v>
      </c>
      <c r="F18" s="256">
        <v>1121</v>
      </c>
      <c r="G18" s="144">
        <f>sheet1!CI18</f>
        <v>83885</v>
      </c>
      <c r="H18" s="144">
        <f>sheet1!CJ18</f>
        <v>81104</v>
      </c>
      <c r="I18" s="144">
        <f>sheet1!CK18</f>
        <v>90941</v>
      </c>
      <c r="J18" s="144">
        <f>sheet1!CL18</f>
        <v>84947</v>
      </c>
      <c r="K18" s="144">
        <f>sheet1!CM18</f>
        <v>69846</v>
      </c>
      <c r="L18" s="86">
        <f t="shared" si="0"/>
        <v>74.49822380106572</v>
      </c>
      <c r="M18" s="86">
        <f t="shared" si="1"/>
        <v>72.092444444444439</v>
      </c>
      <c r="N18" s="86">
        <f t="shared" si="2"/>
        <v>81.136251910392446</v>
      </c>
      <c r="O18" s="86">
        <f t="shared" si="3"/>
        <v>75.777876895628907</v>
      </c>
      <c r="P18" s="86">
        <f t="shared" si="4"/>
        <v>62.306868867082962</v>
      </c>
      <c r="Q18" s="111">
        <f t="shared" si="5"/>
        <v>-16.36462496949942</v>
      </c>
    </row>
    <row r="19" spans="1:17">
      <c r="A19" s="48">
        <v>17</v>
      </c>
      <c r="B19" s="142" t="s">
        <v>225</v>
      </c>
      <c r="C19" s="83">
        <v>1185</v>
      </c>
      <c r="D19" s="83">
        <v>1186</v>
      </c>
      <c r="E19" s="143">
        <v>1180935</v>
      </c>
      <c r="F19" s="256">
        <v>1182</v>
      </c>
      <c r="G19" s="144">
        <f>sheet1!CI19</f>
        <v>89914</v>
      </c>
      <c r="H19" s="144">
        <f>sheet1!CJ19</f>
        <v>89455</v>
      </c>
      <c r="I19" s="144">
        <f>sheet1!CK19</f>
        <v>136278</v>
      </c>
      <c r="J19" s="144">
        <f>sheet1!CL19</f>
        <v>95750</v>
      </c>
      <c r="K19" s="144">
        <f>sheet1!CM19</f>
        <v>92238</v>
      </c>
      <c r="L19" s="86">
        <f t="shared" si="0"/>
        <v>75.876793248945148</v>
      </c>
      <c r="M19" s="86">
        <f t="shared" si="1"/>
        <v>75.425801011804381</v>
      </c>
      <c r="N19" s="86">
        <f t="shared" si="2"/>
        <v>115.39839195213962</v>
      </c>
      <c r="O19" s="86">
        <f t="shared" si="3"/>
        <v>81.006768189509302</v>
      </c>
      <c r="P19" s="86">
        <f t="shared" si="4"/>
        <v>78.035532994923855</v>
      </c>
      <c r="Q19" s="111">
        <f t="shared" si="5"/>
        <v>2.8450592777373496</v>
      </c>
    </row>
    <row r="20" spans="1:17">
      <c r="A20" s="48">
        <v>18</v>
      </c>
      <c r="B20" s="142" t="s">
        <v>226</v>
      </c>
      <c r="C20" s="83">
        <v>830</v>
      </c>
      <c r="D20" s="83">
        <v>831</v>
      </c>
      <c r="E20" s="143">
        <v>828960</v>
      </c>
      <c r="F20" s="256">
        <v>830</v>
      </c>
      <c r="G20" s="144">
        <f>sheet1!CI20</f>
        <v>134481</v>
      </c>
      <c r="H20" s="144">
        <f>sheet1!CJ20</f>
        <v>137737</v>
      </c>
      <c r="I20" s="144">
        <f>sheet1!CK20</f>
        <v>132924</v>
      </c>
      <c r="J20" s="144">
        <f>sheet1!CL20</f>
        <v>136286</v>
      </c>
      <c r="K20" s="144">
        <f>sheet1!CM20</f>
        <v>125693</v>
      </c>
      <c r="L20" s="86">
        <f t="shared" si="0"/>
        <v>162.02530120481927</v>
      </c>
      <c r="M20" s="86">
        <f t="shared" si="1"/>
        <v>165.74849578820698</v>
      </c>
      <c r="N20" s="86">
        <f t="shared" si="2"/>
        <v>160.35031847133757</v>
      </c>
      <c r="O20" s="86">
        <f t="shared" si="3"/>
        <v>164.2</v>
      </c>
      <c r="P20" s="86">
        <f t="shared" si="4"/>
        <v>151.43734939759037</v>
      </c>
      <c r="Q20" s="111">
        <f t="shared" si="5"/>
        <v>-6.5347521211174708</v>
      </c>
    </row>
    <row r="21" spans="1:17">
      <c r="A21" s="48">
        <v>19</v>
      </c>
      <c r="B21" s="142" t="s">
        <v>227</v>
      </c>
      <c r="C21" s="83">
        <v>892</v>
      </c>
      <c r="D21" s="83">
        <v>893</v>
      </c>
      <c r="E21" s="143">
        <v>888170</v>
      </c>
      <c r="F21" s="256">
        <v>890</v>
      </c>
      <c r="G21" s="144">
        <f>sheet1!CI21</f>
        <v>62498</v>
      </c>
      <c r="H21" s="144">
        <f>sheet1!CJ21</f>
        <v>60232</v>
      </c>
      <c r="I21" s="144">
        <f>sheet1!CK21</f>
        <v>57354</v>
      </c>
      <c r="J21" s="144">
        <f>sheet1!CL21</f>
        <v>57629</v>
      </c>
      <c r="K21" s="144">
        <f>sheet1!CM21</f>
        <v>55494</v>
      </c>
      <c r="L21" s="86">
        <f t="shared" si="0"/>
        <v>70.06502242152466</v>
      </c>
      <c r="M21" s="86">
        <f t="shared" si="1"/>
        <v>67.449048152295632</v>
      </c>
      <c r="N21" s="86">
        <f t="shared" si="2"/>
        <v>64.575475415742488</v>
      </c>
      <c r="O21" s="86">
        <f t="shared" si="3"/>
        <v>64.751685393258427</v>
      </c>
      <c r="P21" s="86">
        <f t="shared" si="4"/>
        <v>62.352808988764046</v>
      </c>
      <c r="Q21" s="111">
        <f t="shared" si="5"/>
        <v>-11.007223242379705</v>
      </c>
    </row>
    <row r="22" spans="1:17">
      <c r="A22" s="48">
        <v>20</v>
      </c>
      <c r="B22" s="142" t="s">
        <v>228</v>
      </c>
      <c r="C22" s="83">
        <v>2220</v>
      </c>
      <c r="D22" s="83">
        <v>2223</v>
      </c>
      <c r="E22" s="143">
        <v>2214409</v>
      </c>
      <c r="F22" s="256">
        <v>2223</v>
      </c>
      <c r="G22" s="144">
        <f>sheet1!CI22</f>
        <v>80958</v>
      </c>
      <c r="H22" s="144">
        <f>sheet1!CJ22</f>
        <v>84001</v>
      </c>
      <c r="I22" s="144">
        <f>sheet1!CK22</f>
        <v>103957</v>
      </c>
      <c r="J22" s="144">
        <f>sheet1!CL22</f>
        <v>96281</v>
      </c>
      <c r="K22" s="144">
        <f>sheet1!CM22</f>
        <v>74174</v>
      </c>
      <c r="L22" s="86">
        <f t="shared" si="0"/>
        <v>36.467567567567571</v>
      </c>
      <c r="M22" s="86">
        <f t="shared" si="1"/>
        <v>37.787224471434996</v>
      </c>
      <c r="N22" s="86">
        <f t="shared" si="2"/>
        <v>46.945708764731357</v>
      </c>
      <c r="O22" s="86">
        <f t="shared" si="3"/>
        <v>43.311291048133157</v>
      </c>
      <c r="P22" s="86">
        <f t="shared" si="4"/>
        <v>33.366621682411157</v>
      </c>
      <c r="Q22" s="111">
        <f t="shared" si="5"/>
        <v>-8.5032978396788916</v>
      </c>
    </row>
    <row r="23" spans="1:17">
      <c r="A23" s="48">
        <v>21</v>
      </c>
      <c r="B23" s="142" t="s">
        <v>229</v>
      </c>
      <c r="C23" s="83">
        <v>2115</v>
      </c>
      <c r="D23" s="83">
        <v>2118</v>
      </c>
      <c r="E23" s="143">
        <v>2107687</v>
      </c>
      <c r="F23" s="256">
        <v>2111</v>
      </c>
      <c r="G23" s="144">
        <f>sheet1!CI23</f>
        <v>195479</v>
      </c>
      <c r="H23" s="144">
        <f>sheet1!CJ23</f>
        <v>187899</v>
      </c>
      <c r="I23" s="144">
        <f>sheet1!CK23</f>
        <v>194713</v>
      </c>
      <c r="J23" s="144">
        <f>sheet1!CL23</f>
        <v>188229</v>
      </c>
      <c r="K23" s="144">
        <f>sheet1!CM23</f>
        <v>195491</v>
      </c>
      <c r="L23" s="86">
        <f t="shared" si="0"/>
        <v>92.425059101654853</v>
      </c>
      <c r="M23" s="86">
        <f t="shared" si="1"/>
        <v>88.715297450424927</v>
      </c>
      <c r="N23" s="86">
        <f t="shared" si="2"/>
        <v>92.382312933561764</v>
      </c>
      <c r="O23" s="86">
        <f t="shared" si="3"/>
        <v>89.165798199905254</v>
      </c>
      <c r="P23" s="86">
        <f t="shared" si="4"/>
        <v>92.605873993368078</v>
      </c>
      <c r="Q23" s="111">
        <f t="shared" si="5"/>
        <v>0.19563405581850546</v>
      </c>
    </row>
    <row r="24" spans="1:17">
      <c r="A24" s="48">
        <v>22</v>
      </c>
      <c r="B24" s="142" t="s">
        <v>276</v>
      </c>
      <c r="C24" s="83">
        <v>3770</v>
      </c>
      <c r="D24" s="83">
        <v>3776</v>
      </c>
      <c r="E24" s="143">
        <v>3767427</v>
      </c>
      <c r="F24" s="256">
        <v>3781</v>
      </c>
      <c r="G24" s="144">
        <f>sheet1!CI24</f>
        <v>165008</v>
      </c>
      <c r="H24" s="144">
        <f>sheet1!CJ24</f>
        <v>138533</v>
      </c>
      <c r="I24" s="144">
        <f>sheet1!CK24</f>
        <v>116765</v>
      </c>
      <c r="J24" s="144">
        <f>sheet1!CL24</f>
        <v>144638</v>
      </c>
      <c r="K24" s="144">
        <f>sheet1!CM24</f>
        <v>117770</v>
      </c>
      <c r="L24" s="86">
        <f t="shared" si="0"/>
        <v>43.768700265251987</v>
      </c>
      <c r="M24" s="86">
        <f t="shared" si="1"/>
        <v>36.687764830508478</v>
      </c>
      <c r="N24" s="86">
        <f t="shared" si="2"/>
        <v>30.993301263700662</v>
      </c>
      <c r="O24" s="86">
        <f t="shared" si="3"/>
        <v>38.253901084369211</v>
      </c>
      <c r="P24" s="86">
        <f t="shared" si="4"/>
        <v>31.147844485585825</v>
      </c>
      <c r="Q24" s="111">
        <f t="shared" si="5"/>
        <v>-28.835345128321922</v>
      </c>
    </row>
    <row r="25" spans="1:17" s="11" customFormat="1">
      <c r="A25" s="359">
        <v>23</v>
      </c>
      <c r="B25" s="360" t="s">
        <v>230</v>
      </c>
      <c r="C25" s="361">
        <v>6974</v>
      </c>
      <c r="D25" s="361">
        <v>7008</v>
      </c>
      <c r="E25" s="362">
        <v>7043235</v>
      </c>
      <c r="F25" s="363">
        <v>7087</v>
      </c>
      <c r="G25" s="144">
        <f>sheet1!CI25</f>
        <v>270605</v>
      </c>
      <c r="H25" s="144">
        <f>sheet1!CJ25</f>
        <v>204544</v>
      </c>
      <c r="I25" s="144">
        <f>sheet1!CK25</f>
        <v>186721</v>
      </c>
      <c r="J25" s="144">
        <f>sheet1!CL25</f>
        <v>179912</v>
      </c>
      <c r="K25" s="144">
        <f>sheet1!CM25</f>
        <v>175552</v>
      </c>
      <c r="L25" s="364">
        <f t="shared" si="0"/>
        <v>38.801978778319473</v>
      </c>
      <c r="M25" s="364">
        <f t="shared" si="1"/>
        <v>29.187214611872147</v>
      </c>
      <c r="N25" s="364">
        <f t="shared" si="2"/>
        <v>26.510687205524167</v>
      </c>
      <c r="O25" s="364">
        <f t="shared" si="3"/>
        <v>25.386200084662057</v>
      </c>
      <c r="P25" s="364">
        <f t="shared" si="4"/>
        <v>24.770989135035983</v>
      </c>
      <c r="Q25" s="365">
        <f t="shared" si="5"/>
        <v>-36.16050027614385</v>
      </c>
    </row>
    <row r="26" spans="1:17">
      <c r="A26" s="48">
        <v>24</v>
      </c>
      <c r="B26" s="142" t="s">
        <v>231</v>
      </c>
      <c r="C26" s="83">
        <v>1861</v>
      </c>
      <c r="D26" s="83">
        <v>1864</v>
      </c>
      <c r="E26" s="143">
        <v>1857365</v>
      </c>
      <c r="F26" s="256">
        <v>1861</v>
      </c>
      <c r="G26" s="144">
        <f>sheet1!CI26</f>
        <v>44036</v>
      </c>
      <c r="H26" s="144">
        <f>sheet1!CJ26</f>
        <v>43984</v>
      </c>
      <c r="I26" s="144">
        <f>sheet1!CK26</f>
        <v>33238</v>
      </c>
      <c r="J26" s="144">
        <f>sheet1!CL26</f>
        <v>33321</v>
      </c>
      <c r="K26" s="144">
        <f>sheet1!CM26</f>
        <v>40438</v>
      </c>
      <c r="L26" s="86">
        <f t="shared" si="0"/>
        <v>23.6625470177324</v>
      </c>
      <c r="M26" s="86">
        <f t="shared" si="1"/>
        <v>23.596566523605151</v>
      </c>
      <c r="N26" s="86">
        <f t="shared" si="2"/>
        <v>17.89524406888253</v>
      </c>
      <c r="O26" s="86">
        <f t="shared" si="3"/>
        <v>17.904889844169801</v>
      </c>
      <c r="P26" s="86">
        <f t="shared" si="4"/>
        <v>21.729177861364857</v>
      </c>
      <c r="Q26" s="111">
        <f t="shared" si="5"/>
        <v>-8.1705877009719323</v>
      </c>
    </row>
    <row r="27" spans="1:17">
      <c r="A27" s="48">
        <v>25</v>
      </c>
      <c r="B27" s="142" t="s">
        <v>232</v>
      </c>
      <c r="C27" s="83">
        <v>1323</v>
      </c>
      <c r="D27" s="83">
        <v>1333</v>
      </c>
      <c r="E27" s="143">
        <v>1342811</v>
      </c>
      <c r="F27" s="256">
        <v>1353</v>
      </c>
      <c r="G27" s="144">
        <f>sheet1!CI27</f>
        <v>96107</v>
      </c>
      <c r="H27" s="144">
        <f>sheet1!CJ27</f>
        <v>85438</v>
      </c>
      <c r="I27" s="144">
        <f>sheet1!CK27</f>
        <v>75745</v>
      </c>
      <c r="J27" s="144">
        <f>sheet1!CL27</f>
        <v>94320</v>
      </c>
      <c r="K27" s="144">
        <f>sheet1!CM27</f>
        <v>80620</v>
      </c>
      <c r="L27" s="86">
        <f t="shared" si="0"/>
        <v>72.643235071806501</v>
      </c>
      <c r="M27" s="86">
        <f t="shared" si="1"/>
        <v>64.09452363090773</v>
      </c>
      <c r="N27" s="86">
        <f t="shared" si="2"/>
        <v>56.407789331484473</v>
      </c>
      <c r="O27" s="86">
        <f>J27/F27</f>
        <v>69.711751662971182</v>
      </c>
      <c r="P27" s="86">
        <f t="shared" si="4"/>
        <v>59.58610495195861</v>
      </c>
      <c r="Q27" s="111">
        <f t="shared" si="5"/>
        <v>-17.974323564941951</v>
      </c>
    </row>
    <row r="28" spans="1:17">
      <c r="A28" s="48">
        <v>26</v>
      </c>
      <c r="B28" s="142" t="s">
        <v>233</v>
      </c>
      <c r="C28" s="83">
        <v>2634</v>
      </c>
      <c r="D28" s="83">
        <v>2633</v>
      </c>
      <c r="E28" s="143">
        <v>2644331</v>
      </c>
      <c r="F28" s="256">
        <v>2646</v>
      </c>
      <c r="G28" s="144">
        <f>sheet1!CI28</f>
        <v>213722</v>
      </c>
      <c r="H28" s="144">
        <f>sheet1!CJ28</f>
        <v>214802</v>
      </c>
      <c r="I28" s="144">
        <f>sheet1!CK28</f>
        <v>228357</v>
      </c>
      <c r="J28" s="144">
        <f>sheet1!CL28</f>
        <v>214892</v>
      </c>
      <c r="K28" s="144">
        <f>sheet1!CM28</f>
        <v>204565</v>
      </c>
      <c r="L28" s="86">
        <f t="shared" si="0"/>
        <v>81.139711465451782</v>
      </c>
      <c r="M28" s="86">
        <f t="shared" si="1"/>
        <v>81.580706418533993</v>
      </c>
      <c r="N28" s="86">
        <f t="shared" si="2"/>
        <v>86.35719204592769</v>
      </c>
      <c r="O28" s="86">
        <f t="shared" si="3"/>
        <v>81.21390778533636</v>
      </c>
      <c r="P28" s="86">
        <f t="shared" si="4"/>
        <v>77.311035525321245</v>
      </c>
      <c r="Q28" s="111">
        <f t="shared" si="5"/>
        <v>-4.718621586127691</v>
      </c>
    </row>
    <row r="29" spans="1:17">
      <c r="A29" s="48">
        <v>27</v>
      </c>
      <c r="B29" s="142" t="s">
        <v>234</v>
      </c>
      <c r="C29" s="83">
        <v>8804</v>
      </c>
      <c r="D29" s="83">
        <v>8801</v>
      </c>
      <c r="E29" s="143">
        <v>8804806</v>
      </c>
      <c r="F29" s="256">
        <v>8818</v>
      </c>
      <c r="G29" s="144">
        <f>sheet1!CI29</f>
        <v>259293</v>
      </c>
      <c r="H29" s="144">
        <f>sheet1!CJ29</f>
        <v>270031</v>
      </c>
      <c r="I29" s="144">
        <f>sheet1!CK29</f>
        <v>208332</v>
      </c>
      <c r="J29" s="144">
        <f>sheet1!CL29</f>
        <v>248174</v>
      </c>
      <c r="K29" s="144">
        <f>sheet1!CM29</f>
        <v>319632</v>
      </c>
      <c r="L29" s="86">
        <f t="shared" si="0"/>
        <v>29.45172648796002</v>
      </c>
      <c r="M29" s="86">
        <f t="shared" si="1"/>
        <v>30.681854334734687</v>
      </c>
      <c r="N29" s="86">
        <f t="shared" si="2"/>
        <v>23.661168684466187</v>
      </c>
      <c r="O29" s="86">
        <f t="shared" si="3"/>
        <v>28.144023588115218</v>
      </c>
      <c r="P29" s="86">
        <f t="shared" si="4"/>
        <v>36.247675209798139</v>
      </c>
      <c r="Q29" s="111">
        <f t="shared" si="5"/>
        <v>23.074873809575578</v>
      </c>
    </row>
    <row r="30" spans="1:17">
      <c r="A30" s="48">
        <v>28</v>
      </c>
      <c r="B30" s="142" t="s">
        <v>235</v>
      </c>
      <c r="C30" s="83">
        <v>5461</v>
      </c>
      <c r="D30" s="83">
        <v>5484</v>
      </c>
      <c r="E30" s="143">
        <v>5550742</v>
      </c>
      <c r="F30" s="256">
        <v>5571</v>
      </c>
      <c r="G30" s="144">
        <f>sheet1!CI30</f>
        <v>253344</v>
      </c>
      <c r="H30" s="144">
        <f>sheet1!CJ30</f>
        <v>243806</v>
      </c>
      <c r="I30" s="144">
        <f>sheet1!CK30</f>
        <v>293176</v>
      </c>
      <c r="J30" s="144">
        <f>sheet1!CL30</f>
        <v>264395</v>
      </c>
      <c r="K30" s="144">
        <f>sheet1!CM30</f>
        <v>284627</v>
      </c>
      <c r="L30" s="86">
        <f t="shared" si="0"/>
        <v>46.391503387657941</v>
      </c>
      <c r="M30" s="86">
        <f t="shared" si="1"/>
        <v>44.457695113056161</v>
      </c>
      <c r="N30" s="86">
        <f t="shared" si="2"/>
        <v>52.817443145438936</v>
      </c>
      <c r="O30" s="86">
        <f t="shared" si="3"/>
        <v>47.45916352539939</v>
      </c>
      <c r="P30" s="86">
        <f t="shared" si="4"/>
        <v>51.090827499551246</v>
      </c>
      <c r="Q30" s="111">
        <f t="shared" si="5"/>
        <v>10.129708607683362</v>
      </c>
    </row>
    <row r="31" spans="1:17">
      <c r="A31" s="48">
        <v>29</v>
      </c>
      <c r="B31" s="142" t="s">
        <v>236</v>
      </c>
      <c r="C31" s="83">
        <v>1447</v>
      </c>
      <c r="D31" s="83">
        <v>1449</v>
      </c>
      <c r="E31" s="143">
        <v>1442862</v>
      </c>
      <c r="F31" s="256">
        <v>1442</v>
      </c>
      <c r="G31" s="144">
        <f>sheet1!CI31</f>
        <v>59575</v>
      </c>
      <c r="H31" s="144">
        <f>sheet1!CJ31</f>
        <v>52600</v>
      </c>
      <c r="I31" s="144">
        <f>sheet1!CK31</f>
        <v>59506</v>
      </c>
      <c r="J31" s="144">
        <f>sheet1!CL31</f>
        <v>65569</v>
      </c>
      <c r="K31" s="144">
        <f>sheet1!CM31</f>
        <v>46168</v>
      </c>
      <c r="L31" s="86">
        <f t="shared" si="0"/>
        <v>41.171389080856947</v>
      </c>
      <c r="M31" s="86">
        <f t="shared" si="1"/>
        <v>36.300897170462385</v>
      </c>
      <c r="N31" s="86">
        <f t="shared" si="2"/>
        <v>41.241643344962995</v>
      </c>
      <c r="O31" s="86">
        <f t="shared" si="3"/>
        <v>45.470873786407765</v>
      </c>
      <c r="P31" s="86">
        <f t="shared" si="4"/>
        <v>32.016643550624131</v>
      </c>
      <c r="Q31" s="111">
        <f t="shared" si="5"/>
        <v>-22.235697494329642</v>
      </c>
    </row>
    <row r="32" spans="1:17">
      <c r="A32" s="48">
        <v>30</v>
      </c>
      <c r="B32" s="142" t="s">
        <v>237</v>
      </c>
      <c r="C32" s="83">
        <v>1076</v>
      </c>
      <c r="D32" s="83">
        <v>1074</v>
      </c>
      <c r="E32" s="143">
        <v>1069839</v>
      </c>
      <c r="F32" s="256">
        <v>1066</v>
      </c>
      <c r="G32" s="144">
        <f>sheet1!CI32</f>
        <v>61064</v>
      </c>
      <c r="H32" s="144">
        <f>sheet1!CJ32</f>
        <v>49980</v>
      </c>
      <c r="I32" s="144">
        <f>sheet1!CK32</f>
        <v>47132</v>
      </c>
      <c r="J32" s="144">
        <f>sheet1!CL32</f>
        <v>46558</v>
      </c>
      <c r="K32" s="144">
        <f>sheet1!CM32</f>
        <v>46491</v>
      </c>
      <c r="L32" s="86">
        <f t="shared" si="0"/>
        <v>56.750929368029738</v>
      </c>
      <c r="M32" s="86">
        <f t="shared" si="1"/>
        <v>46.536312849162009</v>
      </c>
      <c r="N32" s="86">
        <f t="shared" si="2"/>
        <v>44.055227001446013</v>
      </c>
      <c r="O32" s="86">
        <f t="shared" si="3"/>
        <v>43.675422138836772</v>
      </c>
      <c r="P32" s="86">
        <f t="shared" si="4"/>
        <v>43.612570356472794</v>
      </c>
      <c r="Q32" s="111">
        <f t="shared" si="5"/>
        <v>-23.150914280812383</v>
      </c>
    </row>
    <row r="33" spans="1:17">
      <c r="A33" s="48">
        <v>31</v>
      </c>
      <c r="B33" s="142" t="s">
        <v>238</v>
      </c>
      <c r="C33" s="83">
        <v>615</v>
      </c>
      <c r="D33" s="83">
        <v>614</v>
      </c>
      <c r="E33" s="143">
        <v>613229</v>
      </c>
      <c r="F33" s="256">
        <v>613</v>
      </c>
      <c r="G33" s="144">
        <f>sheet1!CI33</f>
        <v>46715</v>
      </c>
      <c r="H33" s="144">
        <f>sheet1!CJ33</f>
        <v>39212</v>
      </c>
      <c r="I33" s="144">
        <f>sheet1!CK33</f>
        <v>33315</v>
      </c>
      <c r="J33" s="144">
        <f>sheet1!CL33</f>
        <v>42386</v>
      </c>
      <c r="K33" s="144">
        <f>sheet1!CM33</f>
        <v>43710</v>
      </c>
      <c r="L33" s="86">
        <f t="shared" si="0"/>
        <v>75.959349593495929</v>
      </c>
      <c r="M33" s="86">
        <f t="shared" si="1"/>
        <v>63.863192182410423</v>
      </c>
      <c r="N33" s="86">
        <f t="shared" si="2"/>
        <v>54.327176307708868</v>
      </c>
      <c r="O33" s="86">
        <f t="shared" si="3"/>
        <v>69.145187601957588</v>
      </c>
      <c r="P33" s="86">
        <f t="shared" si="4"/>
        <v>71.305057096247964</v>
      </c>
      <c r="Q33" s="111">
        <f t="shared" si="5"/>
        <v>-6.1273464322112776</v>
      </c>
    </row>
    <row r="34" spans="1:17">
      <c r="A34" s="48">
        <v>32</v>
      </c>
      <c r="B34" s="142" t="s">
        <v>240</v>
      </c>
      <c r="C34" s="83">
        <v>766</v>
      </c>
      <c r="D34" s="83">
        <v>764</v>
      </c>
      <c r="E34" s="143">
        <v>761499</v>
      </c>
      <c r="F34" s="256">
        <v>761</v>
      </c>
      <c r="G34" s="144">
        <f>sheet1!CI34</f>
        <v>41998</v>
      </c>
      <c r="H34" s="144">
        <f>sheet1!CJ34</f>
        <v>32356</v>
      </c>
      <c r="I34" s="144">
        <f>sheet1!CK34</f>
        <v>29061</v>
      </c>
      <c r="J34" s="144">
        <f>sheet1!CL34</f>
        <v>28175</v>
      </c>
      <c r="K34" s="144">
        <f>sheet1!CM34</f>
        <v>27855</v>
      </c>
      <c r="L34" s="86">
        <f t="shared" si="0"/>
        <v>54.827676240208881</v>
      </c>
      <c r="M34" s="86">
        <f t="shared" si="1"/>
        <v>42.35078534031414</v>
      </c>
      <c r="N34" s="86">
        <f t="shared" si="2"/>
        <v>38.162886622306793</v>
      </c>
      <c r="O34" s="86">
        <f t="shared" si="3"/>
        <v>37.023653088042053</v>
      </c>
      <c r="P34" s="86">
        <f t="shared" si="4"/>
        <v>36.603153745072277</v>
      </c>
      <c r="Q34" s="111">
        <f t="shared" si="5"/>
        <v>-33.239640533536452</v>
      </c>
    </row>
    <row r="35" spans="1:17">
      <c r="A35" s="48">
        <v>33</v>
      </c>
      <c r="B35" s="142" t="s">
        <v>241</v>
      </c>
      <c r="C35" s="83">
        <v>1958</v>
      </c>
      <c r="D35" s="83">
        <v>1959</v>
      </c>
      <c r="E35" s="143">
        <v>1950656</v>
      </c>
      <c r="F35" s="256">
        <v>1953</v>
      </c>
      <c r="G35" s="144">
        <f>sheet1!CI35</f>
        <v>59115</v>
      </c>
      <c r="H35" s="144">
        <f>sheet1!CJ35</f>
        <v>68501</v>
      </c>
      <c r="I35" s="144">
        <f>sheet1!CK35</f>
        <v>74541</v>
      </c>
      <c r="J35" s="144">
        <f>sheet1!CL35</f>
        <v>82179</v>
      </c>
      <c r="K35" s="144">
        <f>sheet1!CM35</f>
        <v>71515</v>
      </c>
      <c r="L35" s="86">
        <f t="shared" si="0"/>
        <v>30.191521961184883</v>
      </c>
      <c r="M35" s="86">
        <f t="shared" si="1"/>
        <v>34.967330270546199</v>
      </c>
      <c r="N35" s="86">
        <f t="shared" si="2"/>
        <v>38.213298500606975</v>
      </c>
      <c r="O35" s="86">
        <f t="shared" si="3"/>
        <v>42.078341013824883</v>
      </c>
      <c r="P35" s="86">
        <f t="shared" si="4"/>
        <v>36.618023553507427</v>
      </c>
      <c r="Q35" s="111">
        <f t="shared" si="5"/>
        <v>21.285782149653286</v>
      </c>
    </row>
    <row r="36" spans="1:17">
      <c r="A36" s="48">
        <v>34</v>
      </c>
      <c r="B36" s="142" t="s">
        <v>242</v>
      </c>
      <c r="C36" s="83">
        <v>2884</v>
      </c>
      <c r="D36" s="83">
        <v>2883</v>
      </c>
      <c r="E36" s="143">
        <v>2878949</v>
      </c>
      <c r="F36" s="256">
        <v>2879</v>
      </c>
      <c r="G36" s="144">
        <f>sheet1!CI36</f>
        <v>102106</v>
      </c>
      <c r="H36" s="144">
        <f>sheet1!CJ36</f>
        <v>96787</v>
      </c>
      <c r="I36" s="144">
        <f>sheet1!CK36</f>
        <v>95237</v>
      </c>
      <c r="J36" s="144">
        <f>sheet1!CL36</f>
        <v>90148</v>
      </c>
      <c r="K36" s="144">
        <f>sheet1!CM36</f>
        <v>91820</v>
      </c>
      <c r="L36" s="86">
        <f t="shared" si="0"/>
        <v>35.404299583911232</v>
      </c>
      <c r="M36" s="86">
        <f t="shared" si="1"/>
        <v>33.571626777662161</v>
      </c>
      <c r="N36" s="86">
        <f t="shared" si="2"/>
        <v>33.08047485384423</v>
      </c>
      <c r="O36" s="86">
        <f t="shared" si="3"/>
        <v>31.312261201806184</v>
      </c>
      <c r="P36" s="86">
        <f t="shared" si="4"/>
        <v>31.893018409169851</v>
      </c>
      <c r="Q36" s="111">
        <f t="shared" si="5"/>
        <v>-9.9176688029637301</v>
      </c>
    </row>
    <row r="37" spans="1:17">
      <c r="A37" s="48">
        <v>35</v>
      </c>
      <c r="B37" s="142" t="s">
        <v>243</v>
      </c>
      <c r="C37" s="83">
        <v>1543</v>
      </c>
      <c r="D37" s="83">
        <v>1538</v>
      </c>
      <c r="E37" s="143">
        <v>1528107</v>
      </c>
      <c r="F37" s="256">
        <v>1524</v>
      </c>
      <c r="G37" s="144">
        <f>sheet1!CI37</f>
        <v>77416</v>
      </c>
      <c r="H37" s="144">
        <f>sheet1!CJ37</f>
        <v>73813</v>
      </c>
      <c r="I37" s="144">
        <f>sheet1!CK37</f>
        <v>73496</v>
      </c>
      <c r="J37" s="144">
        <f>sheet1!CL37</f>
        <v>70847</v>
      </c>
      <c r="K37" s="144">
        <f>sheet1!CM37</f>
        <v>59896</v>
      </c>
      <c r="L37" s="86">
        <f t="shared" si="0"/>
        <v>50.172391445236549</v>
      </c>
      <c r="M37" s="86">
        <f t="shared" si="1"/>
        <v>47.992847854356306</v>
      </c>
      <c r="N37" s="86">
        <f t="shared" si="2"/>
        <v>48.096108453138427</v>
      </c>
      <c r="O37" s="86">
        <f t="shared" si="3"/>
        <v>46.487532808398953</v>
      </c>
      <c r="P37" s="86">
        <f t="shared" si="4"/>
        <v>39.30183727034121</v>
      </c>
      <c r="Q37" s="111">
        <f t="shared" si="5"/>
        <v>-21.666406287929508</v>
      </c>
    </row>
    <row r="38" spans="1:17">
      <c r="A38" s="48">
        <v>36</v>
      </c>
      <c r="B38" s="142" t="s">
        <v>244</v>
      </c>
      <c r="C38" s="83">
        <v>831</v>
      </c>
      <c r="D38" s="83">
        <v>830</v>
      </c>
      <c r="E38" s="143">
        <v>823997</v>
      </c>
      <c r="F38" s="256">
        <v>822</v>
      </c>
      <c r="G38" s="144">
        <f>sheet1!CI38</f>
        <v>75193</v>
      </c>
      <c r="H38" s="144">
        <f>sheet1!CJ38</f>
        <v>76418</v>
      </c>
      <c r="I38" s="144">
        <f>sheet1!CK38</f>
        <v>68458</v>
      </c>
      <c r="J38" s="144">
        <f>sheet1!CL38</f>
        <v>67344</v>
      </c>
      <c r="K38" s="144">
        <f>sheet1!CM38</f>
        <v>64280</v>
      </c>
      <c r="L38" s="86">
        <f t="shared" si="0"/>
        <v>90.484957882069793</v>
      </c>
      <c r="M38" s="86">
        <f t="shared" si="1"/>
        <v>92.069879518072284</v>
      </c>
      <c r="N38" s="86">
        <f t="shared" si="2"/>
        <v>83.080399564561517</v>
      </c>
      <c r="O38" s="86">
        <f t="shared" si="3"/>
        <v>81.927007299270073</v>
      </c>
      <c r="P38" s="86">
        <f t="shared" si="4"/>
        <v>78.199513381995132</v>
      </c>
      <c r="Q38" s="111">
        <f t="shared" si="5"/>
        <v>-13.57733350120629</v>
      </c>
    </row>
    <row r="39" spans="1:17">
      <c r="A39" s="48">
        <v>37</v>
      </c>
      <c r="B39" s="142" t="s">
        <v>245</v>
      </c>
      <c r="C39" s="83">
        <v>1029</v>
      </c>
      <c r="D39" s="83">
        <v>1029</v>
      </c>
      <c r="E39" s="143">
        <v>1022843</v>
      </c>
      <c r="F39" s="256">
        <v>1022</v>
      </c>
      <c r="G39" s="144">
        <f>sheet1!CI39</f>
        <v>151225</v>
      </c>
      <c r="H39" s="144">
        <f>sheet1!CJ39</f>
        <v>122327</v>
      </c>
      <c r="I39" s="144">
        <f>sheet1!CK39</f>
        <v>100284</v>
      </c>
      <c r="J39" s="144">
        <f>sheet1!CL39</f>
        <v>98645</v>
      </c>
      <c r="K39" s="144">
        <f>sheet1!CM39</f>
        <v>106643</v>
      </c>
      <c r="L39" s="86">
        <f t="shared" si="0"/>
        <v>146.96307094266277</v>
      </c>
      <c r="M39" s="86">
        <f t="shared" si="1"/>
        <v>118.87949465500486</v>
      </c>
      <c r="N39" s="86">
        <f t="shared" si="2"/>
        <v>98.044372401238505</v>
      </c>
      <c r="O39" s="86">
        <f t="shared" si="3"/>
        <v>96.521526418786692</v>
      </c>
      <c r="P39" s="86">
        <f t="shared" si="4"/>
        <v>104.34735812133073</v>
      </c>
      <c r="Q39" s="111">
        <f t="shared" si="5"/>
        <v>-28.997565543495242</v>
      </c>
    </row>
    <row r="40" spans="1:17">
      <c r="A40" s="48">
        <v>38</v>
      </c>
      <c r="B40" s="142" t="s">
        <v>246</v>
      </c>
      <c r="C40" s="83">
        <v>1502</v>
      </c>
      <c r="D40" s="83">
        <v>1497</v>
      </c>
      <c r="E40" s="143">
        <v>1493126</v>
      </c>
      <c r="F40" s="256">
        <v>1491</v>
      </c>
      <c r="G40" s="144">
        <f>sheet1!CI40</f>
        <v>103297</v>
      </c>
      <c r="H40" s="144">
        <f>sheet1!CJ40</f>
        <v>76241</v>
      </c>
      <c r="I40" s="144">
        <f>sheet1!CK40</f>
        <v>102498</v>
      </c>
      <c r="J40" s="144">
        <f>sheet1!CL40</f>
        <v>83728</v>
      </c>
      <c r="K40" s="144">
        <f>sheet1!CM40</f>
        <v>64821</v>
      </c>
      <c r="L40" s="86">
        <f t="shared" si="0"/>
        <v>68.772969374167772</v>
      </c>
      <c r="M40" s="86">
        <f t="shared" si="1"/>
        <v>50.929191716766866</v>
      </c>
      <c r="N40" s="86">
        <f t="shared" si="2"/>
        <v>68.646584414175365</v>
      </c>
      <c r="O40" s="86">
        <f t="shared" si="3"/>
        <v>56.155600268276324</v>
      </c>
      <c r="P40" s="86">
        <f t="shared" si="4"/>
        <v>43.474849094567404</v>
      </c>
      <c r="Q40" s="111">
        <f t="shared" si="5"/>
        <v>-36.784976001200185</v>
      </c>
    </row>
    <row r="41" spans="1:17">
      <c r="A41" s="48">
        <v>39</v>
      </c>
      <c r="B41" s="142" t="s">
        <v>247</v>
      </c>
      <c r="C41" s="83">
        <v>812</v>
      </c>
      <c r="D41" s="83">
        <v>810</v>
      </c>
      <c r="E41" s="143">
        <v>813980</v>
      </c>
      <c r="F41" s="256">
        <v>813</v>
      </c>
      <c r="G41" s="144">
        <f>sheet1!CI41</f>
        <v>62170</v>
      </c>
      <c r="H41" s="144">
        <f>sheet1!CJ41</f>
        <v>55043</v>
      </c>
      <c r="I41" s="144">
        <f>sheet1!CK41</f>
        <v>90589</v>
      </c>
      <c r="J41" s="144">
        <f>sheet1!CL41</f>
        <v>73156</v>
      </c>
      <c r="K41" s="144">
        <f>sheet1!CM41</f>
        <v>44489</v>
      </c>
      <c r="L41" s="86">
        <f t="shared" si="0"/>
        <v>76.564039408866989</v>
      </c>
      <c r="M41" s="86">
        <f t="shared" si="1"/>
        <v>67.954320987654327</v>
      </c>
      <c r="N41" s="86">
        <f t="shared" si="2"/>
        <v>111.29143222192191</v>
      </c>
      <c r="O41" s="86">
        <f t="shared" si="3"/>
        <v>89.982779827798282</v>
      </c>
      <c r="P41" s="86">
        <f t="shared" si="4"/>
        <v>54.722017220172205</v>
      </c>
      <c r="Q41" s="111">
        <f t="shared" si="5"/>
        <v>-28.527781916069106</v>
      </c>
    </row>
    <row r="42" spans="1:17">
      <c r="A42" s="48">
        <v>40</v>
      </c>
      <c r="B42" s="142" t="s">
        <v>248</v>
      </c>
      <c r="C42" s="83">
        <v>4988</v>
      </c>
      <c r="D42" s="83">
        <v>5000</v>
      </c>
      <c r="E42" s="143">
        <v>5015666</v>
      </c>
      <c r="F42" s="256">
        <v>5032</v>
      </c>
      <c r="G42" s="144">
        <f>sheet1!CI42</f>
        <v>100024</v>
      </c>
      <c r="H42" s="144">
        <f>sheet1!CJ42</f>
        <v>97359</v>
      </c>
      <c r="I42" s="144">
        <f>sheet1!CK42</f>
        <v>90126</v>
      </c>
      <c r="J42" s="144">
        <f>sheet1!CL42</f>
        <v>132341</v>
      </c>
      <c r="K42" s="144">
        <f>sheet1!CM42</f>
        <v>84727</v>
      </c>
      <c r="L42" s="86">
        <f t="shared" si="0"/>
        <v>20.052927024859663</v>
      </c>
      <c r="M42" s="86">
        <f t="shared" si="1"/>
        <v>19.471800000000002</v>
      </c>
      <c r="N42" s="86">
        <f t="shared" si="2"/>
        <v>17.968899843011876</v>
      </c>
      <c r="O42" s="86">
        <f t="shared" si="3"/>
        <v>26.299880763116057</v>
      </c>
      <c r="P42" s="86">
        <f t="shared" si="4"/>
        <v>16.837639109697932</v>
      </c>
      <c r="Q42" s="111">
        <f t="shared" si="5"/>
        <v>-16.034007958916575</v>
      </c>
    </row>
    <row r="43" spans="1:17">
      <c r="A43" s="48">
        <v>41</v>
      </c>
      <c r="B43" s="142" t="s">
        <v>249</v>
      </c>
      <c r="C43" s="83">
        <v>884</v>
      </c>
      <c r="D43" s="83">
        <v>884</v>
      </c>
      <c r="E43" s="143">
        <v>876664</v>
      </c>
      <c r="F43" s="256">
        <v>876</v>
      </c>
      <c r="G43" s="144">
        <f>sheet1!CI43</f>
        <v>69612</v>
      </c>
      <c r="H43" s="144">
        <f>sheet1!CJ43</f>
        <v>43686</v>
      </c>
      <c r="I43" s="144">
        <f>sheet1!CK43</f>
        <v>36678</v>
      </c>
      <c r="J43" s="144">
        <f>sheet1!CL43</f>
        <v>44597</v>
      </c>
      <c r="K43" s="144">
        <f>sheet1!CM43</f>
        <v>46793</v>
      </c>
      <c r="L43" s="86">
        <f t="shared" si="0"/>
        <v>78.74660633484163</v>
      </c>
      <c r="M43" s="86">
        <f t="shared" si="1"/>
        <v>49.418552036199095</v>
      </c>
      <c r="N43" s="86">
        <f t="shared" si="2"/>
        <v>41.838150078023048</v>
      </c>
      <c r="O43" s="86">
        <f t="shared" si="3"/>
        <v>50.909817351598171</v>
      </c>
      <c r="P43" s="86">
        <f t="shared" si="4"/>
        <v>53.416666666666664</v>
      </c>
      <c r="Q43" s="111">
        <f t="shared" si="5"/>
        <v>-32.166388936773359</v>
      </c>
    </row>
    <row r="44" spans="1:17">
      <c r="A44" s="48">
        <v>42</v>
      </c>
      <c r="B44" s="142" t="s">
        <v>250</v>
      </c>
      <c r="C44" s="83">
        <v>1530</v>
      </c>
      <c r="D44" s="83">
        <v>1525</v>
      </c>
      <c r="E44" s="143">
        <v>1516536</v>
      </c>
      <c r="F44" s="256">
        <v>1513</v>
      </c>
      <c r="G44" s="144">
        <f>sheet1!CI44</f>
        <v>56943</v>
      </c>
      <c r="H44" s="144">
        <f>sheet1!CJ44</f>
        <v>46699</v>
      </c>
      <c r="I44" s="144">
        <f>sheet1!CK44</f>
        <v>55637</v>
      </c>
      <c r="J44" s="144">
        <f>sheet1!CL44</f>
        <v>91953</v>
      </c>
      <c r="K44" s="144">
        <f>sheet1!CM44</f>
        <v>95678</v>
      </c>
      <c r="L44" s="86">
        <f t="shared" si="0"/>
        <v>37.21764705882353</v>
      </c>
      <c r="M44" s="86">
        <f t="shared" si="1"/>
        <v>30.622295081967213</v>
      </c>
      <c r="N44" s="86">
        <f t="shared" si="2"/>
        <v>36.686896981014627</v>
      </c>
      <c r="O44" s="86">
        <f t="shared" si="3"/>
        <v>60.775280898876403</v>
      </c>
      <c r="P44" s="86">
        <f t="shared" si="4"/>
        <v>63.237276933245205</v>
      </c>
      <c r="Q44" s="111">
        <f t="shared" si="5"/>
        <v>69.912076476239676</v>
      </c>
    </row>
    <row r="45" spans="1:17">
      <c r="A45" s="48">
        <v>43</v>
      </c>
      <c r="B45" s="142" t="s">
        <v>251</v>
      </c>
      <c r="C45" s="83">
        <v>1865</v>
      </c>
      <c r="D45" s="83">
        <v>1865</v>
      </c>
      <c r="E45" s="143">
        <v>1859451</v>
      </c>
      <c r="F45" s="256">
        <v>1860</v>
      </c>
      <c r="G45" s="144">
        <f>sheet1!CI45</f>
        <v>66427</v>
      </c>
      <c r="H45" s="144">
        <f>sheet1!CJ45</f>
        <v>61882</v>
      </c>
      <c r="I45" s="144">
        <f>sheet1!CK45</f>
        <v>60312</v>
      </c>
      <c r="J45" s="144">
        <f>sheet1!CL45</f>
        <v>50252</v>
      </c>
      <c r="K45" s="144">
        <f>sheet1!CM45</f>
        <v>53860</v>
      </c>
      <c r="L45" s="86">
        <f t="shared" si="0"/>
        <v>35.617694369973194</v>
      </c>
      <c r="M45" s="86">
        <f t="shared" si="1"/>
        <v>33.180697050938335</v>
      </c>
      <c r="N45" s="86">
        <f t="shared" si="2"/>
        <v>32.4353801202613</v>
      </c>
      <c r="O45" s="86">
        <f t="shared" si="3"/>
        <v>27.017204301075267</v>
      </c>
      <c r="P45" s="86">
        <f t="shared" si="4"/>
        <v>28.956989247311828</v>
      </c>
      <c r="Q45" s="111">
        <f t="shared" si="5"/>
        <v>-18.700551061712023</v>
      </c>
    </row>
    <row r="46" spans="1:17">
      <c r="A46" s="48">
        <v>44</v>
      </c>
      <c r="B46" s="142" t="s">
        <v>252</v>
      </c>
      <c r="C46" s="83">
        <v>1228</v>
      </c>
      <c r="D46" s="83">
        <v>1226</v>
      </c>
      <c r="E46" s="143">
        <v>1221128</v>
      </c>
      <c r="F46" s="256">
        <v>1221</v>
      </c>
      <c r="G46" s="144">
        <f>sheet1!CI46</f>
        <v>66399</v>
      </c>
      <c r="H46" s="144">
        <f>sheet1!CJ46</f>
        <v>67650</v>
      </c>
      <c r="I46" s="144">
        <f>sheet1!CK46</f>
        <v>60817</v>
      </c>
      <c r="J46" s="144">
        <f>sheet1!CL46</f>
        <v>67895</v>
      </c>
      <c r="K46" s="144">
        <f>sheet1!CM46</f>
        <v>64066</v>
      </c>
      <c r="L46" s="86">
        <f t="shared" si="0"/>
        <v>54.070846905537458</v>
      </c>
      <c r="M46" s="86">
        <f t="shared" si="1"/>
        <v>55.179445350734092</v>
      </c>
      <c r="N46" s="86">
        <f t="shared" si="2"/>
        <v>49.803951756081261</v>
      </c>
      <c r="O46" s="86">
        <f t="shared" si="3"/>
        <v>55.606060606060609</v>
      </c>
      <c r="P46" s="86">
        <f t="shared" si="4"/>
        <v>52.470106470106472</v>
      </c>
      <c r="Q46" s="111">
        <f t="shared" si="5"/>
        <v>-2.9604500891718954</v>
      </c>
    </row>
    <row r="47" spans="1:17">
      <c r="A47" s="48">
        <v>45</v>
      </c>
      <c r="B47" s="142" t="s">
        <v>253</v>
      </c>
      <c r="C47" s="83">
        <v>1176</v>
      </c>
      <c r="D47" s="83">
        <v>1176</v>
      </c>
      <c r="E47" s="143">
        <v>1170023</v>
      </c>
      <c r="F47" s="256">
        <v>1169</v>
      </c>
      <c r="G47" s="144">
        <f>sheet1!CI47</f>
        <v>136853</v>
      </c>
      <c r="H47" s="144">
        <f>sheet1!CJ47</f>
        <v>151624</v>
      </c>
      <c r="I47" s="144">
        <f>sheet1!CK47</f>
        <v>153548</v>
      </c>
      <c r="J47" s="144">
        <f>sheet1!CL47</f>
        <v>164509</v>
      </c>
      <c r="K47" s="144">
        <f>sheet1!CM47</f>
        <v>155049</v>
      </c>
      <c r="L47" s="86">
        <f t="shared" si="0"/>
        <v>116.37159863945578</v>
      </c>
      <c r="M47" s="86">
        <f t="shared" si="1"/>
        <v>128.93197278911563</v>
      </c>
      <c r="N47" s="86">
        <f t="shared" si="2"/>
        <v>131.23502700374266</v>
      </c>
      <c r="O47" s="86">
        <f t="shared" si="3"/>
        <v>140.72626176218989</v>
      </c>
      <c r="P47" s="86">
        <f t="shared" si="4"/>
        <v>132.633875106929</v>
      </c>
      <c r="Q47" s="111">
        <f t="shared" si="5"/>
        <v>13.974437627051284</v>
      </c>
    </row>
    <row r="48" spans="1:17">
      <c r="A48" s="48">
        <v>46</v>
      </c>
      <c r="B48" s="142" t="s">
        <v>254</v>
      </c>
      <c r="C48" s="83">
        <v>1791</v>
      </c>
      <c r="D48" s="83">
        <v>1788</v>
      </c>
      <c r="E48" s="143">
        <v>1786214</v>
      </c>
      <c r="F48" s="256">
        <v>1783</v>
      </c>
      <c r="G48" s="144">
        <f>sheet1!CI48</f>
        <v>107549</v>
      </c>
      <c r="H48" s="144">
        <f>sheet1!CJ48</f>
        <v>75658</v>
      </c>
      <c r="I48" s="144">
        <f>sheet1!CK48</f>
        <v>86920</v>
      </c>
      <c r="J48" s="144">
        <f>sheet1!CL48</f>
        <v>73813</v>
      </c>
      <c r="K48" s="144">
        <f>sheet1!CM48</f>
        <v>63803</v>
      </c>
      <c r="L48" s="86">
        <f t="shared" si="0"/>
        <v>60.049692908989392</v>
      </c>
      <c r="M48" s="86">
        <f t="shared" si="1"/>
        <v>42.314317673378078</v>
      </c>
      <c r="N48" s="86">
        <f t="shared" si="2"/>
        <v>48.661582542741236</v>
      </c>
      <c r="O48" s="86">
        <f t="shared" si="3"/>
        <v>41.398205272013463</v>
      </c>
      <c r="P48" s="86">
        <f t="shared" si="4"/>
        <v>35.784071789119459</v>
      </c>
      <c r="Q48" s="111">
        <f t="shared" si="5"/>
        <v>-40.409234326388024</v>
      </c>
    </row>
    <row r="49" spans="1:17">
      <c r="A49" s="52">
        <v>47</v>
      </c>
      <c r="B49" s="145" t="s">
        <v>255</v>
      </c>
      <c r="C49" s="146">
        <v>1301</v>
      </c>
      <c r="D49" s="146">
        <v>1312</v>
      </c>
      <c r="E49" s="147">
        <v>1318281</v>
      </c>
      <c r="F49" s="257">
        <v>1329</v>
      </c>
      <c r="G49" s="148">
        <f>sheet1!CI49</f>
        <v>38431</v>
      </c>
      <c r="H49" s="148">
        <f>sheet1!CJ49</f>
        <v>37310</v>
      </c>
      <c r="I49" s="148">
        <f>sheet1!CK49</f>
        <v>36279</v>
      </c>
      <c r="J49" s="148">
        <f>sheet1!CL49</f>
        <v>50286</v>
      </c>
      <c r="K49" s="148">
        <f>sheet1!CM49</f>
        <v>41715</v>
      </c>
      <c r="L49" s="87">
        <f t="shared" si="0"/>
        <v>29.539584934665641</v>
      </c>
      <c r="M49" s="87">
        <f t="shared" si="1"/>
        <v>28.4375</v>
      </c>
      <c r="N49" s="87">
        <f t="shared" si="2"/>
        <v>27.519929362556237</v>
      </c>
      <c r="O49" s="230">
        <f t="shared" si="3"/>
        <v>37.837471783295712</v>
      </c>
      <c r="P49" s="87">
        <f t="shared" si="4"/>
        <v>31.388261851015802</v>
      </c>
      <c r="Q49" s="231">
        <f t="shared" si="5"/>
        <v>6.2583036303285322</v>
      </c>
    </row>
    <row r="50" spans="1:17">
      <c r="A50" s="114"/>
      <c r="B50" s="115" t="s">
        <v>187</v>
      </c>
      <c r="C50" s="15">
        <v>126486</v>
      </c>
      <c r="D50" s="15">
        <v>126686</v>
      </c>
      <c r="E50" s="43">
        <f>SUM(E3:E49)</f>
        <v>126919288</v>
      </c>
      <c r="F50" s="43">
        <v>127291</v>
      </c>
      <c r="G50" s="21">
        <f>sheet1!CI50</f>
        <v>8915530</v>
      </c>
      <c r="H50" s="21">
        <f>sheet1!CJ50</f>
        <v>7838216</v>
      </c>
      <c r="I50" s="21">
        <f>sheet1!CK50</f>
        <v>7443464</v>
      </c>
      <c r="J50" s="21">
        <f>sheet1!CL50</f>
        <v>7214438</v>
      </c>
      <c r="K50" s="21">
        <f>sheet1!CM50</f>
        <v>7401786</v>
      </c>
      <c r="L50" s="74">
        <f t="shared" si="0"/>
        <v>70.486298878927315</v>
      </c>
      <c r="M50" s="74">
        <f t="shared" si="1"/>
        <v>61.871209131237862</v>
      </c>
      <c r="N50" s="74">
        <f t="shared" si="2"/>
        <v>58.647224683453942</v>
      </c>
      <c r="O50" s="74">
        <f t="shared" si="3"/>
        <v>56.676732840499326</v>
      </c>
      <c r="P50" s="74">
        <f t="shared" si="4"/>
        <v>58.148541530823074</v>
      </c>
      <c r="Q50" s="248">
        <f t="shared" si="5"/>
        <v>-17.503766752311002</v>
      </c>
    </row>
    <row r="51" spans="1:17">
      <c r="A51" t="s">
        <v>303</v>
      </c>
    </row>
    <row r="52" spans="1:17">
      <c r="A52" t="s">
        <v>205</v>
      </c>
    </row>
    <row r="53" spans="1:17">
      <c r="A53" t="s">
        <v>304</v>
      </c>
    </row>
  </sheetData>
  <mergeCells count="3">
    <mergeCell ref="A1:A2"/>
    <mergeCell ref="B1:B2"/>
    <mergeCell ref="Q1:Q2"/>
  </mergeCells>
  <phoneticPr fontId="2"/>
  <conditionalFormatting sqref="Q1:Q1048576">
    <cfRule type="cellIs" dxfId="2" priority="1" stopIfTrue="1" operator="lessThan">
      <formula>0</formula>
    </cfRule>
  </conditionalFormatting>
  <pageMargins left="0.89" right="0.35" top="0.78" bottom="0.35" header="0.56000000000000005" footer="0.27"/>
  <pageSetup paperSize="9" scale="75" orientation="landscape" horizontalDpi="4294967292" verticalDpi="0"/>
  <headerFooter>
    <oddHeader>&amp;L&amp;"ＭＳ ゴシック,太字"&amp;12＜参考表-2＞&amp;"ＭＳ ゴシック,太字 斜体"住民１人当たりの消費者行政予算額</oddHead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workbookViewId="0">
      <pane xSplit="2" ySplit="2" topLeftCell="C3" activePane="bottomRight" state="frozen"/>
      <selection pane="topRight" activeCell="C1" sqref="C1"/>
      <selection pane="bottomLeft" activeCell="A2" sqref="A2"/>
      <selection pane="bottomRight" sqref="A1:A2"/>
    </sheetView>
  </sheetViews>
  <sheetFormatPr baseColWidth="10" defaultColWidth="8.83203125" defaultRowHeight="17" x14ac:dyDescent="0"/>
  <cols>
    <col min="1" max="1" width="3.5" customWidth="1"/>
    <col min="2" max="2" width="10" customWidth="1"/>
    <col min="3" max="4" width="10" style="12" customWidth="1"/>
    <col min="5" max="5" width="12.6640625" customWidth="1"/>
    <col min="6" max="6" width="10.83203125" customWidth="1"/>
    <col min="7" max="11" width="9.1640625" customWidth="1"/>
    <col min="12" max="12" width="10.5" style="36" customWidth="1"/>
    <col min="13" max="13" width="10.1640625" style="36" bestFit="1" customWidth="1"/>
    <col min="14" max="14" width="10.33203125" style="36" customWidth="1"/>
    <col min="15" max="15" width="10.1640625" style="36" bestFit="1" customWidth="1"/>
    <col min="16" max="16" width="10.1640625" style="36" customWidth="1"/>
    <col min="17" max="17" width="10.6640625" bestFit="1" customWidth="1"/>
  </cols>
  <sheetData>
    <row r="1" spans="1:17">
      <c r="A1" s="380" t="s">
        <v>207</v>
      </c>
      <c r="B1" s="380" t="s">
        <v>208</v>
      </c>
      <c r="C1" s="129" t="s">
        <v>188</v>
      </c>
      <c r="D1" s="127"/>
      <c r="E1" s="130"/>
      <c r="F1" s="128"/>
      <c r="G1" s="89" t="s">
        <v>203</v>
      </c>
      <c r="H1" s="130"/>
      <c r="I1" s="130"/>
      <c r="J1" s="128"/>
      <c r="K1" s="130"/>
      <c r="L1" s="134" t="s">
        <v>199</v>
      </c>
      <c r="M1" s="135"/>
      <c r="N1" s="135"/>
      <c r="O1" s="135"/>
      <c r="P1" s="136"/>
      <c r="Q1" s="385" t="s">
        <v>2</v>
      </c>
    </row>
    <row r="2" spans="1:17">
      <c r="A2" s="381"/>
      <c r="B2" s="381"/>
      <c r="C2" s="81" t="s">
        <v>320</v>
      </c>
      <c r="D2" s="81" t="s">
        <v>321</v>
      </c>
      <c r="E2" s="24" t="s">
        <v>202</v>
      </c>
      <c r="F2" s="24" t="s">
        <v>285</v>
      </c>
      <c r="G2" s="44" t="s">
        <v>257</v>
      </c>
      <c r="H2" s="44" t="s">
        <v>258</v>
      </c>
      <c r="I2" s="44" t="s">
        <v>259</v>
      </c>
      <c r="J2" s="44" t="s">
        <v>260</v>
      </c>
      <c r="K2" s="44" t="s">
        <v>1</v>
      </c>
      <c r="L2" s="119" t="s">
        <v>322</v>
      </c>
      <c r="M2" s="119" t="s">
        <v>317</v>
      </c>
      <c r="N2" s="119" t="s">
        <v>318</v>
      </c>
      <c r="O2" s="119" t="s">
        <v>319</v>
      </c>
      <c r="P2" s="119" t="s">
        <v>286</v>
      </c>
      <c r="Q2" s="386"/>
    </row>
    <row r="3" spans="1:17">
      <c r="A3" s="41">
        <v>1</v>
      </c>
      <c r="B3" s="42" t="s">
        <v>209</v>
      </c>
      <c r="C3" s="82">
        <v>5700</v>
      </c>
      <c r="D3" s="82">
        <v>5695</v>
      </c>
      <c r="E3" s="140">
        <v>5682950</v>
      </c>
      <c r="F3" s="258">
        <v>5679</v>
      </c>
      <c r="G3" s="240">
        <f>sheet1!BE3</f>
        <v>56</v>
      </c>
      <c r="H3" s="240">
        <f>sheet1!BF3</f>
        <v>56</v>
      </c>
      <c r="I3" s="240">
        <f>sheet1!BG3</f>
        <v>52</v>
      </c>
      <c r="J3" s="240">
        <f>sheet1!BH3</f>
        <v>52</v>
      </c>
      <c r="K3" s="240">
        <f>sheet1!BI3</f>
        <v>52</v>
      </c>
      <c r="L3" s="120">
        <f t="shared" ref="L3:L50" si="0">C3*1000/G3</f>
        <v>101785.71428571429</v>
      </c>
      <c r="M3" s="120">
        <f t="shared" ref="M3:M50" si="1">D3*1000/H3</f>
        <v>101696.42857142857</v>
      </c>
      <c r="N3" s="120">
        <f t="shared" ref="N3:N50" si="2">E3/I3</f>
        <v>109287.5</v>
      </c>
      <c r="O3" s="120">
        <f>F3*1000/J3</f>
        <v>109211.53846153847</v>
      </c>
      <c r="P3" s="120">
        <f>F3*1000/K3</f>
        <v>109211.53846153847</v>
      </c>
      <c r="Q3" s="110">
        <f>(P3/L3-1)*100</f>
        <v>7.2955465587044577</v>
      </c>
    </row>
    <row r="4" spans="1:17">
      <c r="A4" s="3">
        <v>2</v>
      </c>
      <c r="B4" s="2" t="s">
        <v>210</v>
      </c>
      <c r="C4" s="83">
        <v>1478</v>
      </c>
      <c r="D4" s="83">
        <v>1475</v>
      </c>
      <c r="E4" s="143">
        <v>1475635</v>
      </c>
      <c r="F4" s="259">
        <v>1474</v>
      </c>
      <c r="G4" s="241">
        <f>sheet1!BE4</f>
        <v>14</v>
      </c>
      <c r="H4" s="241">
        <f>sheet1!BF4</f>
        <v>15</v>
      </c>
      <c r="I4" s="241">
        <f>sheet1!BG4</f>
        <v>15</v>
      </c>
      <c r="J4" s="241">
        <f>sheet1!BH4</f>
        <v>15</v>
      </c>
      <c r="K4" s="241">
        <f>sheet1!BI4</f>
        <v>15</v>
      </c>
      <c r="L4" s="121">
        <f t="shared" si="0"/>
        <v>105571.42857142857</v>
      </c>
      <c r="M4" s="121">
        <f t="shared" si="1"/>
        <v>98333.333333333328</v>
      </c>
      <c r="N4" s="121">
        <f t="shared" si="2"/>
        <v>98375.666666666672</v>
      </c>
      <c r="O4" s="121">
        <f t="shared" ref="O4:O50" si="3">F4*1000/J4</f>
        <v>98266.666666666672</v>
      </c>
      <c r="P4" s="121">
        <f t="shared" ref="P4:P50" si="4">F4*1000/K4</f>
        <v>98266.666666666672</v>
      </c>
      <c r="Q4" s="244">
        <f>(P4/L4-1)*100</f>
        <v>-6.9192602616147791</v>
      </c>
    </row>
    <row r="5" spans="1:17">
      <c r="A5" s="3">
        <v>3</v>
      </c>
      <c r="B5" s="2" t="s">
        <v>211</v>
      </c>
      <c r="C5" s="83">
        <v>1416</v>
      </c>
      <c r="D5" s="83">
        <v>1414</v>
      </c>
      <c r="E5" s="143">
        <v>1416198</v>
      </c>
      <c r="F5" s="259">
        <v>1413</v>
      </c>
      <c r="G5" s="241">
        <f>sheet1!BE5</f>
        <v>17</v>
      </c>
      <c r="H5" s="241">
        <f>sheet1!BF5</f>
        <v>16</v>
      </c>
      <c r="I5" s="241">
        <f>sheet1!BG5</f>
        <v>16</v>
      </c>
      <c r="J5" s="241">
        <f>sheet1!BH5</f>
        <v>16</v>
      </c>
      <c r="K5" s="241">
        <f>sheet1!BI5</f>
        <v>15</v>
      </c>
      <c r="L5" s="121">
        <f t="shared" si="0"/>
        <v>83294.117647058825</v>
      </c>
      <c r="M5" s="121">
        <f t="shared" si="1"/>
        <v>88375</v>
      </c>
      <c r="N5" s="121">
        <f t="shared" si="2"/>
        <v>88512.375</v>
      </c>
      <c r="O5" s="121">
        <f t="shared" si="3"/>
        <v>88312.5</v>
      </c>
      <c r="P5" s="121">
        <f t="shared" si="4"/>
        <v>94200</v>
      </c>
      <c r="Q5" s="111">
        <f t="shared" ref="Q5:Q50" si="5">(P5/L5-1)*100</f>
        <v>13.093220338983059</v>
      </c>
    </row>
    <row r="6" spans="1:17">
      <c r="A6" s="3">
        <v>4</v>
      </c>
      <c r="B6" s="2" t="s">
        <v>212</v>
      </c>
      <c r="C6" s="83">
        <v>2355</v>
      </c>
      <c r="D6" s="83">
        <v>2360</v>
      </c>
      <c r="E6" s="143">
        <v>2365204</v>
      </c>
      <c r="F6" s="259">
        <v>2371</v>
      </c>
      <c r="G6" s="241">
        <f>sheet1!BE6</f>
        <v>29</v>
      </c>
      <c r="H6" s="241">
        <f>sheet1!BF6</f>
        <v>28</v>
      </c>
      <c r="I6" s="241">
        <f>sheet1!BG6</f>
        <v>27</v>
      </c>
      <c r="J6" s="241">
        <f>sheet1!BH6</f>
        <v>26</v>
      </c>
      <c r="K6" s="241">
        <f>sheet1!BI6</f>
        <v>28</v>
      </c>
      <c r="L6" s="121">
        <f t="shared" si="0"/>
        <v>81206.896551724145</v>
      </c>
      <c r="M6" s="121">
        <f t="shared" si="1"/>
        <v>84285.71428571429</v>
      </c>
      <c r="N6" s="121">
        <f t="shared" si="2"/>
        <v>87600.148148148146</v>
      </c>
      <c r="O6" s="121">
        <f t="shared" si="3"/>
        <v>91192.307692307688</v>
      </c>
      <c r="P6" s="121">
        <f t="shared" si="4"/>
        <v>84678.571428571435</v>
      </c>
      <c r="Q6" s="245">
        <f t="shared" si="5"/>
        <v>4.2750985744616221</v>
      </c>
    </row>
    <row r="7" spans="1:17">
      <c r="A7" s="3">
        <v>5</v>
      </c>
      <c r="B7" s="2" t="s">
        <v>213</v>
      </c>
      <c r="C7" s="83">
        <v>1201</v>
      </c>
      <c r="D7" s="83">
        <v>1196</v>
      </c>
      <c r="E7" s="143">
        <v>1189215</v>
      </c>
      <c r="F7" s="259">
        <v>1184</v>
      </c>
      <c r="G7" s="241">
        <f>sheet1!BE7</f>
        <v>24.5</v>
      </c>
      <c r="H7" s="241">
        <f>sheet1!BF7</f>
        <v>23.5</v>
      </c>
      <c r="I7" s="241">
        <f>sheet1!BG7</f>
        <v>22.5</v>
      </c>
      <c r="J7" s="241">
        <f>sheet1!BH7</f>
        <v>22</v>
      </c>
      <c r="K7" s="241">
        <f>sheet1!BI7</f>
        <v>21</v>
      </c>
      <c r="L7" s="121">
        <f t="shared" si="0"/>
        <v>49020.408163265303</v>
      </c>
      <c r="M7" s="121">
        <f t="shared" si="1"/>
        <v>50893.617021276594</v>
      </c>
      <c r="N7" s="121">
        <f t="shared" si="2"/>
        <v>52854</v>
      </c>
      <c r="O7" s="121">
        <f t="shared" si="3"/>
        <v>53818.181818181816</v>
      </c>
      <c r="P7" s="121">
        <f t="shared" si="4"/>
        <v>56380.952380952382</v>
      </c>
      <c r="Q7" s="245">
        <f t="shared" si="5"/>
        <v>15.015265056897032</v>
      </c>
    </row>
    <row r="8" spans="1:17">
      <c r="A8" s="3">
        <v>6</v>
      </c>
      <c r="B8" s="2" t="s">
        <v>214</v>
      </c>
      <c r="C8" s="83">
        <v>1253</v>
      </c>
      <c r="D8" s="83">
        <v>1250</v>
      </c>
      <c r="E8" s="143">
        <v>1244040</v>
      </c>
      <c r="F8" s="259">
        <v>1241</v>
      </c>
      <c r="G8" s="241">
        <f>sheet1!BE8</f>
        <v>18.5</v>
      </c>
      <c r="H8" s="241">
        <f>sheet1!BF8</f>
        <v>19</v>
      </c>
      <c r="I8" s="241">
        <f>sheet1!BG8</f>
        <v>19</v>
      </c>
      <c r="J8" s="241">
        <f>sheet1!BH8</f>
        <v>19.5</v>
      </c>
      <c r="K8" s="241">
        <f>sheet1!BI8</f>
        <v>18</v>
      </c>
      <c r="L8" s="121">
        <f t="shared" si="0"/>
        <v>67729.729729729734</v>
      </c>
      <c r="M8" s="121">
        <f t="shared" si="1"/>
        <v>65789.473684210519</v>
      </c>
      <c r="N8" s="121">
        <f t="shared" si="2"/>
        <v>65475.789473684214</v>
      </c>
      <c r="O8" s="121">
        <f t="shared" si="3"/>
        <v>63641.025641025641</v>
      </c>
      <c r="P8" s="121">
        <f t="shared" si="4"/>
        <v>68944.444444444438</v>
      </c>
      <c r="Q8" s="245">
        <f t="shared" si="5"/>
        <v>1.793473441518123</v>
      </c>
    </row>
    <row r="9" spans="1:17">
      <c r="A9" s="3">
        <v>7</v>
      </c>
      <c r="B9" s="2" t="s">
        <v>215</v>
      </c>
      <c r="C9" s="83">
        <v>2137</v>
      </c>
      <c r="D9" s="83">
        <v>2135</v>
      </c>
      <c r="E9" s="143">
        <v>2126998</v>
      </c>
      <c r="F9" s="259">
        <v>2125</v>
      </c>
      <c r="G9" s="241">
        <f>sheet1!BE9</f>
        <v>24.5</v>
      </c>
      <c r="H9" s="241">
        <f>sheet1!BF9</f>
        <v>25.5</v>
      </c>
      <c r="I9" s="241">
        <f>sheet1!BG9</f>
        <v>26.5</v>
      </c>
      <c r="J9" s="241">
        <f>sheet1!BH9</f>
        <v>25.5</v>
      </c>
      <c r="K9" s="241">
        <f>sheet1!BI9</f>
        <v>25.5</v>
      </c>
      <c r="L9" s="121">
        <f t="shared" si="0"/>
        <v>87224.489795918373</v>
      </c>
      <c r="M9" s="121">
        <f t="shared" si="1"/>
        <v>83725.490196078434</v>
      </c>
      <c r="N9" s="121">
        <f t="shared" si="2"/>
        <v>80264.075471698117</v>
      </c>
      <c r="O9" s="121">
        <f t="shared" si="3"/>
        <v>83333.333333333328</v>
      </c>
      <c r="P9" s="121">
        <f t="shared" si="4"/>
        <v>83333.333333333328</v>
      </c>
      <c r="Q9" s="244">
        <f t="shared" si="5"/>
        <v>-4.4610825144283384</v>
      </c>
    </row>
    <row r="10" spans="1:17">
      <c r="A10" s="3">
        <v>8</v>
      </c>
      <c r="B10" s="2" t="s">
        <v>216</v>
      </c>
      <c r="C10" s="83">
        <v>2996</v>
      </c>
      <c r="D10" s="83">
        <v>3002</v>
      </c>
      <c r="E10" s="143">
        <v>2985424</v>
      </c>
      <c r="F10" s="259">
        <v>2992</v>
      </c>
      <c r="G10" s="241">
        <f>sheet1!BE10</f>
        <v>19.5</v>
      </c>
      <c r="H10" s="241">
        <f>sheet1!BF10</f>
        <v>19.5</v>
      </c>
      <c r="I10" s="241">
        <f>sheet1!BG10</f>
        <v>20.5</v>
      </c>
      <c r="J10" s="241">
        <f>sheet1!BH10</f>
        <v>20.5</v>
      </c>
      <c r="K10" s="241">
        <f>sheet1!BI10</f>
        <v>19.5</v>
      </c>
      <c r="L10" s="121">
        <f t="shared" si="0"/>
        <v>153641.02564102566</v>
      </c>
      <c r="M10" s="121">
        <f t="shared" si="1"/>
        <v>153948.71794871794</v>
      </c>
      <c r="N10" s="121">
        <f t="shared" si="2"/>
        <v>145630.43902439025</v>
      </c>
      <c r="O10" s="121">
        <f t="shared" si="3"/>
        <v>145951.21951219512</v>
      </c>
      <c r="P10" s="121">
        <f t="shared" si="4"/>
        <v>153435.89743589744</v>
      </c>
      <c r="Q10" s="244">
        <f t="shared" si="5"/>
        <v>-0.1335113484646322</v>
      </c>
    </row>
    <row r="11" spans="1:17">
      <c r="A11" s="3">
        <v>9</v>
      </c>
      <c r="B11" s="2" t="s">
        <v>217</v>
      </c>
      <c r="C11" s="83">
        <v>2008</v>
      </c>
      <c r="D11" s="83">
        <v>2012</v>
      </c>
      <c r="E11" s="143">
        <v>2004787</v>
      </c>
      <c r="F11" s="259">
        <v>2010</v>
      </c>
      <c r="G11" s="241">
        <f>sheet1!BE11</f>
        <v>18</v>
      </c>
      <c r="H11" s="241">
        <f>sheet1!BF11</f>
        <v>18</v>
      </c>
      <c r="I11" s="241">
        <f>sheet1!BG11</f>
        <v>21</v>
      </c>
      <c r="J11" s="241">
        <f>sheet1!BH11</f>
        <v>18</v>
      </c>
      <c r="K11" s="241">
        <f>sheet1!BI11</f>
        <v>18</v>
      </c>
      <c r="L11" s="121">
        <f t="shared" si="0"/>
        <v>111555.55555555556</v>
      </c>
      <c r="M11" s="121">
        <f t="shared" si="1"/>
        <v>111777.77777777778</v>
      </c>
      <c r="N11" s="121">
        <f t="shared" si="2"/>
        <v>95466.047619047618</v>
      </c>
      <c r="O11" s="121">
        <f t="shared" si="3"/>
        <v>111666.66666666667</v>
      </c>
      <c r="P11" s="121">
        <f t="shared" si="4"/>
        <v>111666.66666666667</v>
      </c>
      <c r="Q11" s="111">
        <f t="shared" si="5"/>
        <v>9.960159362549792E-2</v>
      </c>
    </row>
    <row r="12" spans="1:17">
      <c r="A12" s="3">
        <v>10</v>
      </c>
      <c r="B12" s="2" t="s">
        <v>218</v>
      </c>
      <c r="C12" s="83">
        <v>2025</v>
      </c>
      <c r="D12" s="83">
        <v>2030</v>
      </c>
      <c r="E12" s="143">
        <v>2024820</v>
      </c>
      <c r="F12" s="259">
        <v>2031</v>
      </c>
      <c r="G12" s="241">
        <f>sheet1!BE12</f>
        <v>21</v>
      </c>
      <c r="H12" s="241">
        <f>sheet1!BF12</f>
        <v>21</v>
      </c>
      <c r="I12" s="241">
        <f>sheet1!BG12</f>
        <v>23</v>
      </c>
      <c r="J12" s="241">
        <f>sheet1!BH12</f>
        <v>23</v>
      </c>
      <c r="K12" s="241">
        <f>sheet1!BI12</f>
        <v>24</v>
      </c>
      <c r="L12" s="121">
        <f t="shared" si="0"/>
        <v>96428.571428571435</v>
      </c>
      <c r="M12" s="121">
        <f t="shared" si="1"/>
        <v>96666.666666666672</v>
      </c>
      <c r="N12" s="121">
        <f t="shared" si="2"/>
        <v>88035.65217391304</v>
      </c>
      <c r="O12" s="121">
        <f t="shared" si="3"/>
        <v>88304.34782608696</v>
      </c>
      <c r="P12" s="121">
        <f t="shared" si="4"/>
        <v>84625</v>
      </c>
      <c r="Q12" s="244">
        <f t="shared" si="5"/>
        <v>-12.24074074074074</v>
      </c>
    </row>
    <row r="13" spans="1:17">
      <c r="A13" s="3">
        <v>11</v>
      </c>
      <c r="B13" s="2" t="s">
        <v>219</v>
      </c>
      <c r="C13" s="83">
        <v>6894</v>
      </c>
      <c r="D13" s="83">
        <v>6929</v>
      </c>
      <c r="E13" s="143">
        <v>6938004</v>
      </c>
      <c r="F13" s="259">
        <v>6978</v>
      </c>
      <c r="G13" s="241">
        <f>sheet1!BE13</f>
        <v>55.5</v>
      </c>
      <c r="H13" s="241">
        <f>sheet1!BF13</f>
        <v>53.5</v>
      </c>
      <c r="I13" s="241">
        <f>sheet1!BG13</f>
        <v>54</v>
      </c>
      <c r="J13" s="241">
        <f>sheet1!BH13</f>
        <v>85</v>
      </c>
      <c r="K13" s="241">
        <f>sheet1!BI13</f>
        <v>87</v>
      </c>
      <c r="L13" s="121">
        <f t="shared" si="0"/>
        <v>124216.21621621621</v>
      </c>
      <c r="M13" s="121">
        <f t="shared" si="1"/>
        <v>129514.01869158879</v>
      </c>
      <c r="N13" s="121">
        <f t="shared" si="2"/>
        <v>128481.55555555556</v>
      </c>
      <c r="O13" s="121">
        <f t="shared" si="3"/>
        <v>82094.117647058825</v>
      </c>
      <c r="P13" s="121">
        <f t="shared" si="4"/>
        <v>80206.896551724145</v>
      </c>
      <c r="Q13" s="244">
        <f t="shared" si="5"/>
        <v>-35.429608955313462</v>
      </c>
    </row>
    <row r="14" spans="1:17">
      <c r="A14" s="3">
        <v>12</v>
      </c>
      <c r="B14" s="2" t="s">
        <v>220</v>
      </c>
      <c r="C14" s="83">
        <v>5887</v>
      </c>
      <c r="D14" s="83">
        <v>5920</v>
      </c>
      <c r="E14" s="143">
        <v>5926349</v>
      </c>
      <c r="F14" s="259">
        <v>5968</v>
      </c>
      <c r="G14" s="241">
        <f>sheet1!BE14</f>
        <v>44</v>
      </c>
      <c r="H14" s="241">
        <f>sheet1!BF14</f>
        <v>44</v>
      </c>
      <c r="I14" s="241">
        <f>sheet1!BG14</f>
        <v>48</v>
      </c>
      <c r="J14" s="241">
        <f>sheet1!BH14</f>
        <v>47</v>
      </c>
      <c r="K14" s="241">
        <f>sheet1!BI14</f>
        <v>49</v>
      </c>
      <c r="L14" s="121">
        <f t="shared" si="0"/>
        <v>133795.45454545456</v>
      </c>
      <c r="M14" s="121">
        <f t="shared" si="1"/>
        <v>134545.45454545456</v>
      </c>
      <c r="N14" s="121">
        <f t="shared" si="2"/>
        <v>123465.60416666667</v>
      </c>
      <c r="O14" s="121">
        <f t="shared" si="3"/>
        <v>126978.72340425532</v>
      </c>
      <c r="P14" s="121">
        <f t="shared" si="4"/>
        <v>121795.91836734694</v>
      </c>
      <c r="Q14" s="244">
        <f t="shared" si="5"/>
        <v>-8.9685678925893519</v>
      </c>
    </row>
    <row r="15" spans="1:17">
      <c r="A15" s="3">
        <v>13</v>
      </c>
      <c r="B15" s="2" t="s">
        <v>221</v>
      </c>
      <c r="C15" s="83">
        <v>11830</v>
      </c>
      <c r="D15" s="83">
        <v>11837</v>
      </c>
      <c r="E15" s="143">
        <v>12059237</v>
      </c>
      <c r="F15" s="259">
        <v>12138</v>
      </c>
      <c r="G15" s="241">
        <f>sheet1!BE15</f>
        <v>155</v>
      </c>
      <c r="H15" s="241">
        <f>sheet1!BF15</f>
        <v>151</v>
      </c>
      <c r="I15" s="241">
        <f>sheet1!BG15</f>
        <v>146</v>
      </c>
      <c r="J15" s="241">
        <f>sheet1!BH15</f>
        <v>142</v>
      </c>
      <c r="K15" s="241">
        <f>sheet1!BI15</f>
        <v>123</v>
      </c>
      <c r="L15" s="121">
        <f t="shared" si="0"/>
        <v>76322.580645161288</v>
      </c>
      <c r="M15" s="121">
        <f t="shared" si="1"/>
        <v>78390.728476821198</v>
      </c>
      <c r="N15" s="121">
        <f t="shared" si="2"/>
        <v>82597.513698630137</v>
      </c>
      <c r="O15" s="121">
        <f t="shared" si="3"/>
        <v>85478.873239436623</v>
      </c>
      <c r="P15" s="121">
        <f t="shared" si="4"/>
        <v>98682.926829268297</v>
      </c>
      <c r="Q15" s="245">
        <f t="shared" si="5"/>
        <v>29.297156876894228</v>
      </c>
    </row>
    <row r="16" spans="1:17">
      <c r="A16" s="3">
        <v>14</v>
      </c>
      <c r="B16" s="2" t="s">
        <v>222</v>
      </c>
      <c r="C16" s="83">
        <v>8392</v>
      </c>
      <c r="D16" s="83">
        <v>8443</v>
      </c>
      <c r="E16" s="143">
        <v>8489932</v>
      </c>
      <c r="F16" s="259">
        <v>8570</v>
      </c>
      <c r="G16" s="241">
        <f>sheet1!BE16</f>
        <v>80</v>
      </c>
      <c r="H16" s="241">
        <f>sheet1!BF16</f>
        <v>66</v>
      </c>
      <c r="I16" s="241">
        <f>sheet1!BG16</f>
        <v>58</v>
      </c>
      <c r="J16" s="241">
        <f>sheet1!BH16</f>
        <v>53</v>
      </c>
      <c r="K16" s="241">
        <f>sheet1!BI16</f>
        <v>52</v>
      </c>
      <c r="L16" s="121">
        <f t="shared" si="0"/>
        <v>104900</v>
      </c>
      <c r="M16" s="121">
        <f t="shared" si="1"/>
        <v>127924.24242424243</v>
      </c>
      <c r="N16" s="121">
        <f t="shared" si="2"/>
        <v>146378.13793103449</v>
      </c>
      <c r="O16" s="121">
        <f t="shared" si="3"/>
        <v>161698.11320754717</v>
      </c>
      <c r="P16" s="121">
        <f t="shared" si="4"/>
        <v>164807.69230769231</v>
      </c>
      <c r="Q16" s="245">
        <f t="shared" si="5"/>
        <v>57.109334897704777</v>
      </c>
    </row>
    <row r="17" spans="1:17">
      <c r="A17" s="3">
        <v>15</v>
      </c>
      <c r="B17" s="2" t="s">
        <v>223</v>
      </c>
      <c r="C17" s="83">
        <v>2494</v>
      </c>
      <c r="D17" s="83">
        <v>2490</v>
      </c>
      <c r="E17" s="143">
        <v>2475724</v>
      </c>
      <c r="F17" s="259">
        <v>2473</v>
      </c>
      <c r="G17" s="241">
        <f>sheet1!BE17</f>
        <v>16</v>
      </c>
      <c r="H17" s="241">
        <f>sheet1!BF17</f>
        <v>16</v>
      </c>
      <c r="I17" s="241">
        <f>sheet1!BG17</f>
        <v>15.5</v>
      </c>
      <c r="J17" s="241">
        <f>sheet1!BH17</f>
        <v>16.5</v>
      </c>
      <c r="K17" s="241">
        <f>sheet1!BI17</f>
        <v>16.5</v>
      </c>
      <c r="L17" s="121">
        <f t="shared" si="0"/>
        <v>155875</v>
      </c>
      <c r="M17" s="121">
        <f t="shared" si="1"/>
        <v>155625</v>
      </c>
      <c r="N17" s="121">
        <f t="shared" si="2"/>
        <v>159724.12903225806</v>
      </c>
      <c r="O17" s="121">
        <f t="shared" si="3"/>
        <v>149878.78787878787</v>
      </c>
      <c r="P17" s="121">
        <f t="shared" si="4"/>
        <v>149878.78787878787</v>
      </c>
      <c r="Q17" s="244">
        <f t="shared" si="5"/>
        <v>-3.8468080970085805</v>
      </c>
    </row>
    <row r="18" spans="1:17">
      <c r="A18" s="3">
        <v>16</v>
      </c>
      <c r="B18" s="2" t="s">
        <v>224</v>
      </c>
      <c r="C18" s="83">
        <v>1126</v>
      </c>
      <c r="D18" s="83">
        <v>1125</v>
      </c>
      <c r="E18" s="143">
        <v>1120843</v>
      </c>
      <c r="F18" s="259">
        <v>1121</v>
      </c>
      <c r="G18" s="241">
        <f>sheet1!BE18</f>
        <v>21</v>
      </c>
      <c r="H18" s="241">
        <f>sheet1!BF18</f>
        <v>21</v>
      </c>
      <c r="I18" s="241">
        <f>sheet1!BG18</f>
        <v>21</v>
      </c>
      <c r="J18" s="241">
        <f>sheet1!BH18</f>
        <v>21</v>
      </c>
      <c r="K18" s="241">
        <f>sheet1!BI18</f>
        <v>21</v>
      </c>
      <c r="L18" s="121">
        <f t="shared" si="0"/>
        <v>53619.047619047618</v>
      </c>
      <c r="M18" s="121">
        <f t="shared" si="1"/>
        <v>53571.428571428572</v>
      </c>
      <c r="N18" s="121">
        <f t="shared" si="2"/>
        <v>53373.476190476191</v>
      </c>
      <c r="O18" s="121">
        <f t="shared" si="3"/>
        <v>53380.952380952382</v>
      </c>
      <c r="P18" s="121">
        <f t="shared" si="4"/>
        <v>53380.952380952382</v>
      </c>
      <c r="Q18" s="244">
        <f t="shared" si="5"/>
        <v>-0.44404973357016209</v>
      </c>
    </row>
    <row r="19" spans="1:17">
      <c r="A19" s="3">
        <v>17</v>
      </c>
      <c r="B19" s="2" t="s">
        <v>225</v>
      </c>
      <c r="C19" s="83">
        <v>1185</v>
      </c>
      <c r="D19" s="83">
        <v>1186</v>
      </c>
      <c r="E19" s="143">
        <v>1180935</v>
      </c>
      <c r="F19" s="259">
        <v>1182</v>
      </c>
      <c r="G19" s="241">
        <f>sheet1!BE19</f>
        <v>28</v>
      </c>
      <c r="H19" s="241">
        <f>sheet1!BF19</f>
        <v>28</v>
      </c>
      <c r="I19" s="241">
        <f>sheet1!BG19</f>
        <v>29</v>
      </c>
      <c r="J19" s="241">
        <f>sheet1!BH19</f>
        <v>29</v>
      </c>
      <c r="K19" s="241">
        <f>sheet1!BI19</f>
        <v>29</v>
      </c>
      <c r="L19" s="121">
        <f t="shared" si="0"/>
        <v>42321.428571428572</v>
      </c>
      <c r="M19" s="121">
        <f t="shared" si="1"/>
        <v>42357.142857142855</v>
      </c>
      <c r="N19" s="121">
        <f t="shared" si="2"/>
        <v>40721.896551724138</v>
      </c>
      <c r="O19" s="121">
        <f t="shared" si="3"/>
        <v>40758.620689655174</v>
      </c>
      <c r="P19" s="121">
        <f t="shared" si="4"/>
        <v>40758.620689655174</v>
      </c>
      <c r="Q19" s="244">
        <f t="shared" si="5"/>
        <v>-3.6927106067219495</v>
      </c>
    </row>
    <row r="20" spans="1:17">
      <c r="A20" s="3">
        <v>18</v>
      </c>
      <c r="B20" s="2" t="s">
        <v>226</v>
      </c>
      <c r="C20" s="83">
        <v>830</v>
      </c>
      <c r="D20" s="83">
        <v>831</v>
      </c>
      <c r="E20" s="143">
        <v>828960</v>
      </c>
      <c r="F20" s="259">
        <v>830</v>
      </c>
      <c r="G20" s="241">
        <f>sheet1!BE20</f>
        <v>13</v>
      </c>
      <c r="H20" s="241">
        <f>sheet1!BF20</f>
        <v>14</v>
      </c>
      <c r="I20" s="241">
        <f>sheet1!BG20</f>
        <v>14</v>
      </c>
      <c r="J20" s="241">
        <f>sheet1!BH20</f>
        <v>14</v>
      </c>
      <c r="K20" s="241">
        <f>sheet1!BI20</f>
        <v>15</v>
      </c>
      <c r="L20" s="121">
        <f t="shared" si="0"/>
        <v>63846.153846153844</v>
      </c>
      <c r="M20" s="121">
        <f t="shared" si="1"/>
        <v>59357.142857142855</v>
      </c>
      <c r="N20" s="121">
        <f t="shared" si="2"/>
        <v>59211.428571428572</v>
      </c>
      <c r="O20" s="121">
        <f t="shared" si="3"/>
        <v>59285.714285714283</v>
      </c>
      <c r="P20" s="121">
        <f t="shared" si="4"/>
        <v>55333.333333333336</v>
      </c>
      <c r="Q20" s="244">
        <f t="shared" si="5"/>
        <v>-13.33333333333333</v>
      </c>
    </row>
    <row r="21" spans="1:17">
      <c r="A21" s="3">
        <v>19</v>
      </c>
      <c r="B21" s="2" t="s">
        <v>227</v>
      </c>
      <c r="C21" s="83">
        <v>892</v>
      </c>
      <c r="D21" s="83">
        <v>893</v>
      </c>
      <c r="E21" s="143">
        <v>888170</v>
      </c>
      <c r="F21" s="259">
        <v>890</v>
      </c>
      <c r="G21" s="241">
        <f>sheet1!BE21</f>
        <v>18.5</v>
      </c>
      <c r="H21" s="241">
        <f>sheet1!BF21</f>
        <v>18.5</v>
      </c>
      <c r="I21" s="241">
        <f>sheet1!BG21</f>
        <v>18.5</v>
      </c>
      <c r="J21" s="241">
        <f>sheet1!BH21</f>
        <v>18.5</v>
      </c>
      <c r="K21" s="241">
        <f>sheet1!BI21</f>
        <v>18.5</v>
      </c>
      <c r="L21" s="121">
        <f t="shared" si="0"/>
        <v>48216.216216216213</v>
      </c>
      <c r="M21" s="121">
        <f t="shared" si="1"/>
        <v>48270.270270270274</v>
      </c>
      <c r="N21" s="121">
        <f t="shared" si="2"/>
        <v>48009.189189189186</v>
      </c>
      <c r="O21" s="121">
        <f t="shared" si="3"/>
        <v>48108.108108108107</v>
      </c>
      <c r="P21" s="121">
        <f t="shared" si="4"/>
        <v>48108.108108108107</v>
      </c>
      <c r="Q21" s="244">
        <f t="shared" si="5"/>
        <v>-0.22421524663677195</v>
      </c>
    </row>
    <row r="22" spans="1:17">
      <c r="A22" s="3">
        <v>20</v>
      </c>
      <c r="B22" s="2" t="s">
        <v>228</v>
      </c>
      <c r="C22" s="83">
        <v>2220</v>
      </c>
      <c r="D22" s="83">
        <v>2223</v>
      </c>
      <c r="E22" s="143">
        <v>2214409</v>
      </c>
      <c r="F22" s="259">
        <v>2223</v>
      </c>
      <c r="G22" s="241">
        <f>sheet1!BE22</f>
        <v>19</v>
      </c>
      <c r="H22" s="241">
        <f>sheet1!BF22</f>
        <v>18</v>
      </c>
      <c r="I22" s="241">
        <f>sheet1!BG22</f>
        <v>18</v>
      </c>
      <c r="J22" s="241">
        <f>sheet1!BH22</f>
        <v>18</v>
      </c>
      <c r="K22" s="241">
        <f>sheet1!BI22</f>
        <v>17</v>
      </c>
      <c r="L22" s="121">
        <f t="shared" si="0"/>
        <v>116842.10526315789</v>
      </c>
      <c r="M22" s="121">
        <f t="shared" si="1"/>
        <v>123500</v>
      </c>
      <c r="N22" s="121">
        <f t="shared" si="2"/>
        <v>123022.72222222222</v>
      </c>
      <c r="O22" s="121">
        <f t="shared" si="3"/>
        <v>123500</v>
      </c>
      <c r="P22" s="121">
        <f t="shared" si="4"/>
        <v>130764.70588235294</v>
      </c>
      <c r="Q22" s="245">
        <f t="shared" si="5"/>
        <v>11.915739268680436</v>
      </c>
    </row>
    <row r="23" spans="1:17">
      <c r="A23" s="3">
        <v>21</v>
      </c>
      <c r="B23" s="2" t="s">
        <v>229</v>
      </c>
      <c r="C23" s="83">
        <v>2115</v>
      </c>
      <c r="D23" s="83">
        <v>2118</v>
      </c>
      <c r="E23" s="143">
        <v>2107687</v>
      </c>
      <c r="F23" s="259">
        <v>2111</v>
      </c>
      <c r="G23" s="241">
        <f>sheet1!BE23</f>
        <v>7</v>
      </c>
      <c r="H23" s="241">
        <f>sheet1!BF23</f>
        <v>7</v>
      </c>
      <c r="I23" s="241">
        <f>sheet1!BG23</f>
        <v>6</v>
      </c>
      <c r="J23" s="241">
        <f>sheet1!BH23</f>
        <v>6</v>
      </c>
      <c r="K23" s="241">
        <f>sheet1!BI23</f>
        <v>6.5</v>
      </c>
      <c r="L23" s="121">
        <f t="shared" si="0"/>
        <v>302142.85714285716</v>
      </c>
      <c r="M23" s="121">
        <f t="shared" si="1"/>
        <v>302571.42857142858</v>
      </c>
      <c r="N23" s="121">
        <f t="shared" si="2"/>
        <v>351281.16666666669</v>
      </c>
      <c r="O23" s="121">
        <f t="shared" si="3"/>
        <v>351833.33333333331</v>
      </c>
      <c r="P23" s="121">
        <f t="shared" si="4"/>
        <v>324769.23076923075</v>
      </c>
      <c r="Q23" s="245">
        <f t="shared" si="5"/>
        <v>7.4886342971449249</v>
      </c>
    </row>
    <row r="24" spans="1:17">
      <c r="A24" s="3">
        <v>22</v>
      </c>
      <c r="B24" s="2" t="s">
        <v>276</v>
      </c>
      <c r="C24" s="83">
        <v>3770</v>
      </c>
      <c r="D24" s="83">
        <v>3776</v>
      </c>
      <c r="E24" s="143">
        <v>3767427</v>
      </c>
      <c r="F24" s="259">
        <v>3781</v>
      </c>
      <c r="G24" s="241">
        <f>sheet1!BE24</f>
        <v>56</v>
      </c>
      <c r="H24" s="241">
        <f>sheet1!BF24</f>
        <v>54</v>
      </c>
      <c r="I24" s="241">
        <f>sheet1!BG24</f>
        <v>52.5</v>
      </c>
      <c r="J24" s="241">
        <f>sheet1!BH24</f>
        <v>51.5</v>
      </c>
      <c r="K24" s="241">
        <f>sheet1!BI24</f>
        <v>54.5</v>
      </c>
      <c r="L24" s="121">
        <f t="shared" si="0"/>
        <v>67321.428571428565</v>
      </c>
      <c r="M24" s="121">
        <f t="shared" si="1"/>
        <v>69925.925925925927</v>
      </c>
      <c r="N24" s="121">
        <f t="shared" si="2"/>
        <v>71760.514285714293</v>
      </c>
      <c r="O24" s="121">
        <f t="shared" si="3"/>
        <v>73417.475728155347</v>
      </c>
      <c r="P24" s="121">
        <f t="shared" si="4"/>
        <v>69376.146788990824</v>
      </c>
      <c r="Q24" s="245">
        <f t="shared" si="5"/>
        <v>3.0521013311269662</v>
      </c>
    </row>
    <row r="25" spans="1:17" s="11" customFormat="1">
      <c r="A25" s="9">
        <v>23</v>
      </c>
      <c r="B25" s="155" t="s">
        <v>230</v>
      </c>
      <c r="C25" s="361">
        <v>6974</v>
      </c>
      <c r="D25" s="361">
        <v>7008</v>
      </c>
      <c r="E25" s="362">
        <v>7043235</v>
      </c>
      <c r="F25" s="366">
        <v>7087</v>
      </c>
      <c r="G25" s="241">
        <f>sheet1!BE25</f>
        <v>93</v>
      </c>
      <c r="H25" s="241">
        <f>sheet1!BF25</f>
        <v>89</v>
      </c>
      <c r="I25" s="241">
        <f>sheet1!BG25</f>
        <v>84</v>
      </c>
      <c r="J25" s="241">
        <f>sheet1!BH25</f>
        <v>84</v>
      </c>
      <c r="K25" s="241">
        <f>sheet1!BI25</f>
        <v>91</v>
      </c>
      <c r="L25" s="367">
        <f t="shared" si="0"/>
        <v>74989.247311827959</v>
      </c>
      <c r="M25" s="367">
        <f t="shared" si="1"/>
        <v>78741.573033707871</v>
      </c>
      <c r="N25" s="367">
        <f t="shared" si="2"/>
        <v>83848.03571428571</v>
      </c>
      <c r="O25" s="367">
        <f t="shared" si="3"/>
        <v>84369.047619047618</v>
      </c>
      <c r="P25" s="367">
        <f t="shared" si="4"/>
        <v>77879.120879120877</v>
      </c>
      <c r="Q25" s="368">
        <f t="shared" si="5"/>
        <v>3.8537172606573078</v>
      </c>
    </row>
    <row r="26" spans="1:17">
      <c r="A26" s="3">
        <v>24</v>
      </c>
      <c r="B26" s="2" t="s">
        <v>231</v>
      </c>
      <c r="C26" s="83">
        <v>1861</v>
      </c>
      <c r="D26" s="83">
        <v>1864</v>
      </c>
      <c r="E26" s="143">
        <v>1857365</v>
      </c>
      <c r="F26" s="259">
        <v>1861</v>
      </c>
      <c r="G26" s="241">
        <f>sheet1!BE26</f>
        <v>22</v>
      </c>
      <c r="H26" s="241">
        <f>sheet1!BF26</f>
        <v>23</v>
      </c>
      <c r="I26" s="241">
        <f>sheet1!BG26</f>
        <v>21</v>
      </c>
      <c r="J26" s="241">
        <f>sheet1!BH26</f>
        <v>22.5</v>
      </c>
      <c r="K26" s="241">
        <f>sheet1!BI26</f>
        <v>19</v>
      </c>
      <c r="L26" s="121">
        <f t="shared" si="0"/>
        <v>84590.909090909088</v>
      </c>
      <c r="M26" s="121">
        <f t="shared" si="1"/>
        <v>81043.478260869568</v>
      </c>
      <c r="N26" s="121">
        <f t="shared" si="2"/>
        <v>88445.952380952382</v>
      </c>
      <c r="O26" s="121">
        <f t="shared" si="3"/>
        <v>82711.111111111109</v>
      </c>
      <c r="P26" s="121">
        <f t="shared" si="4"/>
        <v>97947.368421052626</v>
      </c>
      <c r="Q26" s="245">
        <f t="shared" si="5"/>
        <v>15.789473684210531</v>
      </c>
    </row>
    <row r="27" spans="1:17">
      <c r="A27" s="3">
        <v>25</v>
      </c>
      <c r="B27" s="2" t="s">
        <v>232</v>
      </c>
      <c r="C27" s="83">
        <v>1323</v>
      </c>
      <c r="D27" s="83">
        <v>1333</v>
      </c>
      <c r="E27" s="143">
        <v>1342811</v>
      </c>
      <c r="F27" s="259">
        <v>1353</v>
      </c>
      <c r="G27" s="241">
        <f>sheet1!BE27</f>
        <v>15.5</v>
      </c>
      <c r="H27" s="241">
        <f>sheet1!BF27</f>
        <v>15.5</v>
      </c>
      <c r="I27" s="241">
        <f>sheet1!BG27</f>
        <v>15.5</v>
      </c>
      <c r="J27" s="241">
        <f>sheet1!BH27</f>
        <v>15</v>
      </c>
      <c r="K27" s="241">
        <f>sheet1!BI27</f>
        <v>15</v>
      </c>
      <c r="L27" s="121">
        <f t="shared" si="0"/>
        <v>85354.838709677424</v>
      </c>
      <c r="M27" s="121">
        <f t="shared" si="1"/>
        <v>86000</v>
      </c>
      <c r="N27" s="121">
        <f t="shared" si="2"/>
        <v>86632.967741935485</v>
      </c>
      <c r="O27" s="121">
        <f t="shared" si="3"/>
        <v>90200</v>
      </c>
      <c r="P27" s="121">
        <f t="shared" si="4"/>
        <v>90200</v>
      </c>
      <c r="Q27" s="245">
        <f t="shared" si="5"/>
        <v>5.6764928193499653</v>
      </c>
    </row>
    <row r="28" spans="1:17">
      <c r="A28" s="3">
        <v>26</v>
      </c>
      <c r="B28" s="2" t="s">
        <v>233</v>
      </c>
      <c r="C28" s="83">
        <v>2634</v>
      </c>
      <c r="D28" s="83">
        <v>2633</v>
      </c>
      <c r="E28" s="143">
        <v>2644331</v>
      </c>
      <c r="F28" s="259">
        <v>2646</v>
      </c>
      <c r="G28" s="241">
        <f>sheet1!BE28</f>
        <v>25</v>
      </c>
      <c r="H28" s="241">
        <f>sheet1!BF28</f>
        <v>25</v>
      </c>
      <c r="I28" s="241">
        <f>sheet1!BG28</f>
        <v>25</v>
      </c>
      <c r="J28" s="241">
        <f>sheet1!BH28</f>
        <v>25</v>
      </c>
      <c r="K28" s="241">
        <f>sheet1!BI28</f>
        <v>25</v>
      </c>
      <c r="L28" s="121">
        <f t="shared" si="0"/>
        <v>105360</v>
      </c>
      <c r="M28" s="121">
        <f t="shared" si="1"/>
        <v>105320</v>
      </c>
      <c r="N28" s="121">
        <f t="shared" si="2"/>
        <v>105773.24</v>
      </c>
      <c r="O28" s="121">
        <f t="shared" si="3"/>
        <v>105840</v>
      </c>
      <c r="P28" s="121">
        <f t="shared" si="4"/>
        <v>105840</v>
      </c>
      <c r="Q28" s="245">
        <f t="shared" si="5"/>
        <v>0.45558086560364419</v>
      </c>
    </row>
    <row r="29" spans="1:17">
      <c r="A29" s="3">
        <v>27</v>
      </c>
      <c r="B29" s="2" t="s">
        <v>234</v>
      </c>
      <c r="C29" s="83">
        <v>8804</v>
      </c>
      <c r="D29" s="83">
        <v>8801</v>
      </c>
      <c r="E29" s="143">
        <v>8804806</v>
      </c>
      <c r="F29" s="259">
        <v>8818</v>
      </c>
      <c r="G29" s="241">
        <f>sheet1!BE29</f>
        <v>19.5</v>
      </c>
      <c r="H29" s="241">
        <f>sheet1!BF29</f>
        <v>18.5</v>
      </c>
      <c r="I29" s="241">
        <f>sheet1!BG29</f>
        <v>17.5</v>
      </c>
      <c r="J29" s="241">
        <f>sheet1!BH29</f>
        <v>16.5</v>
      </c>
      <c r="K29" s="241">
        <f>sheet1!BI29</f>
        <v>8</v>
      </c>
      <c r="L29" s="121">
        <f t="shared" si="0"/>
        <v>451487.1794871795</v>
      </c>
      <c r="M29" s="121">
        <f t="shared" si="1"/>
        <v>475729.7297297297</v>
      </c>
      <c r="N29" s="121">
        <f t="shared" si="2"/>
        <v>503131.77142857143</v>
      </c>
      <c r="O29" s="121">
        <f t="shared" si="3"/>
        <v>534424.24242424243</v>
      </c>
      <c r="P29" s="121">
        <f t="shared" si="4"/>
        <v>1102250</v>
      </c>
      <c r="Q29" s="245">
        <f t="shared" si="5"/>
        <v>144.1376079054975</v>
      </c>
    </row>
    <row r="30" spans="1:17">
      <c r="A30" s="3">
        <v>28</v>
      </c>
      <c r="B30" s="2" t="s">
        <v>235</v>
      </c>
      <c r="C30" s="83">
        <v>5461</v>
      </c>
      <c r="D30" s="83">
        <v>5484</v>
      </c>
      <c r="E30" s="143">
        <v>5550742</v>
      </c>
      <c r="F30" s="259">
        <v>5571</v>
      </c>
      <c r="G30" s="241">
        <f>sheet1!BE30</f>
        <v>83</v>
      </c>
      <c r="H30" s="241">
        <f>sheet1!BF30</f>
        <v>84</v>
      </c>
      <c r="I30" s="241">
        <f>sheet1!BG30</f>
        <v>88</v>
      </c>
      <c r="J30" s="241">
        <f>sheet1!BH30</f>
        <v>90</v>
      </c>
      <c r="K30" s="241">
        <f>sheet1!BI30</f>
        <v>89</v>
      </c>
      <c r="L30" s="121">
        <f t="shared" si="0"/>
        <v>65795.180722891571</v>
      </c>
      <c r="M30" s="121">
        <f t="shared" si="1"/>
        <v>65285.714285714283</v>
      </c>
      <c r="N30" s="121">
        <f t="shared" si="2"/>
        <v>63076.61363636364</v>
      </c>
      <c r="O30" s="121">
        <f t="shared" si="3"/>
        <v>61900</v>
      </c>
      <c r="P30" s="121">
        <f t="shared" si="4"/>
        <v>62595.505617977527</v>
      </c>
      <c r="Q30" s="244">
        <f t="shared" si="5"/>
        <v>-4.8630843015540322</v>
      </c>
    </row>
    <row r="31" spans="1:17">
      <c r="A31" s="3">
        <v>29</v>
      </c>
      <c r="B31" s="2" t="s">
        <v>236</v>
      </c>
      <c r="C31" s="83">
        <v>1447</v>
      </c>
      <c r="D31" s="83">
        <v>1449</v>
      </c>
      <c r="E31" s="143">
        <v>1442862</v>
      </c>
      <c r="F31" s="259">
        <v>1442</v>
      </c>
      <c r="G31" s="241">
        <f>sheet1!BE31</f>
        <v>41.5</v>
      </c>
      <c r="H31" s="241">
        <f>sheet1!BF31</f>
        <v>42</v>
      </c>
      <c r="I31" s="241">
        <f>sheet1!BG31</f>
        <v>41</v>
      </c>
      <c r="J31" s="241">
        <f>sheet1!BH31</f>
        <v>41</v>
      </c>
      <c r="K31" s="241">
        <f>sheet1!BI31</f>
        <v>37.5</v>
      </c>
      <c r="L31" s="121">
        <f t="shared" si="0"/>
        <v>34867.469879518074</v>
      </c>
      <c r="M31" s="121">
        <f t="shared" si="1"/>
        <v>34500</v>
      </c>
      <c r="N31" s="121">
        <f t="shared" si="2"/>
        <v>35191.756097560974</v>
      </c>
      <c r="O31" s="121">
        <f t="shared" si="3"/>
        <v>35170.731707317071</v>
      </c>
      <c r="P31" s="121">
        <f t="shared" si="4"/>
        <v>38453.333333333336</v>
      </c>
      <c r="Q31" s="244">
        <f t="shared" si="5"/>
        <v>10.284266298088006</v>
      </c>
    </row>
    <row r="32" spans="1:17">
      <c r="A32" s="3">
        <v>30</v>
      </c>
      <c r="B32" s="2" t="s">
        <v>237</v>
      </c>
      <c r="C32" s="83">
        <v>1076</v>
      </c>
      <c r="D32" s="83">
        <v>1074</v>
      </c>
      <c r="E32" s="143">
        <v>1069839</v>
      </c>
      <c r="F32" s="259">
        <v>1066</v>
      </c>
      <c r="G32" s="241">
        <f>sheet1!BE32</f>
        <v>12.5</v>
      </c>
      <c r="H32" s="241">
        <f>sheet1!BF32</f>
        <v>12.5</v>
      </c>
      <c r="I32" s="241">
        <f>sheet1!BG32</f>
        <v>12.5</v>
      </c>
      <c r="J32" s="241">
        <f>sheet1!BH32</f>
        <v>12</v>
      </c>
      <c r="K32" s="241">
        <f>sheet1!BI32</f>
        <v>11.5</v>
      </c>
      <c r="L32" s="121">
        <f t="shared" si="0"/>
        <v>86080</v>
      </c>
      <c r="M32" s="121">
        <f t="shared" si="1"/>
        <v>85920</v>
      </c>
      <c r="N32" s="121">
        <f t="shared" si="2"/>
        <v>85587.12</v>
      </c>
      <c r="O32" s="121">
        <f t="shared" si="3"/>
        <v>88833.333333333328</v>
      </c>
      <c r="P32" s="121">
        <f t="shared" si="4"/>
        <v>92695.65217391304</v>
      </c>
      <c r="Q32" s="245">
        <f t="shared" si="5"/>
        <v>7.6854695328915534</v>
      </c>
    </row>
    <row r="33" spans="1:17">
      <c r="A33" s="3">
        <v>31</v>
      </c>
      <c r="B33" s="2" t="s">
        <v>238</v>
      </c>
      <c r="C33" s="83">
        <v>615</v>
      </c>
      <c r="D33" s="83">
        <v>614</v>
      </c>
      <c r="E33" s="143">
        <v>613229</v>
      </c>
      <c r="F33" s="259">
        <v>613</v>
      </c>
      <c r="G33" s="241">
        <f>sheet1!BE33</f>
        <v>11.5</v>
      </c>
      <c r="H33" s="241">
        <f>sheet1!BF33</f>
        <v>11.5</v>
      </c>
      <c r="I33" s="241">
        <f>sheet1!BG33</f>
        <v>10</v>
      </c>
      <c r="J33" s="241">
        <f>sheet1!BH33</f>
        <v>9</v>
      </c>
      <c r="K33" s="241">
        <f>sheet1!BI33</f>
        <v>9</v>
      </c>
      <c r="L33" s="121">
        <f t="shared" si="0"/>
        <v>53478.260869565216</v>
      </c>
      <c r="M33" s="121">
        <f t="shared" si="1"/>
        <v>53391.304347826088</v>
      </c>
      <c r="N33" s="121">
        <f t="shared" si="2"/>
        <v>61322.9</v>
      </c>
      <c r="O33" s="121">
        <f t="shared" si="3"/>
        <v>68111.111111111109</v>
      </c>
      <c r="P33" s="121">
        <f t="shared" si="4"/>
        <v>68111.111111111109</v>
      </c>
      <c r="Q33" s="245">
        <f t="shared" si="5"/>
        <v>27.36224028906955</v>
      </c>
    </row>
    <row r="34" spans="1:17">
      <c r="A34" s="3">
        <v>32</v>
      </c>
      <c r="B34" s="2" t="s">
        <v>240</v>
      </c>
      <c r="C34" s="83">
        <v>766</v>
      </c>
      <c r="D34" s="83">
        <v>764</v>
      </c>
      <c r="E34" s="143">
        <v>761499</v>
      </c>
      <c r="F34" s="259">
        <v>761</v>
      </c>
      <c r="G34" s="241">
        <f>sheet1!BE34</f>
        <v>10</v>
      </c>
      <c r="H34" s="241">
        <f>sheet1!BF34</f>
        <v>10</v>
      </c>
      <c r="I34" s="241">
        <f>sheet1!BG34</f>
        <v>10</v>
      </c>
      <c r="J34" s="241">
        <f>sheet1!BH34</f>
        <v>10</v>
      </c>
      <c r="K34" s="241">
        <f>sheet1!BI34</f>
        <v>11</v>
      </c>
      <c r="L34" s="121">
        <f t="shared" si="0"/>
        <v>76600</v>
      </c>
      <c r="M34" s="121">
        <f t="shared" si="1"/>
        <v>76400</v>
      </c>
      <c r="N34" s="121">
        <f t="shared" si="2"/>
        <v>76149.899999999994</v>
      </c>
      <c r="O34" s="121">
        <f t="shared" si="3"/>
        <v>76100</v>
      </c>
      <c r="P34" s="121">
        <f t="shared" si="4"/>
        <v>69181.818181818177</v>
      </c>
      <c r="Q34" s="244">
        <f t="shared" si="5"/>
        <v>-9.6843104676002874</v>
      </c>
    </row>
    <row r="35" spans="1:17">
      <c r="A35" s="3">
        <v>33</v>
      </c>
      <c r="B35" s="2" t="s">
        <v>241</v>
      </c>
      <c r="C35" s="83">
        <v>1958</v>
      </c>
      <c r="D35" s="83">
        <v>1959</v>
      </c>
      <c r="E35" s="143">
        <v>1950656</v>
      </c>
      <c r="F35" s="259">
        <v>1953</v>
      </c>
      <c r="G35" s="241">
        <f>sheet1!BE35</f>
        <v>10</v>
      </c>
      <c r="H35" s="241">
        <f>sheet1!BF35</f>
        <v>10</v>
      </c>
      <c r="I35" s="241">
        <f>sheet1!BG35</f>
        <v>10</v>
      </c>
      <c r="J35" s="241">
        <f>sheet1!BH35</f>
        <v>10</v>
      </c>
      <c r="K35" s="241">
        <f>sheet1!BI35</f>
        <v>9.5</v>
      </c>
      <c r="L35" s="121">
        <f t="shared" si="0"/>
        <v>195800</v>
      </c>
      <c r="M35" s="121">
        <f t="shared" si="1"/>
        <v>195900</v>
      </c>
      <c r="N35" s="121">
        <f t="shared" si="2"/>
        <v>195065.60000000001</v>
      </c>
      <c r="O35" s="121">
        <f t="shared" si="3"/>
        <v>195300</v>
      </c>
      <c r="P35" s="121">
        <f t="shared" si="4"/>
        <v>205578.94736842104</v>
      </c>
      <c r="Q35" s="244">
        <f t="shared" si="5"/>
        <v>4.9943551421966381</v>
      </c>
    </row>
    <row r="36" spans="1:17">
      <c r="A36" s="3">
        <v>34</v>
      </c>
      <c r="B36" s="2" t="s">
        <v>242</v>
      </c>
      <c r="C36" s="83">
        <v>2884</v>
      </c>
      <c r="D36" s="83">
        <v>2883</v>
      </c>
      <c r="E36" s="143">
        <v>2878949</v>
      </c>
      <c r="F36" s="259">
        <v>2879</v>
      </c>
      <c r="G36" s="241">
        <f>sheet1!BE36</f>
        <v>32</v>
      </c>
      <c r="H36" s="241">
        <f>sheet1!BF36</f>
        <v>30</v>
      </c>
      <c r="I36" s="241">
        <f>sheet1!BG36</f>
        <v>30</v>
      </c>
      <c r="J36" s="241">
        <f>sheet1!BH36</f>
        <v>18</v>
      </c>
      <c r="K36" s="241">
        <f>sheet1!BI36</f>
        <v>17</v>
      </c>
      <c r="L36" s="121">
        <f t="shared" si="0"/>
        <v>90125</v>
      </c>
      <c r="M36" s="121">
        <f t="shared" si="1"/>
        <v>96100</v>
      </c>
      <c r="N36" s="121">
        <f t="shared" si="2"/>
        <v>95964.96666666666</v>
      </c>
      <c r="O36" s="121">
        <f t="shared" si="3"/>
        <v>159944.44444444444</v>
      </c>
      <c r="P36" s="121">
        <f t="shared" si="4"/>
        <v>169352.9411764706</v>
      </c>
      <c r="Q36" s="245">
        <f t="shared" si="5"/>
        <v>87.908949987762114</v>
      </c>
    </row>
    <row r="37" spans="1:17">
      <c r="A37" s="3">
        <v>35</v>
      </c>
      <c r="B37" s="2" t="s">
        <v>243</v>
      </c>
      <c r="C37" s="83">
        <v>1543</v>
      </c>
      <c r="D37" s="83">
        <v>1538</v>
      </c>
      <c r="E37" s="143">
        <v>1528107</v>
      </c>
      <c r="F37" s="259">
        <v>1524</v>
      </c>
      <c r="G37" s="241">
        <f>sheet1!BE37</f>
        <v>21.5</v>
      </c>
      <c r="H37" s="241">
        <f>sheet1!BF37</f>
        <v>22.5</v>
      </c>
      <c r="I37" s="241">
        <f>sheet1!BG37</f>
        <v>22.5</v>
      </c>
      <c r="J37" s="241">
        <f>sheet1!BH37</f>
        <v>21</v>
      </c>
      <c r="K37" s="241">
        <f>sheet1!BI37</f>
        <v>21.5</v>
      </c>
      <c r="L37" s="121">
        <f t="shared" si="0"/>
        <v>71767.441860465115</v>
      </c>
      <c r="M37" s="121">
        <f t="shared" si="1"/>
        <v>68355.555555555562</v>
      </c>
      <c r="N37" s="121">
        <f t="shared" si="2"/>
        <v>67915.866666666669</v>
      </c>
      <c r="O37" s="121">
        <f t="shared" si="3"/>
        <v>72571.428571428565</v>
      </c>
      <c r="P37" s="121">
        <f t="shared" si="4"/>
        <v>70883.720930232565</v>
      </c>
      <c r="Q37" s="245">
        <f t="shared" si="5"/>
        <v>-1.2313674659753637</v>
      </c>
    </row>
    <row r="38" spans="1:17">
      <c r="A38" s="3">
        <v>36</v>
      </c>
      <c r="B38" s="2" t="s">
        <v>244</v>
      </c>
      <c r="C38" s="83">
        <v>831</v>
      </c>
      <c r="D38" s="83">
        <v>830</v>
      </c>
      <c r="E38" s="143">
        <v>823997</v>
      </c>
      <c r="F38" s="259">
        <v>822</v>
      </c>
      <c r="G38" s="241">
        <f>sheet1!BE38</f>
        <v>13</v>
      </c>
      <c r="H38" s="241">
        <f>sheet1!BF38</f>
        <v>13</v>
      </c>
      <c r="I38" s="241">
        <f>sheet1!BG38</f>
        <v>12</v>
      </c>
      <c r="J38" s="241">
        <f>sheet1!BH38</f>
        <v>11</v>
      </c>
      <c r="K38" s="241">
        <f>sheet1!BI38</f>
        <v>10.5</v>
      </c>
      <c r="L38" s="121">
        <f t="shared" si="0"/>
        <v>63923.076923076922</v>
      </c>
      <c r="M38" s="121">
        <f t="shared" si="1"/>
        <v>63846.153846153844</v>
      </c>
      <c r="N38" s="121">
        <f t="shared" si="2"/>
        <v>68666.416666666672</v>
      </c>
      <c r="O38" s="121">
        <f t="shared" si="3"/>
        <v>74727.272727272721</v>
      </c>
      <c r="P38" s="121">
        <f t="shared" si="4"/>
        <v>78285.71428571429</v>
      </c>
      <c r="Q38" s="245">
        <f t="shared" si="5"/>
        <v>22.468626439745588</v>
      </c>
    </row>
    <row r="39" spans="1:17">
      <c r="A39" s="3">
        <v>37</v>
      </c>
      <c r="B39" s="2" t="s">
        <v>245</v>
      </c>
      <c r="C39" s="83">
        <v>1029</v>
      </c>
      <c r="D39" s="83">
        <v>1029</v>
      </c>
      <c r="E39" s="143">
        <v>1022843</v>
      </c>
      <c r="F39" s="259">
        <v>1022</v>
      </c>
      <c r="G39" s="241">
        <f>sheet1!BE39</f>
        <v>15</v>
      </c>
      <c r="H39" s="241">
        <f>sheet1!BF39</f>
        <v>15</v>
      </c>
      <c r="I39" s="241">
        <f>sheet1!BG39</f>
        <v>15</v>
      </c>
      <c r="J39" s="241">
        <f>sheet1!BH39</f>
        <v>14</v>
      </c>
      <c r="K39" s="241">
        <f>sheet1!BI39</f>
        <v>16</v>
      </c>
      <c r="L39" s="121">
        <f t="shared" si="0"/>
        <v>68600</v>
      </c>
      <c r="M39" s="121">
        <f t="shared" si="1"/>
        <v>68600</v>
      </c>
      <c r="N39" s="121">
        <f t="shared" si="2"/>
        <v>68189.53333333334</v>
      </c>
      <c r="O39" s="121">
        <f t="shared" si="3"/>
        <v>73000</v>
      </c>
      <c r="P39" s="121">
        <f t="shared" si="4"/>
        <v>63875</v>
      </c>
      <c r="Q39" s="245">
        <f t="shared" si="5"/>
        <v>-6.8877551020408152</v>
      </c>
    </row>
    <row r="40" spans="1:17">
      <c r="A40" s="3">
        <v>38</v>
      </c>
      <c r="B40" s="2" t="s">
        <v>246</v>
      </c>
      <c r="C40" s="83">
        <v>1502</v>
      </c>
      <c r="D40" s="83">
        <v>1497</v>
      </c>
      <c r="E40" s="143">
        <v>1493126</v>
      </c>
      <c r="F40" s="259">
        <v>1491</v>
      </c>
      <c r="G40" s="241">
        <f>sheet1!BE40</f>
        <v>13</v>
      </c>
      <c r="H40" s="241">
        <f>sheet1!BF40</f>
        <v>13</v>
      </c>
      <c r="I40" s="241">
        <f>sheet1!BG40</f>
        <v>13</v>
      </c>
      <c r="J40" s="241">
        <f>sheet1!BH40</f>
        <v>12</v>
      </c>
      <c r="K40" s="241">
        <f>sheet1!BI40</f>
        <v>12</v>
      </c>
      <c r="L40" s="121">
        <f t="shared" si="0"/>
        <v>115538.46153846153</v>
      </c>
      <c r="M40" s="121">
        <f t="shared" si="1"/>
        <v>115153.84615384616</v>
      </c>
      <c r="N40" s="121">
        <f t="shared" si="2"/>
        <v>114855.84615384616</v>
      </c>
      <c r="O40" s="121">
        <f t="shared" si="3"/>
        <v>124250</v>
      </c>
      <c r="P40" s="121">
        <f t="shared" si="4"/>
        <v>124250</v>
      </c>
      <c r="Q40" s="245">
        <f t="shared" si="5"/>
        <v>7.5399467376831009</v>
      </c>
    </row>
    <row r="41" spans="1:17">
      <c r="A41" s="3">
        <v>39</v>
      </c>
      <c r="B41" s="2" t="s">
        <v>247</v>
      </c>
      <c r="C41" s="83">
        <v>812</v>
      </c>
      <c r="D41" s="83">
        <v>810</v>
      </c>
      <c r="E41" s="143">
        <v>813980</v>
      </c>
      <c r="F41" s="259">
        <v>813</v>
      </c>
      <c r="G41" s="241">
        <f>sheet1!BE41</f>
        <v>19.5</v>
      </c>
      <c r="H41" s="241">
        <f>sheet1!BF41</f>
        <v>19</v>
      </c>
      <c r="I41" s="241">
        <f>sheet1!BG41</f>
        <v>19</v>
      </c>
      <c r="J41" s="241">
        <f>sheet1!BH41</f>
        <v>19.5</v>
      </c>
      <c r="K41" s="241">
        <f>sheet1!BI41</f>
        <v>19.5</v>
      </c>
      <c r="L41" s="121">
        <f t="shared" si="0"/>
        <v>41641.025641025641</v>
      </c>
      <c r="M41" s="121">
        <f t="shared" si="1"/>
        <v>42631.57894736842</v>
      </c>
      <c r="N41" s="121">
        <f t="shared" si="2"/>
        <v>42841.052631578947</v>
      </c>
      <c r="O41" s="121">
        <f t="shared" si="3"/>
        <v>41692.307692307695</v>
      </c>
      <c r="P41" s="121">
        <f t="shared" si="4"/>
        <v>41692.307692307695</v>
      </c>
      <c r="Q41" s="245">
        <f t="shared" si="5"/>
        <v>0.12315270935960854</v>
      </c>
    </row>
    <row r="42" spans="1:17">
      <c r="A42" s="3">
        <v>40</v>
      </c>
      <c r="B42" s="2" t="s">
        <v>248</v>
      </c>
      <c r="C42" s="83">
        <v>4988</v>
      </c>
      <c r="D42" s="83">
        <v>5000</v>
      </c>
      <c r="E42" s="143">
        <v>5015666</v>
      </c>
      <c r="F42" s="259">
        <v>5032</v>
      </c>
      <c r="G42" s="241">
        <f>sheet1!BE42</f>
        <v>17</v>
      </c>
      <c r="H42" s="241">
        <f>sheet1!BF42</f>
        <v>17</v>
      </c>
      <c r="I42" s="241">
        <f>sheet1!BG42</f>
        <v>16</v>
      </c>
      <c r="J42" s="241">
        <f>sheet1!BH42</f>
        <v>16</v>
      </c>
      <c r="K42" s="241">
        <f>sheet1!BI42</f>
        <v>14</v>
      </c>
      <c r="L42" s="121">
        <f t="shared" si="0"/>
        <v>293411.76470588235</v>
      </c>
      <c r="M42" s="121">
        <f t="shared" si="1"/>
        <v>294117.64705882355</v>
      </c>
      <c r="N42" s="121">
        <f t="shared" si="2"/>
        <v>313479.125</v>
      </c>
      <c r="O42" s="121">
        <f t="shared" si="3"/>
        <v>314500</v>
      </c>
      <c r="P42" s="121">
        <f t="shared" si="4"/>
        <v>359428.57142857142</v>
      </c>
      <c r="Q42" s="245">
        <f t="shared" si="5"/>
        <v>22.499713598350326</v>
      </c>
    </row>
    <row r="43" spans="1:17">
      <c r="A43" s="3">
        <v>41</v>
      </c>
      <c r="B43" s="2" t="s">
        <v>249</v>
      </c>
      <c r="C43" s="83">
        <v>884</v>
      </c>
      <c r="D43" s="83">
        <v>884</v>
      </c>
      <c r="E43" s="143">
        <v>876664</v>
      </c>
      <c r="F43" s="259">
        <v>876</v>
      </c>
      <c r="G43" s="241">
        <f>sheet1!BE43</f>
        <v>13</v>
      </c>
      <c r="H43" s="241">
        <f>sheet1!BF43</f>
        <v>13</v>
      </c>
      <c r="I43" s="241">
        <f>sheet1!BG43</f>
        <v>12.5</v>
      </c>
      <c r="J43" s="241">
        <f>sheet1!BH43</f>
        <v>11.5</v>
      </c>
      <c r="K43" s="241">
        <f>sheet1!BI43</f>
        <v>12.5</v>
      </c>
      <c r="L43" s="121">
        <f t="shared" si="0"/>
        <v>68000</v>
      </c>
      <c r="M43" s="121">
        <f t="shared" si="1"/>
        <v>68000</v>
      </c>
      <c r="N43" s="121">
        <f t="shared" si="2"/>
        <v>70133.119999999995</v>
      </c>
      <c r="O43" s="121">
        <f t="shared" si="3"/>
        <v>76173.913043478256</v>
      </c>
      <c r="P43" s="121">
        <f t="shared" si="4"/>
        <v>70080</v>
      </c>
      <c r="Q43" s="244">
        <f t="shared" si="5"/>
        <v>3.0588235294117583</v>
      </c>
    </row>
    <row r="44" spans="1:17">
      <c r="A44" s="3">
        <v>42</v>
      </c>
      <c r="B44" s="2" t="s">
        <v>250</v>
      </c>
      <c r="C44" s="83">
        <v>1530</v>
      </c>
      <c r="D44" s="83">
        <v>1525</v>
      </c>
      <c r="E44" s="143">
        <v>1516536</v>
      </c>
      <c r="F44" s="259">
        <v>1513</v>
      </c>
      <c r="G44" s="241">
        <f>sheet1!BE44</f>
        <v>14</v>
      </c>
      <c r="H44" s="241">
        <f>sheet1!BF44</f>
        <v>14</v>
      </c>
      <c r="I44" s="241">
        <f>sheet1!BG44</f>
        <v>14</v>
      </c>
      <c r="J44" s="241">
        <f>sheet1!BH44</f>
        <v>14</v>
      </c>
      <c r="K44" s="241">
        <f>sheet1!BI44</f>
        <v>12</v>
      </c>
      <c r="L44" s="121">
        <f t="shared" si="0"/>
        <v>109285.71428571429</v>
      </c>
      <c r="M44" s="121">
        <f t="shared" si="1"/>
        <v>108928.57142857143</v>
      </c>
      <c r="N44" s="121">
        <f t="shared" si="2"/>
        <v>108324</v>
      </c>
      <c r="O44" s="121">
        <f t="shared" si="3"/>
        <v>108071.42857142857</v>
      </c>
      <c r="P44" s="121">
        <f t="shared" si="4"/>
        <v>126083.33333333333</v>
      </c>
      <c r="Q44" s="244">
        <f t="shared" si="5"/>
        <v>15.370370370370367</v>
      </c>
    </row>
    <row r="45" spans="1:17">
      <c r="A45" s="3">
        <v>43</v>
      </c>
      <c r="B45" s="2" t="s">
        <v>251</v>
      </c>
      <c r="C45" s="83">
        <v>1865</v>
      </c>
      <c r="D45" s="83">
        <v>1865</v>
      </c>
      <c r="E45" s="143">
        <v>1859451</v>
      </c>
      <c r="F45" s="259">
        <v>1860</v>
      </c>
      <c r="G45" s="241">
        <f>sheet1!BE45</f>
        <v>16</v>
      </c>
      <c r="H45" s="241">
        <f>sheet1!BF45</f>
        <v>16.5</v>
      </c>
      <c r="I45" s="241">
        <f>sheet1!BG45</f>
        <v>15.5</v>
      </c>
      <c r="J45" s="241">
        <f>sheet1!BH45</f>
        <v>16</v>
      </c>
      <c r="K45" s="241">
        <f>sheet1!BI45</f>
        <v>16</v>
      </c>
      <c r="L45" s="121">
        <f t="shared" si="0"/>
        <v>116562.5</v>
      </c>
      <c r="M45" s="121">
        <f t="shared" si="1"/>
        <v>113030.30303030302</v>
      </c>
      <c r="N45" s="121">
        <f t="shared" si="2"/>
        <v>119964.58064516129</v>
      </c>
      <c r="O45" s="121">
        <f t="shared" si="3"/>
        <v>116250</v>
      </c>
      <c r="P45" s="121">
        <f t="shared" si="4"/>
        <v>116250</v>
      </c>
      <c r="Q45" s="244">
        <f t="shared" si="5"/>
        <v>-0.26809651474530849</v>
      </c>
    </row>
    <row r="46" spans="1:17">
      <c r="A46" s="3">
        <v>44</v>
      </c>
      <c r="B46" s="2" t="s">
        <v>252</v>
      </c>
      <c r="C46" s="83">
        <v>1228</v>
      </c>
      <c r="D46" s="83">
        <v>1226</v>
      </c>
      <c r="E46" s="143">
        <v>1221128</v>
      </c>
      <c r="F46" s="259">
        <v>1221</v>
      </c>
      <c r="G46" s="241">
        <f>sheet1!BE46</f>
        <v>15.5</v>
      </c>
      <c r="H46" s="241">
        <f>sheet1!BF46</f>
        <v>15</v>
      </c>
      <c r="I46" s="241">
        <f>sheet1!BG46</f>
        <v>14</v>
      </c>
      <c r="J46" s="241">
        <f>sheet1!BH46</f>
        <v>14</v>
      </c>
      <c r="K46" s="241">
        <f>sheet1!BI46</f>
        <v>15</v>
      </c>
      <c r="L46" s="121">
        <f t="shared" si="0"/>
        <v>79225.806451612909</v>
      </c>
      <c r="M46" s="121">
        <f t="shared" si="1"/>
        <v>81733.333333333328</v>
      </c>
      <c r="N46" s="121">
        <f t="shared" si="2"/>
        <v>87223.428571428565</v>
      </c>
      <c r="O46" s="121">
        <f t="shared" si="3"/>
        <v>87214.28571428571</v>
      </c>
      <c r="P46" s="121">
        <f t="shared" si="4"/>
        <v>81400</v>
      </c>
      <c r="Q46" s="244">
        <f t="shared" si="5"/>
        <v>2.7442996742671033</v>
      </c>
    </row>
    <row r="47" spans="1:17">
      <c r="A47" s="3">
        <v>45</v>
      </c>
      <c r="B47" s="2" t="s">
        <v>253</v>
      </c>
      <c r="C47" s="83">
        <v>1176</v>
      </c>
      <c r="D47" s="83">
        <v>1176</v>
      </c>
      <c r="E47" s="143">
        <v>1170023</v>
      </c>
      <c r="F47" s="259">
        <v>1169</v>
      </c>
      <c r="G47" s="241">
        <f>sheet1!BE47</f>
        <v>20.5</v>
      </c>
      <c r="H47" s="241">
        <f>sheet1!BF47</f>
        <v>20.5</v>
      </c>
      <c r="I47" s="241">
        <f>sheet1!BG47</f>
        <v>19.5</v>
      </c>
      <c r="J47" s="241">
        <f>sheet1!BH47</f>
        <v>19.5</v>
      </c>
      <c r="K47" s="241">
        <f>sheet1!BI47</f>
        <v>19.5</v>
      </c>
      <c r="L47" s="121">
        <f t="shared" si="0"/>
        <v>57365.853658536587</v>
      </c>
      <c r="M47" s="121">
        <f t="shared" si="1"/>
        <v>57365.853658536587</v>
      </c>
      <c r="N47" s="121">
        <f t="shared" si="2"/>
        <v>60001.179487179485</v>
      </c>
      <c r="O47" s="121">
        <f t="shared" si="3"/>
        <v>59948.717948717946</v>
      </c>
      <c r="P47" s="121">
        <f t="shared" si="4"/>
        <v>59948.717948717946</v>
      </c>
      <c r="Q47" s="245">
        <f t="shared" si="5"/>
        <v>4.5024420024419864</v>
      </c>
    </row>
    <row r="48" spans="1:17">
      <c r="A48" s="3">
        <v>46</v>
      </c>
      <c r="B48" s="2" t="s">
        <v>254</v>
      </c>
      <c r="C48" s="83">
        <v>1791</v>
      </c>
      <c r="D48" s="83">
        <v>1788</v>
      </c>
      <c r="E48" s="143">
        <v>1786214</v>
      </c>
      <c r="F48" s="259">
        <v>1783</v>
      </c>
      <c r="G48" s="241">
        <f>sheet1!BE48</f>
        <v>12</v>
      </c>
      <c r="H48" s="241">
        <f>sheet1!BF48</f>
        <v>11.5</v>
      </c>
      <c r="I48" s="241">
        <f>sheet1!BG48</f>
        <v>11.5</v>
      </c>
      <c r="J48" s="241">
        <f>sheet1!BH48</f>
        <v>11.5</v>
      </c>
      <c r="K48" s="241">
        <f>sheet1!BI48</f>
        <v>13.5</v>
      </c>
      <c r="L48" s="121">
        <f t="shared" si="0"/>
        <v>149250</v>
      </c>
      <c r="M48" s="121">
        <f t="shared" si="1"/>
        <v>155478.26086956522</v>
      </c>
      <c r="N48" s="121">
        <f t="shared" si="2"/>
        <v>155322.95652173914</v>
      </c>
      <c r="O48" s="121">
        <f t="shared" si="3"/>
        <v>155043.47826086957</v>
      </c>
      <c r="P48" s="121">
        <f t="shared" si="4"/>
        <v>132074.07407407407</v>
      </c>
      <c r="Q48" s="245">
        <f t="shared" si="5"/>
        <v>-11.508158074322228</v>
      </c>
    </row>
    <row r="49" spans="1:17">
      <c r="A49" s="4">
        <v>47</v>
      </c>
      <c r="B49" s="5" t="s">
        <v>255</v>
      </c>
      <c r="C49" s="84">
        <v>1301</v>
      </c>
      <c r="D49" s="84">
        <v>1312</v>
      </c>
      <c r="E49" s="147">
        <v>1318281</v>
      </c>
      <c r="F49" s="260">
        <v>1329</v>
      </c>
      <c r="G49" s="242">
        <f>sheet1!BE49</f>
        <v>8</v>
      </c>
      <c r="H49" s="242">
        <f>sheet1!BF49</f>
        <v>8</v>
      </c>
      <c r="I49" s="242">
        <f>sheet1!BG49</f>
        <v>8</v>
      </c>
      <c r="J49" s="242">
        <f>sheet1!BH49</f>
        <v>8</v>
      </c>
      <c r="K49" s="242">
        <f>sheet1!BI49</f>
        <v>12</v>
      </c>
      <c r="L49" s="122">
        <f t="shared" si="0"/>
        <v>162625</v>
      </c>
      <c r="M49" s="122">
        <f t="shared" si="1"/>
        <v>164000</v>
      </c>
      <c r="N49" s="122">
        <f t="shared" si="2"/>
        <v>164785.125</v>
      </c>
      <c r="O49" s="243">
        <f t="shared" si="3"/>
        <v>166125</v>
      </c>
      <c r="P49" s="243">
        <f t="shared" si="4"/>
        <v>110750</v>
      </c>
      <c r="Q49" s="246">
        <f t="shared" si="5"/>
        <v>-31.898539584934671</v>
      </c>
    </row>
    <row r="50" spans="1:17">
      <c r="A50" s="114"/>
      <c r="B50" s="115" t="s">
        <v>187</v>
      </c>
      <c r="C50" s="15">
        <v>126486</v>
      </c>
      <c r="D50" s="15">
        <v>126686</v>
      </c>
      <c r="E50" s="43">
        <f>SUM(E3:E49)</f>
        <v>126919288</v>
      </c>
      <c r="F50" s="228">
        <v>127291</v>
      </c>
      <c r="G50" s="374">
        <f>sheet1!BE50</f>
        <v>1328.5</v>
      </c>
      <c r="H50" s="374">
        <f>sheet1!BF50</f>
        <v>1301.5</v>
      </c>
      <c r="I50" s="374">
        <f>sheet1!BG50</f>
        <v>1280</v>
      </c>
      <c r="J50" s="374">
        <f>sheet1!BH50</f>
        <v>1280</v>
      </c>
      <c r="K50" s="374">
        <f>sheet1!BI50</f>
        <v>1261.5</v>
      </c>
      <c r="L50" s="15">
        <f t="shared" si="0"/>
        <v>95209.634926608953</v>
      </c>
      <c r="M50" s="15">
        <f t="shared" si="1"/>
        <v>97338.455628121403</v>
      </c>
      <c r="N50" s="15">
        <f t="shared" si="2"/>
        <v>99155.693750000006</v>
      </c>
      <c r="O50" s="15">
        <f t="shared" si="3"/>
        <v>99446.09375</v>
      </c>
      <c r="P50" s="15">
        <f t="shared" si="4"/>
        <v>100904.47879508522</v>
      </c>
      <c r="Q50" s="375">
        <f t="shared" si="5"/>
        <v>5.9813734953043873</v>
      </c>
    </row>
    <row r="51" spans="1:17">
      <c r="A51" s="117" t="s">
        <v>204</v>
      </c>
    </row>
    <row r="52" spans="1:17">
      <c r="A52" s="117" t="s">
        <v>205</v>
      </c>
    </row>
    <row r="53" spans="1:17">
      <c r="A53" s="117" t="s">
        <v>206</v>
      </c>
    </row>
  </sheetData>
  <mergeCells count="3">
    <mergeCell ref="A1:A2"/>
    <mergeCell ref="B1:B2"/>
    <mergeCell ref="Q1:Q2"/>
  </mergeCells>
  <phoneticPr fontId="2"/>
  <conditionalFormatting sqref="Q1:Q1048576">
    <cfRule type="cellIs" dxfId="1" priority="1" stopIfTrue="1" operator="lessThan">
      <formula>0</formula>
    </cfRule>
  </conditionalFormatting>
  <pageMargins left="0.88" right="0.17" top="0.91" bottom="0.38" header="0.68" footer="0.28000000000000003"/>
  <pageSetup paperSize="9" scale="75" orientation="landscape" horizontalDpi="4294967292" verticalDpi="0"/>
  <headerFooter>
    <oddHeader>&amp;L&amp;"ＭＳ ゴシック,太字"&amp;14＜参考表-3＞&amp;"ＭＳ ゴシック,太字 斜体"消費者行政職員１人当たりの人口</oddHead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3"/>
  <sheetViews>
    <sheetView zoomScale="85" workbookViewId="0">
      <pane xSplit="2" ySplit="2" topLeftCell="C3" activePane="bottomRight" state="frozen"/>
      <selection pane="topRight" activeCell="C1" sqref="C1"/>
      <selection pane="bottomLeft" activeCell="A2" sqref="A2"/>
      <selection pane="bottomRight" sqref="A1:A2"/>
    </sheetView>
  </sheetViews>
  <sheetFormatPr baseColWidth="10" defaultColWidth="8.83203125" defaultRowHeight="17" x14ac:dyDescent="0"/>
  <cols>
    <col min="1" max="1" width="3.5" customWidth="1"/>
    <col min="2" max="2" width="10" customWidth="1"/>
    <col min="3" max="4" width="10" style="12" customWidth="1"/>
    <col min="5" max="5" width="12.6640625" customWidth="1"/>
    <col min="6" max="6" width="10.1640625" customWidth="1"/>
    <col min="7" max="11" width="9.1640625" customWidth="1"/>
    <col min="12" max="12" width="10.5" style="36" customWidth="1"/>
    <col min="13" max="13" width="10.1640625" style="36" bestFit="1" customWidth="1"/>
    <col min="14" max="14" width="10.33203125" style="36" customWidth="1"/>
    <col min="15" max="15" width="10.1640625" style="36" bestFit="1" customWidth="1"/>
    <col min="16" max="16" width="10.1640625" style="36" customWidth="1"/>
    <col min="17" max="17" width="10.1640625" bestFit="1" customWidth="1"/>
  </cols>
  <sheetData>
    <row r="1" spans="1:17">
      <c r="A1" s="380" t="s">
        <v>207</v>
      </c>
      <c r="B1" s="380" t="s">
        <v>208</v>
      </c>
      <c r="C1" s="129" t="s">
        <v>190</v>
      </c>
      <c r="D1" s="127"/>
      <c r="E1" s="130"/>
      <c r="F1" s="128"/>
      <c r="G1" s="89" t="s">
        <v>138</v>
      </c>
      <c r="H1" s="130"/>
      <c r="I1" s="130"/>
      <c r="J1" s="130"/>
      <c r="K1" s="128"/>
      <c r="L1" s="134" t="s">
        <v>200</v>
      </c>
      <c r="M1" s="135"/>
      <c r="N1" s="135"/>
      <c r="O1" s="135"/>
      <c r="P1" s="136"/>
      <c r="Q1" s="385" t="s">
        <v>2</v>
      </c>
    </row>
    <row r="2" spans="1:17">
      <c r="A2" s="381"/>
      <c r="B2" s="381"/>
      <c r="C2" s="81" t="s">
        <v>320</v>
      </c>
      <c r="D2" s="81" t="s">
        <v>321</v>
      </c>
      <c r="E2" s="24" t="s">
        <v>202</v>
      </c>
      <c r="F2" s="24" t="s">
        <v>285</v>
      </c>
      <c r="G2" s="44" t="s">
        <v>257</v>
      </c>
      <c r="H2" s="44" t="s">
        <v>258</v>
      </c>
      <c r="I2" s="44" t="s">
        <v>259</v>
      </c>
      <c r="J2" s="44" t="s">
        <v>260</v>
      </c>
      <c r="K2" s="44" t="s">
        <v>1</v>
      </c>
      <c r="L2" s="119" t="s">
        <v>322</v>
      </c>
      <c r="M2" s="119" t="s">
        <v>317</v>
      </c>
      <c r="N2" s="119" t="s">
        <v>318</v>
      </c>
      <c r="O2" s="119" t="s">
        <v>319</v>
      </c>
      <c r="P2" s="119" t="s">
        <v>286</v>
      </c>
      <c r="Q2" s="386"/>
    </row>
    <row r="3" spans="1:17">
      <c r="A3" s="41">
        <v>1</v>
      </c>
      <c r="B3" s="42" t="s">
        <v>209</v>
      </c>
      <c r="C3" s="82">
        <v>5700</v>
      </c>
      <c r="D3" s="82">
        <v>5695</v>
      </c>
      <c r="E3" s="140">
        <v>5682950</v>
      </c>
      <c r="F3" s="258">
        <v>5679</v>
      </c>
      <c r="G3" s="141">
        <f>sheet1!EQ3</f>
        <v>21</v>
      </c>
      <c r="H3" s="141">
        <f>sheet1!ER3</f>
        <v>21</v>
      </c>
      <c r="I3" s="141">
        <f>sheet1!ES3</f>
        <v>21</v>
      </c>
      <c r="J3" s="141">
        <f>sheet1!ET3</f>
        <v>21</v>
      </c>
      <c r="K3" s="141">
        <f>sheet1!EU3</f>
        <v>21</v>
      </c>
      <c r="L3" s="120">
        <f t="shared" ref="L3:L50" si="0">C3*1000/G3</f>
        <v>271428.57142857142</v>
      </c>
      <c r="M3" s="120">
        <f t="shared" ref="M3:M50" si="1">D3*1000/H3</f>
        <v>271190.47619047621</v>
      </c>
      <c r="N3" s="120">
        <f t="shared" ref="N3:N50" si="2">E3/I3</f>
        <v>270616.66666666669</v>
      </c>
      <c r="O3" s="120">
        <f>F3*1000/J3</f>
        <v>270428.57142857142</v>
      </c>
      <c r="P3" s="120">
        <f>F3*1000/K3</f>
        <v>270428.57142857142</v>
      </c>
      <c r="Q3" s="110">
        <f>(P3/L3-1)*100</f>
        <v>-0.36842105263157343</v>
      </c>
    </row>
    <row r="4" spans="1:17">
      <c r="A4" s="3">
        <v>2</v>
      </c>
      <c r="B4" s="2" t="s">
        <v>210</v>
      </c>
      <c r="C4" s="83">
        <v>1478</v>
      </c>
      <c r="D4" s="83">
        <v>1475</v>
      </c>
      <c r="E4" s="143">
        <v>1475635</v>
      </c>
      <c r="F4" s="259">
        <v>1474</v>
      </c>
      <c r="G4" s="144">
        <f>sheet1!EQ4</f>
        <v>45</v>
      </c>
      <c r="H4" s="144">
        <f>sheet1!ER4</f>
        <v>45</v>
      </c>
      <c r="I4" s="144">
        <f>sheet1!ES4</f>
        <v>45</v>
      </c>
      <c r="J4" s="144">
        <f>sheet1!ET4</f>
        <v>45</v>
      </c>
      <c r="K4" s="144">
        <f>sheet1!EU4</f>
        <v>45</v>
      </c>
      <c r="L4" s="121">
        <f t="shared" si="0"/>
        <v>32844.444444444445</v>
      </c>
      <c r="M4" s="121">
        <f t="shared" si="1"/>
        <v>32777.777777777781</v>
      </c>
      <c r="N4" s="121">
        <f t="shared" si="2"/>
        <v>32791.888888888891</v>
      </c>
      <c r="O4" s="121">
        <f>F4*1000/J4</f>
        <v>32755.555555555555</v>
      </c>
      <c r="P4" s="121">
        <f>F4*1000/K4</f>
        <v>32755.555555555555</v>
      </c>
      <c r="Q4" s="110">
        <f t="shared" ref="Q4:Q50" si="3">(P4/L4-1)*100</f>
        <v>-0.27063599458728715</v>
      </c>
    </row>
    <row r="5" spans="1:17">
      <c r="A5" s="3">
        <v>3</v>
      </c>
      <c r="B5" s="2" t="s">
        <v>211</v>
      </c>
      <c r="C5" s="83">
        <v>1416</v>
      </c>
      <c r="D5" s="83">
        <v>1414</v>
      </c>
      <c r="E5" s="143">
        <v>1416198</v>
      </c>
      <c r="F5" s="259">
        <v>1413</v>
      </c>
      <c r="G5" s="144">
        <f>sheet1!EQ5</f>
        <v>27</v>
      </c>
      <c r="H5" s="144">
        <f>sheet1!ER5</f>
        <v>28</v>
      </c>
      <c r="I5" s="144">
        <f>sheet1!ES5</f>
        <v>28</v>
      </c>
      <c r="J5" s="144">
        <f>sheet1!ET5</f>
        <v>29</v>
      </c>
      <c r="K5" s="144">
        <f>sheet1!EU5</f>
        <v>29</v>
      </c>
      <c r="L5" s="121">
        <f t="shared" si="0"/>
        <v>52444.444444444445</v>
      </c>
      <c r="M5" s="121">
        <f t="shared" si="1"/>
        <v>50500</v>
      </c>
      <c r="N5" s="121">
        <f t="shared" si="2"/>
        <v>50578.5</v>
      </c>
      <c r="O5" s="121">
        <f t="shared" ref="O5:O50" si="4">F5*1000/J5</f>
        <v>48724.137931034486</v>
      </c>
      <c r="P5" s="121">
        <f t="shared" ref="P5:P50" si="5">F5*1000/K5</f>
        <v>48724.137931034486</v>
      </c>
      <c r="Q5" s="110">
        <f t="shared" si="3"/>
        <v>-7.0938047925189878</v>
      </c>
    </row>
    <row r="6" spans="1:17">
      <c r="A6" s="3">
        <v>4</v>
      </c>
      <c r="B6" s="2" t="s">
        <v>212</v>
      </c>
      <c r="C6" s="83">
        <v>2355</v>
      </c>
      <c r="D6" s="83">
        <v>2360</v>
      </c>
      <c r="E6" s="143">
        <v>2365204</v>
      </c>
      <c r="F6" s="259">
        <v>2371</v>
      </c>
      <c r="G6" s="144">
        <f>sheet1!EQ6</f>
        <v>72</v>
      </c>
      <c r="H6" s="144">
        <f>sheet1!ER6</f>
        <v>72</v>
      </c>
      <c r="I6" s="144">
        <f>sheet1!ES6</f>
        <v>72</v>
      </c>
      <c r="J6" s="144">
        <f>sheet1!ET6</f>
        <v>76</v>
      </c>
      <c r="K6" s="144">
        <f>sheet1!EU6</f>
        <v>76</v>
      </c>
      <c r="L6" s="121">
        <f t="shared" si="0"/>
        <v>32708.333333333332</v>
      </c>
      <c r="M6" s="121">
        <f t="shared" si="1"/>
        <v>32777.777777777781</v>
      </c>
      <c r="N6" s="121">
        <f t="shared" si="2"/>
        <v>32850.055555555555</v>
      </c>
      <c r="O6" s="121">
        <f t="shared" si="4"/>
        <v>31197.36842105263</v>
      </c>
      <c r="P6" s="121">
        <f t="shared" si="5"/>
        <v>31197.36842105263</v>
      </c>
      <c r="Q6" s="110">
        <f t="shared" si="3"/>
        <v>-4.6195105598390906</v>
      </c>
    </row>
    <row r="7" spans="1:17">
      <c r="A7" s="3">
        <v>5</v>
      </c>
      <c r="B7" s="2" t="s">
        <v>213</v>
      </c>
      <c r="C7" s="83">
        <v>1201</v>
      </c>
      <c r="D7" s="83">
        <v>1196</v>
      </c>
      <c r="E7" s="143">
        <v>1189215</v>
      </c>
      <c r="F7" s="259">
        <v>1184</v>
      </c>
      <c r="G7" s="144">
        <f>sheet1!EQ7</f>
        <v>16</v>
      </c>
      <c r="H7" s="144">
        <f>sheet1!ER7</f>
        <v>16</v>
      </c>
      <c r="I7" s="144">
        <f>sheet1!ES7</f>
        <v>16</v>
      </c>
      <c r="J7" s="144">
        <f>sheet1!ET7</f>
        <v>16</v>
      </c>
      <c r="K7" s="144">
        <f>sheet1!EU7</f>
        <v>16</v>
      </c>
      <c r="L7" s="121">
        <f t="shared" si="0"/>
        <v>75062.5</v>
      </c>
      <c r="M7" s="121">
        <f t="shared" si="1"/>
        <v>74750</v>
      </c>
      <c r="N7" s="121">
        <f t="shared" si="2"/>
        <v>74325.9375</v>
      </c>
      <c r="O7" s="121">
        <f t="shared" si="4"/>
        <v>74000</v>
      </c>
      <c r="P7" s="121">
        <f t="shared" si="5"/>
        <v>74000</v>
      </c>
      <c r="Q7" s="110">
        <f t="shared" si="3"/>
        <v>-1.4154870940882636</v>
      </c>
    </row>
    <row r="8" spans="1:17">
      <c r="A8" s="3">
        <v>6</v>
      </c>
      <c r="B8" s="2" t="s">
        <v>214</v>
      </c>
      <c r="C8" s="83">
        <v>1253</v>
      </c>
      <c r="D8" s="83">
        <v>1250</v>
      </c>
      <c r="E8" s="143">
        <v>1244040</v>
      </c>
      <c r="F8" s="259">
        <v>1241</v>
      </c>
      <c r="G8" s="144">
        <f>sheet1!EQ8</f>
        <v>25</v>
      </c>
      <c r="H8" s="144">
        <f>sheet1!ER8</f>
        <v>25</v>
      </c>
      <c r="I8" s="144">
        <f>sheet1!ES8</f>
        <v>25</v>
      </c>
      <c r="J8" s="144">
        <f>sheet1!ET8</f>
        <v>30</v>
      </c>
      <c r="K8" s="144">
        <f>sheet1!EU8</f>
        <v>30</v>
      </c>
      <c r="L8" s="121">
        <f t="shared" si="0"/>
        <v>50120</v>
      </c>
      <c r="M8" s="121">
        <f t="shared" si="1"/>
        <v>50000</v>
      </c>
      <c r="N8" s="121">
        <f t="shared" si="2"/>
        <v>49761.599999999999</v>
      </c>
      <c r="O8" s="121">
        <f t="shared" si="4"/>
        <v>41366.666666666664</v>
      </c>
      <c r="P8" s="121">
        <f t="shared" si="5"/>
        <v>41366.666666666664</v>
      </c>
      <c r="Q8" s="110">
        <f t="shared" si="3"/>
        <v>-17.46475126363395</v>
      </c>
    </row>
    <row r="9" spans="1:17">
      <c r="A9" s="3">
        <v>7</v>
      </c>
      <c r="B9" s="2" t="s">
        <v>215</v>
      </c>
      <c r="C9" s="83">
        <v>2137</v>
      </c>
      <c r="D9" s="83">
        <v>2135</v>
      </c>
      <c r="E9" s="143">
        <v>2126998</v>
      </c>
      <c r="F9" s="259">
        <v>2125</v>
      </c>
      <c r="G9" s="144">
        <f>sheet1!EQ9</f>
        <v>16</v>
      </c>
      <c r="H9" s="144">
        <f>sheet1!ER9</f>
        <v>16</v>
      </c>
      <c r="I9" s="144">
        <f>sheet1!ES9</f>
        <v>20</v>
      </c>
      <c r="J9" s="144">
        <f>sheet1!ET9</f>
        <v>20</v>
      </c>
      <c r="K9" s="144">
        <f>sheet1!EU9</f>
        <v>24</v>
      </c>
      <c r="L9" s="121">
        <f t="shared" si="0"/>
        <v>133562.5</v>
      </c>
      <c r="M9" s="121">
        <f t="shared" si="1"/>
        <v>133437.5</v>
      </c>
      <c r="N9" s="121">
        <f t="shared" si="2"/>
        <v>106349.9</v>
      </c>
      <c r="O9" s="121">
        <f t="shared" si="4"/>
        <v>106250</v>
      </c>
      <c r="P9" s="121">
        <f t="shared" si="5"/>
        <v>88541.666666666672</v>
      </c>
      <c r="Q9" s="110">
        <f t="shared" si="3"/>
        <v>-33.707689907970675</v>
      </c>
    </row>
    <row r="10" spans="1:17">
      <c r="A10" s="3">
        <v>8</v>
      </c>
      <c r="B10" s="2" t="s">
        <v>216</v>
      </c>
      <c r="C10" s="83">
        <v>2996</v>
      </c>
      <c r="D10" s="83">
        <v>3002</v>
      </c>
      <c r="E10" s="143">
        <v>2985424</v>
      </c>
      <c r="F10" s="259">
        <v>2992</v>
      </c>
      <c r="G10" s="144">
        <f>sheet1!EQ10</f>
        <v>48</v>
      </c>
      <c r="H10" s="144">
        <f>sheet1!ER10</f>
        <v>48</v>
      </c>
      <c r="I10" s="144">
        <f>sheet1!ES10</f>
        <v>48</v>
      </c>
      <c r="J10" s="144">
        <f>sheet1!ET10</f>
        <v>48</v>
      </c>
      <c r="K10" s="144">
        <f>sheet1!EU10</f>
        <v>48</v>
      </c>
      <c r="L10" s="121">
        <f t="shared" si="0"/>
        <v>62416.666666666664</v>
      </c>
      <c r="M10" s="121">
        <f t="shared" si="1"/>
        <v>62541.666666666664</v>
      </c>
      <c r="N10" s="121">
        <f t="shared" si="2"/>
        <v>62196.333333333336</v>
      </c>
      <c r="O10" s="121">
        <f t="shared" si="4"/>
        <v>62333.333333333336</v>
      </c>
      <c r="P10" s="121">
        <f t="shared" si="5"/>
        <v>62333.333333333336</v>
      </c>
      <c r="Q10" s="110">
        <f t="shared" si="3"/>
        <v>-0.13351134846460999</v>
      </c>
    </row>
    <row r="11" spans="1:17">
      <c r="A11" s="3">
        <v>9</v>
      </c>
      <c r="B11" s="2" t="s">
        <v>217</v>
      </c>
      <c r="C11" s="83">
        <v>2008</v>
      </c>
      <c r="D11" s="83">
        <v>2012</v>
      </c>
      <c r="E11" s="143">
        <v>2004787</v>
      </c>
      <c r="F11" s="259">
        <v>2010</v>
      </c>
      <c r="G11" s="144">
        <f>sheet1!EQ11</f>
        <v>30</v>
      </c>
      <c r="H11" s="144">
        <f>sheet1!ER11</f>
        <v>30</v>
      </c>
      <c r="I11" s="144">
        <f>sheet1!ES11</f>
        <v>25</v>
      </c>
      <c r="J11" s="144">
        <f>sheet1!ET11</f>
        <v>25</v>
      </c>
      <c r="K11" s="144">
        <f>sheet1!EU11</f>
        <v>25</v>
      </c>
      <c r="L11" s="121">
        <f t="shared" si="0"/>
        <v>66933.333333333328</v>
      </c>
      <c r="M11" s="121">
        <f t="shared" si="1"/>
        <v>67066.666666666672</v>
      </c>
      <c r="N11" s="121">
        <f t="shared" si="2"/>
        <v>80191.48</v>
      </c>
      <c r="O11" s="121">
        <f t="shared" si="4"/>
        <v>80400</v>
      </c>
      <c r="P11" s="121">
        <f t="shared" si="5"/>
        <v>80400</v>
      </c>
      <c r="Q11" s="110">
        <f t="shared" si="3"/>
        <v>20.119521912350603</v>
      </c>
    </row>
    <row r="12" spans="1:17">
      <c r="A12" s="3">
        <v>10</v>
      </c>
      <c r="B12" s="2" t="s">
        <v>218</v>
      </c>
      <c r="C12" s="83">
        <v>2025</v>
      </c>
      <c r="D12" s="83">
        <v>2030</v>
      </c>
      <c r="E12" s="143">
        <v>2024820</v>
      </c>
      <c r="F12" s="259">
        <v>2031</v>
      </c>
      <c r="G12" s="144">
        <f>sheet1!EQ12</f>
        <v>24</v>
      </c>
      <c r="H12" s="144">
        <f>sheet1!ER12</f>
        <v>24</v>
      </c>
      <c r="I12" s="144">
        <f>sheet1!ES12</f>
        <v>24</v>
      </c>
      <c r="J12" s="144">
        <f>sheet1!ET12</f>
        <v>24</v>
      </c>
      <c r="K12" s="144">
        <f>sheet1!EU12</f>
        <v>28</v>
      </c>
      <c r="L12" s="121">
        <f t="shared" si="0"/>
        <v>84375</v>
      </c>
      <c r="M12" s="121">
        <f t="shared" si="1"/>
        <v>84583.333333333328</v>
      </c>
      <c r="N12" s="121">
        <f t="shared" si="2"/>
        <v>84367.5</v>
      </c>
      <c r="O12" s="121">
        <f t="shared" si="4"/>
        <v>84625</v>
      </c>
      <c r="P12" s="121">
        <f t="shared" si="5"/>
        <v>72535.71428571429</v>
      </c>
      <c r="Q12" s="110">
        <f t="shared" si="3"/>
        <v>-14.031746031746028</v>
      </c>
    </row>
    <row r="13" spans="1:17">
      <c r="A13" s="3">
        <v>11</v>
      </c>
      <c r="B13" s="2" t="s">
        <v>219</v>
      </c>
      <c r="C13" s="83">
        <v>6894</v>
      </c>
      <c r="D13" s="83">
        <v>6929</v>
      </c>
      <c r="E13" s="143">
        <v>6938004</v>
      </c>
      <c r="F13" s="259">
        <v>6978</v>
      </c>
      <c r="G13" s="144">
        <f>sheet1!EQ13</f>
        <v>86</v>
      </c>
      <c r="H13" s="144">
        <f>sheet1!ER13</f>
        <v>86</v>
      </c>
      <c r="I13" s="144">
        <f>sheet1!ES13</f>
        <v>86</v>
      </c>
      <c r="J13" s="144">
        <f>sheet1!ET13</f>
        <v>89</v>
      </c>
      <c r="K13" s="144">
        <f>sheet1!EU13</f>
        <v>89</v>
      </c>
      <c r="L13" s="121">
        <f t="shared" si="0"/>
        <v>80162.790697674413</v>
      </c>
      <c r="M13" s="121">
        <f t="shared" si="1"/>
        <v>80569.767441860458</v>
      </c>
      <c r="N13" s="121">
        <f t="shared" si="2"/>
        <v>80674.465116279069</v>
      </c>
      <c r="O13" s="121">
        <f t="shared" si="4"/>
        <v>78404.494382022473</v>
      </c>
      <c r="P13" s="121">
        <f t="shared" si="5"/>
        <v>78404.494382022473</v>
      </c>
      <c r="Q13" s="110">
        <f t="shared" si="3"/>
        <v>-2.1934070662324778</v>
      </c>
    </row>
    <row r="14" spans="1:17">
      <c r="A14" s="3">
        <v>12</v>
      </c>
      <c r="B14" s="2" t="s">
        <v>220</v>
      </c>
      <c r="C14" s="83">
        <v>5887</v>
      </c>
      <c r="D14" s="83">
        <v>5920</v>
      </c>
      <c r="E14" s="143">
        <v>5926349</v>
      </c>
      <c r="F14" s="259">
        <v>5968</v>
      </c>
      <c r="G14" s="144">
        <f>sheet1!EQ14</f>
        <v>35</v>
      </c>
      <c r="H14" s="144">
        <f>sheet1!ER14</f>
        <v>35</v>
      </c>
      <c r="I14" s="144">
        <f>sheet1!ES14</f>
        <v>35</v>
      </c>
      <c r="J14" s="144">
        <f>sheet1!ET14</f>
        <v>35</v>
      </c>
      <c r="K14" s="144">
        <f>sheet1!EU14</f>
        <v>35</v>
      </c>
      <c r="L14" s="121">
        <f t="shared" si="0"/>
        <v>168200</v>
      </c>
      <c r="M14" s="121">
        <f t="shared" si="1"/>
        <v>169142.85714285713</v>
      </c>
      <c r="N14" s="121">
        <f t="shared" si="2"/>
        <v>169324.25714285715</v>
      </c>
      <c r="O14" s="121">
        <f t="shared" si="4"/>
        <v>170514.28571428571</v>
      </c>
      <c r="P14" s="121">
        <f t="shared" si="5"/>
        <v>170514.28571428571</v>
      </c>
      <c r="Q14" s="110">
        <f t="shared" si="3"/>
        <v>1.3759130287073207</v>
      </c>
    </row>
    <row r="15" spans="1:17">
      <c r="A15" s="3">
        <v>13</v>
      </c>
      <c r="B15" s="2" t="s">
        <v>221</v>
      </c>
      <c r="C15" s="83">
        <v>11830</v>
      </c>
      <c r="D15" s="83">
        <v>11837</v>
      </c>
      <c r="E15" s="143">
        <v>12059237</v>
      </c>
      <c r="F15" s="259">
        <v>12138</v>
      </c>
      <c r="G15" s="144">
        <f>sheet1!EQ15</f>
        <v>90</v>
      </c>
      <c r="H15" s="144">
        <f>sheet1!ER15</f>
        <v>90</v>
      </c>
      <c r="I15" s="144">
        <f>sheet1!ES15</f>
        <v>89</v>
      </c>
      <c r="J15" s="144">
        <f>sheet1!ET15</f>
        <v>89</v>
      </c>
      <c r="K15" s="144">
        <f>sheet1!EU15</f>
        <v>96</v>
      </c>
      <c r="L15" s="121">
        <f t="shared" si="0"/>
        <v>131444.44444444444</v>
      </c>
      <c r="M15" s="121">
        <f t="shared" si="1"/>
        <v>131522.22222222222</v>
      </c>
      <c r="N15" s="121">
        <f t="shared" si="2"/>
        <v>135497.04494382022</v>
      </c>
      <c r="O15" s="121">
        <f t="shared" si="4"/>
        <v>136382.02247191011</v>
      </c>
      <c r="P15" s="121">
        <f t="shared" si="5"/>
        <v>126437.5</v>
      </c>
      <c r="Q15" s="110">
        <f t="shared" si="3"/>
        <v>-3.809171597633132</v>
      </c>
    </row>
    <row r="16" spans="1:17">
      <c r="A16" s="3">
        <v>14</v>
      </c>
      <c r="B16" s="2" t="s">
        <v>222</v>
      </c>
      <c r="C16" s="83">
        <v>8392</v>
      </c>
      <c r="D16" s="83">
        <v>8443</v>
      </c>
      <c r="E16" s="143">
        <v>8489932</v>
      </c>
      <c r="F16" s="259">
        <v>8570</v>
      </c>
      <c r="G16" s="144">
        <f>sheet1!EQ16</f>
        <v>95</v>
      </c>
      <c r="H16" s="144">
        <f>sheet1!ER16</f>
        <v>85</v>
      </c>
      <c r="I16" s="144">
        <f>sheet1!ES16</f>
        <v>63</v>
      </c>
      <c r="J16" s="144">
        <f>sheet1!ET16</f>
        <v>55</v>
      </c>
      <c r="K16" s="144">
        <f>sheet1!EU16</f>
        <v>50</v>
      </c>
      <c r="L16" s="121">
        <f t="shared" si="0"/>
        <v>88336.84210526316</v>
      </c>
      <c r="M16" s="121">
        <f t="shared" si="1"/>
        <v>99329.411764705888</v>
      </c>
      <c r="N16" s="121">
        <f t="shared" si="2"/>
        <v>134760.82539682538</v>
      </c>
      <c r="O16" s="121">
        <f t="shared" si="4"/>
        <v>155818.18181818182</v>
      </c>
      <c r="P16" s="121">
        <f t="shared" si="5"/>
        <v>171400</v>
      </c>
      <c r="Q16" s="111">
        <f t="shared" si="3"/>
        <v>94.030028598665382</v>
      </c>
    </row>
    <row r="17" spans="1:17">
      <c r="A17" s="3">
        <v>15</v>
      </c>
      <c r="B17" s="2" t="s">
        <v>223</v>
      </c>
      <c r="C17" s="83">
        <v>2494</v>
      </c>
      <c r="D17" s="83">
        <v>2490</v>
      </c>
      <c r="E17" s="143">
        <v>2475724</v>
      </c>
      <c r="F17" s="259">
        <v>2473</v>
      </c>
      <c r="G17" s="144">
        <f>sheet1!EQ17</f>
        <v>24</v>
      </c>
      <c r="H17" s="144">
        <f>sheet1!ER17</f>
        <v>24</v>
      </c>
      <c r="I17" s="144">
        <f>sheet1!ES17</f>
        <v>24</v>
      </c>
      <c r="J17" s="144">
        <f>sheet1!ET17</f>
        <v>28</v>
      </c>
      <c r="K17" s="144">
        <f>sheet1!EU17</f>
        <v>28</v>
      </c>
      <c r="L17" s="121">
        <f t="shared" si="0"/>
        <v>103916.66666666667</v>
      </c>
      <c r="M17" s="121">
        <f t="shared" si="1"/>
        <v>103750</v>
      </c>
      <c r="N17" s="121">
        <f t="shared" si="2"/>
        <v>103155.16666666667</v>
      </c>
      <c r="O17" s="121">
        <f t="shared" si="4"/>
        <v>88321.428571428565</v>
      </c>
      <c r="P17" s="121">
        <f t="shared" si="5"/>
        <v>88321.428571428565</v>
      </c>
      <c r="Q17" s="111">
        <f t="shared" si="3"/>
        <v>-15.007446442891526</v>
      </c>
    </row>
    <row r="18" spans="1:17">
      <c r="A18" s="3">
        <v>16</v>
      </c>
      <c r="B18" s="2" t="s">
        <v>224</v>
      </c>
      <c r="C18" s="83">
        <v>1126</v>
      </c>
      <c r="D18" s="83">
        <v>1125</v>
      </c>
      <c r="E18" s="143">
        <v>1120843</v>
      </c>
      <c r="F18" s="259">
        <v>1121</v>
      </c>
      <c r="G18" s="144">
        <f>sheet1!EQ18</f>
        <v>36</v>
      </c>
      <c r="H18" s="144">
        <f>sheet1!ER18</f>
        <v>36</v>
      </c>
      <c r="I18" s="144">
        <f>sheet1!ES18</f>
        <v>36</v>
      </c>
      <c r="J18" s="144">
        <f>sheet1!ET18</f>
        <v>36</v>
      </c>
      <c r="K18" s="144">
        <f>sheet1!EU18</f>
        <v>36</v>
      </c>
      <c r="L18" s="121">
        <f t="shared" si="0"/>
        <v>31277.777777777777</v>
      </c>
      <c r="M18" s="121">
        <f t="shared" si="1"/>
        <v>31250</v>
      </c>
      <c r="N18" s="121">
        <f t="shared" si="2"/>
        <v>31134.527777777777</v>
      </c>
      <c r="O18" s="121">
        <f t="shared" si="4"/>
        <v>31138.888888888891</v>
      </c>
      <c r="P18" s="121">
        <f t="shared" si="5"/>
        <v>31138.888888888891</v>
      </c>
      <c r="Q18" s="111">
        <f t="shared" si="3"/>
        <v>-0.44404973357015098</v>
      </c>
    </row>
    <row r="19" spans="1:17">
      <c r="A19" s="3">
        <v>17</v>
      </c>
      <c r="B19" s="2" t="s">
        <v>225</v>
      </c>
      <c r="C19" s="83">
        <v>1185</v>
      </c>
      <c r="D19" s="83">
        <v>1186</v>
      </c>
      <c r="E19" s="143">
        <v>1180935</v>
      </c>
      <c r="F19" s="259">
        <v>1182</v>
      </c>
      <c r="G19" s="144">
        <f>sheet1!EQ19</f>
        <v>36</v>
      </c>
      <c r="H19" s="144">
        <f>sheet1!ER19</f>
        <v>36</v>
      </c>
      <c r="I19" s="144">
        <f>sheet1!ES19</f>
        <v>36</v>
      </c>
      <c r="J19" s="144">
        <f>sheet1!ET19</f>
        <v>36</v>
      </c>
      <c r="K19" s="144">
        <f>sheet1!EU19</f>
        <v>36</v>
      </c>
      <c r="L19" s="121">
        <f t="shared" si="0"/>
        <v>32916.666666666664</v>
      </c>
      <c r="M19" s="121">
        <f t="shared" si="1"/>
        <v>32944.444444444445</v>
      </c>
      <c r="N19" s="121">
        <f t="shared" si="2"/>
        <v>32803.75</v>
      </c>
      <c r="O19" s="121">
        <f t="shared" si="4"/>
        <v>32833.333333333336</v>
      </c>
      <c r="P19" s="121">
        <f t="shared" si="5"/>
        <v>32833.333333333336</v>
      </c>
      <c r="Q19" s="111">
        <f t="shared" si="3"/>
        <v>-0.25316455696201556</v>
      </c>
    </row>
    <row r="20" spans="1:17">
      <c r="A20" s="3">
        <v>18</v>
      </c>
      <c r="B20" s="2" t="s">
        <v>226</v>
      </c>
      <c r="C20" s="83">
        <v>830</v>
      </c>
      <c r="D20" s="83">
        <v>831</v>
      </c>
      <c r="E20" s="143">
        <v>828960</v>
      </c>
      <c r="F20" s="259">
        <v>830</v>
      </c>
      <c r="G20" s="144">
        <f>sheet1!EQ20</f>
        <v>40</v>
      </c>
      <c r="H20" s="144">
        <f>sheet1!ER20</f>
        <v>40</v>
      </c>
      <c r="I20" s="144">
        <f>sheet1!ES20</f>
        <v>40</v>
      </c>
      <c r="J20" s="144">
        <f>sheet1!ET20</f>
        <v>40</v>
      </c>
      <c r="K20" s="144">
        <f>sheet1!EU20</f>
        <v>44</v>
      </c>
      <c r="L20" s="121">
        <f t="shared" si="0"/>
        <v>20750</v>
      </c>
      <c r="M20" s="121">
        <f t="shared" si="1"/>
        <v>20775</v>
      </c>
      <c r="N20" s="121">
        <f t="shared" si="2"/>
        <v>20724</v>
      </c>
      <c r="O20" s="121">
        <f t="shared" si="4"/>
        <v>20750</v>
      </c>
      <c r="P20" s="121">
        <f t="shared" si="5"/>
        <v>18863.636363636364</v>
      </c>
      <c r="Q20" s="111">
        <f t="shared" si="3"/>
        <v>-9.0909090909090935</v>
      </c>
    </row>
    <row r="21" spans="1:17">
      <c r="A21" s="3">
        <v>19</v>
      </c>
      <c r="B21" s="2" t="s">
        <v>227</v>
      </c>
      <c r="C21" s="83">
        <v>892</v>
      </c>
      <c r="D21" s="83">
        <v>893</v>
      </c>
      <c r="E21" s="143">
        <v>888170</v>
      </c>
      <c r="F21" s="259">
        <v>890</v>
      </c>
      <c r="G21" s="144">
        <f>sheet1!EQ21</f>
        <v>40</v>
      </c>
      <c r="H21" s="144">
        <f>sheet1!ER21</f>
        <v>40</v>
      </c>
      <c r="I21" s="144">
        <f>sheet1!ES21</f>
        <v>40</v>
      </c>
      <c r="J21" s="144">
        <f>sheet1!ET21</f>
        <v>40</v>
      </c>
      <c r="K21" s="144">
        <f>sheet1!EU21</f>
        <v>40</v>
      </c>
      <c r="L21" s="121">
        <f t="shared" si="0"/>
        <v>22300</v>
      </c>
      <c r="M21" s="121">
        <f t="shared" si="1"/>
        <v>22325</v>
      </c>
      <c r="N21" s="121">
        <f t="shared" si="2"/>
        <v>22204.25</v>
      </c>
      <c r="O21" s="121">
        <f t="shared" si="4"/>
        <v>22250</v>
      </c>
      <c r="P21" s="121">
        <f t="shared" si="5"/>
        <v>22250</v>
      </c>
      <c r="Q21" s="111">
        <f t="shared" si="3"/>
        <v>-0.22421524663677195</v>
      </c>
    </row>
    <row r="22" spans="1:17">
      <c r="A22" s="3">
        <v>20</v>
      </c>
      <c r="B22" s="2" t="s">
        <v>228</v>
      </c>
      <c r="C22" s="83">
        <v>2220</v>
      </c>
      <c r="D22" s="83">
        <v>2223</v>
      </c>
      <c r="E22" s="143">
        <v>2214409</v>
      </c>
      <c r="F22" s="259">
        <v>2223</v>
      </c>
      <c r="G22" s="144">
        <f>sheet1!EQ22</f>
        <v>55</v>
      </c>
      <c r="H22" s="144">
        <f>sheet1!ER22</f>
        <v>55</v>
      </c>
      <c r="I22" s="144">
        <f>sheet1!ES22</f>
        <v>55</v>
      </c>
      <c r="J22" s="144">
        <f>sheet1!ET22</f>
        <v>55</v>
      </c>
      <c r="K22" s="144">
        <f>sheet1!EU22</f>
        <v>55</v>
      </c>
      <c r="L22" s="121">
        <f t="shared" si="0"/>
        <v>40363.63636363636</v>
      </c>
      <c r="M22" s="121">
        <f t="shared" si="1"/>
        <v>40418.181818181816</v>
      </c>
      <c r="N22" s="121">
        <f t="shared" si="2"/>
        <v>40261.981818181819</v>
      </c>
      <c r="O22" s="121">
        <f t="shared" si="4"/>
        <v>40418.181818181816</v>
      </c>
      <c r="P22" s="121">
        <f t="shared" si="5"/>
        <v>40418.181818181816</v>
      </c>
      <c r="Q22" s="111">
        <f t="shared" si="3"/>
        <v>0.13513513513514486</v>
      </c>
    </row>
    <row r="23" spans="1:17">
      <c r="A23" s="3">
        <v>21</v>
      </c>
      <c r="B23" s="2" t="s">
        <v>229</v>
      </c>
      <c r="C23" s="83">
        <v>2115</v>
      </c>
      <c r="D23" s="83">
        <v>2118</v>
      </c>
      <c r="E23" s="143">
        <v>2107687</v>
      </c>
      <c r="F23" s="259">
        <v>2111</v>
      </c>
      <c r="G23" s="144">
        <f>sheet1!EQ23</f>
        <v>44</v>
      </c>
      <c r="H23" s="144">
        <f>sheet1!ER23</f>
        <v>44</v>
      </c>
      <c r="I23" s="144">
        <f>sheet1!ES23</f>
        <v>44</v>
      </c>
      <c r="J23" s="144">
        <f>sheet1!ET23</f>
        <v>44</v>
      </c>
      <c r="K23" s="144">
        <f>sheet1!EU23</f>
        <v>48</v>
      </c>
      <c r="L23" s="121">
        <f t="shared" si="0"/>
        <v>48068.181818181816</v>
      </c>
      <c r="M23" s="121">
        <f t="shared" si="1"/>
        <v>48136.36363636364</v>
      </c>
      <c r="N23" s="121">
        <f t="shared" si="2"/>
        <v>47901.977272727272</v>
      </c>
      <c r="O23" s="121">
        <f t="shared" si="4"/>
        <v>47977.272727272728</v>
      </c>
      <c r="P23" s="121">
        <f t="shared" si="5"/>
        <v>43979.166666666664</v>
      </c>
      <c r="Q23" s="111">
        <f t="shared" si="3"/>
        <v>-8.5066981875492544</v>
      </c>
    </row>
    <row r="24" spans="1:17">
      <c r="A24" s="3">
        <v>22</v>
      </c>
      <c r="B24" s="2" t="s">
        <v>276</v>
      </c>
      <c r="C24" s="83">
        <v>3770</v>
      </c>
      <c r="D24" s="83">
        <v>3776</v>
      </c>
      <c r="E24" s="143">
        <v>3767427</v>
      </c>
      <c r="F24" s="259">
        <v>3781</v>
      </c>
      <c r="G24" s="144">
        <f>sheet1!EQ24</f>
        <v>85</v>
      </c>
      <c r="H24" s="144">
        <f>sheet1!ER24</f>
        <v>85</v>
      </c>
      <c r="I24" s="144">
        <f>sheet1!ES24</f>
        <v>90</v>
      </c>
      <c r="J24" s="144">
        <f>sheet1!ET24</f>
        <v>90</v>
      </c>
      <c r="K24" s="144">
        <f>sheet1!EU24</f>
        <v>90</v>
      </c>
      <c r="L24" s="121">
        <f t="shared" si="0"/>
        <v>44352.941176470587</v>
      </c>
      <c r="M24" s="121">
        <f t="shared" si="1"/>
        <v>44423.529411764706</v>
      </c>
      <c r="N24" s="121">
        <f t="shared" si="2"/>
        <v>41860.300000000003</v>
      </c>
      <c r="O24" s="121">
        <f t="shared" si="4"/>
        <v>42011.111111111109</v>
      </c>
      <c r="P24" s="121">
        <f t="shared" si="5"/>
        <v>42011.111111111109</v>
      </c>
      <c r="Q24" s="111">
        <f t="shared" si="3"/>
        <v>-5.2799882110226903</v>
      </c>
    </row>
    <row r="25" spans="1:17" s="11" customFormat="1">
      <c r="A25" s="9">
        <v>23</v>
      </c>
      <c r="B25" s="155" t="s">
        <v>230</v>
      </c>
      <c r="C25" s="361">
        <v>6974</v>
      </c>
      <c r="D25" s="361">
        <v>7008</v>
      </c>
      <c r="E25" s="362">
        <v>7043235</v>
      </c>
      <c r="F25" s="366">
        <v>7087</v>
      </c>
      <c r="G25" s="144">
        <f>sheet1!EQ25</f>
        <v>77</v>
      </c>
      <c r="H25" s="144">
        <f>sheet1!ER25</f>
        <v>77</v>
      </c>
      <c r="I25" s="144">
        <f>sheet1!ES25</f>
        <v>76</v>
      </c>
      <c r="J25" s="144">
        <f>sheet1!ET25</f>
        <v>76</v>
      </c>
      <c r="K25" s="144">
        <f>sheet1!EU25</f>
        <v>105</v>
      </c>
      <c r="L25" s="367">
        <f t="shared" si="0"/>
        <v>90571.428571428565</v>
      </c>
      <c r="M25" s="367">
        <f t="shared" si="1"/>
        <v>91012.987012987011</v>
      </c>
      <c r="N25" s="367">
        <f t="shared" si="2"/>
        <v>92674.144736842107</v>
      </c>
      <c r="O25" s="367">
        <f t="shared" si="4"/>
        <v>93250</v>
      </c>
      <c r="P25" s="367">
        <f t="shared" si="5"/>
        <v>67495.238095238092</v>
      </c>
      <c r="Q25" s="365">
        <f t="shared" si="3"/>
        <v>-25.47844374342797</v>
      </c>
    </row>
    <row r="26" spans="1:17">
      <c r="A26" s="3">
        <v>24</v>
      </c>
      <c r="B26" s="2" t="s">
        <v>231</v>
      </c>
      <c r="C26" s="83">
        <v>1861</v>
      </c>
      <c r="D26" s="83">
        <v>1864</v>
      </c>
      <c r="E26" s="143">
        <v>1857365</v>
      </c>
      <c r="F26" s="259">
        <v>1861</v>
      </c>
      <c r="G26" s="144">
        <f>sheet1!EQ26</f>
        <v>23</v>
      </c>
      <c r="H26" s="144">
        <f>sheet1!ER26</f>
        <v>28</v>
      </c>
      <c r="I26" s="144">
        <f>sheet1!ES26</f>
        <v>28</v>
      </c>
      <c r="J26" s="144">
        <f>sheet1!ET26</f>
        <v>32</v>
      </c>
      <c r="K26" s="144">
        <f>sheet1!EU26</f>
        <v>36</v>
      </c>
      <c r="L26" s="121">
        <f t="shared" si="0"/>
        <v>80913.043478260865</v>
      </c>
      <c r="M26" s="121">
        <f t="shared" si="1"/>
        <v>66571.428571428565</v>
      </c>
      <c r="N26" s="121">
        <f t="shared" si="2"/>
        <v>66334.46428571429</v>
      </c>
      <c r="O26" s="121">
        <f t="shared" si="4"/>
        <v>58156.25</v>
      </c>
      <c r="P26" s="121">
        <f t="shared" si="5"/>
        <v>51694.444444444445</v>
      </c>
      <c r="Q26" s="111">
        <f t="shared" si="3"/>
        <v>-36.111111111111107</v>
      </c>
    </row>
    <row r="27" spans="1:17">
      <c r="A27" s="3">
        <v>25</v>
      </c>
      <c r="B27" s="2" t="s">
        <v>232</v>
      </c>
      <c r="C27" s="83">
        <v>1323</v>
      </c>
      <c r="D27" s="83">
        <v>1333</v>
      </c>
      <c r="E27" s="143">
        <v>1342811</v>
      </c>
      <c r="F27" s="259">
        <v>1353</v>
      </c>
      <c r="G27" s="144">
        <f>sheet1!EQ27</f>
        <v>60</v>
      </c>
      <c r="H27" s="144">
        <f>sheet1!ER27</f>
        <v>60</v>
      </c>
      <c r="I27" s="144">
        <f>sheet1!ES27</f>
        <v>60</v>
      </c>
      <c r="J27" s="144">
        <f>sheet1!ET27</f>
        <v>60</v>
      </c>
      <c r="K27" s="144">
        <f>sheet1!EU27</f>
        <v>60</v>
      </c>
      <c r="L27" s="121">
        <f t="shared" si="0"/>
        <v>22050</v>
      </c>
      <c r="M27" s="121">
        <f t="shared" si="1"/>
        <v>22216.666666666668</v>
      </c>
      <c r="N27" s="121">
        <f t="shared" si="2"/>
        <v>22380.183333333334</v>
      </c>
      <c r="O27" s="121">
        <f t="shared" si="4"/>
        <v>22550</v>
      </c>
      <c r="P27" s="121">
        <f t="shared" si="5"/>
        <v>22550</v>
      </c>
      <c r="Q27" s="111">
        <f t="shared" si="3"/>
        <v>2.2675736961451198</v>
      </c>
    </row>
    <row r="28" spans="1:17">
      <c r="A28" s="3">
        <v>26</v>
      </c>
      <c r="B28" s="2" t="s">
        <v>233</v>
      </c>
      <c r="C28" s="83">
        <v>2634</v>
      </c>
      <c r="D28" s="83">
        <v>2633</v>
      </c>
      <c r="E28" s="143">
        <v>2644331</v>
      </c>
      <c r="F28" s="259">
        <v>2646</v>
      </c>
      <c r="G28" s="144">
        <f>sheet1!EQ28</f>
        <v>19</v>
      </c>
      <c r="H28" s="144">
        <f>sheet1!ER28</f>
        <v>19</v>
      </c>
      <c r="I28" s="144">
        <f>sheet1!ES28</f>
        <v>19</v>
      </c>
      <c r="J28" s="144">
        <f>sheet1!ET28</f>
        <v>19</v>
      </c>
      <c r="K28" s="144">
        <f>sheet1!EU28</f>
        <v>21</v>
      </c>
      <c r="L28" s="121">
        <f t="shared" si="0"/>
        <v>138631.57894736843</v>
      </c>
      <c r="M28" s="121">
        <f t="shared" si="1"/>
        <v>138578.94736842104</v>
      </c>
      <c r="N28" s="121">
        <f t="shared" si="2"/>
        <v>139175.31578947368</v>
      </c>
      <c r="O28" s="121">
        <f t="shared" si="4"/>
        <v>139263.15789473685</v>
      </c>
      <c r="P28" s="121">
        <f t="shared" si="5"/>
        <v>126000</v>
      </c>
      <c r="Q28" s="111">
        <f t="shared" si="3"/>
        <v>-9.1116173120728945</v>
      </c>
    </row>
    <row r="29" spans="1:17">
      <c r="A29" s="3">
        <v>27</v>
      </c>
      <c r="B29" s="2" t="s">
        <v>234</v>
      </c>
      <c r="C29" s="83">
        <v>8804</v>
      </c>
      <c r="D29" s="83">
        <v>8801</v>
      </c>
      <c r="E29" s="143">
        <v>8804806</v>
      </c>
      <c r="F29" s="259">
        <v>8818</v>
      </c>
      <c r="G29" s="144">
        <f>sheet1!EQ29</f>
        <v>25</v>
      </c>
      <c r="H29" s="144">
        <f>sheet1!ER29</f>
        <v>22</v>
      </c>
      <c r="I29" s="144">
        <f>sheet1!ES29</f>
        <v>28</v>
      </c>
      <c r="J29" s="144">
        <f>sheet1!ET29</f>
        <v>24</v>
      </c>
      <c r="K29" s="144">
        <f>sheet1!EU29</f>
        <v>30</v>
      </c>
      <c r="L29" s="121">
        <f t="shared" si="0"/>
        <v>352160</v>
      </c>
      <c r="M29" s="121">
        <f t="shared" si="1"/>
        <v>400045.45454545453</v>
      </c>
      <c r="N29" s="121">
        <f t="shared" si="2"/>
        <v>314457.35714285716</v>
      </c>
      <c r="O29" s="121">
        <f t="shared" si="4"/>
        <v>367416.66666666669</v>
      </c>
      <c r="P29" s="121">
        <f t="shared" si="5"/>
        <v>293933.33333333331</v>
      </c>
      <c r="Q29" s="111">
        <f t="shared" si="3"/>
        <v>-16.534151143419663</v>
      </c>
    </row>
    <row r="30" spans="1:17">
      <c r="A30" s="3">
        <v>28</v>
      </c>
      <c r="B30" s="2" t="s">
        <v>235</v>
      </c>
      <c r="C30" s="83">
        <v>5461</v>
      </c>
      <c r="D30" s="83">
        <v>5484</v>
      </c>
      <c r="E30" s="143">
        <v>5550742</v>
      </c>
      <c r="F30" s="259">
        <v>5571</v>
      </c>
      <c r="G30" s="144">
        <f>sheet1!EQ30</f>
        <v>30</v>
      </c>
      <c r="H30" s="144">
        <f>sheet1!ER30</f>
        <v>30</v>
      </c>
      <c r="I30" s="144">
        <f>sheet1!ES30</f>
        <v>24</v>
      </c>
      <c r="J30" s="144">
        <f>sheet1!ET30</f>
        <v>24</v>
      </c>
      <c r="K30" s="144">
        <f>sheet1!EU30</f>
        <v>32</v>
      </c>
      <c r="L30" s="121">
        <f t="shared" si="0"/>
        <v>182033.33333333334</v>
      </c>
      <c r="M30" s="121">
        <f t="shared" si="1"/>
        <v>182800</v>
      </c>
      <c r="N30" s="121">
        <f t="shared" si="2"/>
        <v>231280.91666666666</v>
      </c>
      <c r="O30" s="121">
        <f t="shared" si="4"/>
        <v>232125</v>
      </c>
      <c r="P30" s="121">
        <f t="shared" si="5"/>
        <v>174093.75</v>
      </c>
      <c r="Q30" s="111">
        <f t="shared" si="3"/>
        <v>-4.3616095953122214</v>
      </c>
    </row>
    <row r="31" spans="1:17">
      <c r="A31" s="3">
        <v>29</v>
      </c>
      <c r="B31" s="2" t="s">
        <v>236</v>
      </c>
      <c r="C31" s="83">
        <v>1447</v>
      </c>
      <c r="D31" s="83">
        <v>1449</v>
      </c>
      <c r="E31" s="143">
        <v>1442862</v>
      </c>
      <c r="F31" s="259">
        <v>1442</v>
      </c>
      <c r="G31" s="144">
        <f>sheet1!EQ31</f>
        <v>34</v>
      </c>
      <c r="H31" s="144">
        <f>sheet1!ER31</f>
        <v>34</v>
      </c>
      <c r="I31" s="144">
        <f>sheet1!ES31</f>
        <v>34</v>
      </c>
      <c r="J31" s="144">
        <f>sheet1!ET31</f>
        <v>34</v>
      </c>
      <c r="K31" s="144">
        <f>sheet1!EU31</f>
        <v>42</v>
      </c>
      <c r="L31" s="121">
        <f t="shared" si="0"/>
        <v>42558.823529411762</v>
      </c>
      <c r="M31" s="121">
        <f t="shared" si="1"/>
        <v>42617.647058823532</v>
      </c>
      <c r="N31" s="121">
        <f t="shared" si="2"/>
        <v>42437.117647058825</v>
      </c>
      <c r="O31" s="121">
        <f t="shared" si="4"/>
        <v>42411.76470588235</v>
      </c>
      <c r="P31" s="121">
        <f t="shared" si="5"/>
        <v>34333.333333333336</v>
      </c>
      <c r="Q31" s="111">
        <f t="shared" si="3"/>
        <v>-19.327343929970041</v>
      </c>
    </row>
    <row r="32" spans="1:17">
      <c r="A32" s="3">
        <v>30</v>
      </c>
      <c r="B32" s="2" t="s">
        <v>237</v>
      </c>
      <c r="C32" s="83">
        <v>1076</v>
      </c>
      <c r="D32" s="83">
        <v>1074</v>
      </c>
      <c r="E32" s="143">
        <v>1069839</v>
      </c>
      <c r="F32" s="259">
        <v>1066</v>
      </c>
      <c r="G32" s="144">
        <f>sheet1!EQ32</f>
        <v>24</v>
      </c>
      <c r="H32" s="144">
        <f>sheet1!ER32</f>
        <v>24</v>
      </c>
      <c r="I32" s="144">
        <f>sheet1!ES32</f>
        <v>24</v>
      </c>
      <c r="J32" s="144">
        <f>sheet1!ET32</f>
        <v>30</v>
      </c>
      <c r="K32" s="144">
        <f>sheet1!EU32</f>
        <v>28</v>
      </c>
      <c r="L32" s="121">
        <f t="shared" si="0"/>
        <v>44833.333333333336</v>
      </c>
      <c r="M32" s="121">
        <f t="shared" si="1"/>
        <v>44750</v>
      </c>
      <c r="N32" s="121">
        <f t="shared" si="2"/>
        <v>44576.625</v>
      </c>
      <c r="O32" s="121">
        <f t="shared" si="4"/>
        <v>35533.333333333336</v>
      </c>
      <c r="P32" s="121">
        <f t="shared" si="5"/>
        <v>38071.428571428572</v>
      </c>
      <c r="Q32" s="111">
        <f t="shared" si="3"/>
        <v>-15.082315454062666</v>
      </c>
    </row>
    <row r="33" spans="1:17">
      <c r="A33" s="3">
        <v>31</v>
      </c>
      <c r="B33" s="2" t="s">
        <v>238</v>
      </c>
      <c r="C33" s="83">
        <v>615</v>
      </c>
      <c r="D33" s="83">
        <v>614</v>
      </c>
      <c r="E33" s="143">
        <v>613229</v>
      </c>
      <c r="F33" s="259">
        <v>613</v>
      </c>
      <c r="G33" s="144">
        <f>sheet1!EQ33</f>
        <v>21</v>
      </c>
      <c r="H33" s="144">
        <f>sheet1!ER33</f>
        <v>21</v>
      </c>
      <c r="I33" s="144">
        <f>sheet1!ES33</f>
        <v>21</v>
      </c>
      <c r="J33" s="144">
        <f>sheet1!ET33</f>
        <v>21</v>
      </c>
      <c r="K33" s="144">
        <f>sheet1!EU33</f>
        <v>34</v>
      </c>
      <c r="L33" s="121">
        <f t="shared" si="0"/>
        <v>29285.714285714286</v>
      </c>
      <c r="M33" s="121">
        <f t="shared" si="1"/>
        <v>29238.095238095237</v>
      </c>
      <c r="N33" s="121">
        <f t="shared" si="2"/>
        <v>29201.380952380954</v>
      </c>
      <c r="O33" s="121">
        <f t="shared" si="4"/>
        <v>29190.476190476191</v>
      </c>
      <c r="P33" s="121">
        <f t="shared" si="5"/>
        <v>18029.411764705881</v>
      </c>
      <c r="Q33" s="111">
        <f t="shared" si="3"/>
        <v>-38.436154949784793</v>
      </c>
    </row>
    <row r="34" spans="1:17">
      <c r="A34" s="3">
        <v>32</v>
      </c>
      <c r="B34" s="2" t="s">
        <v>240</v>
      </c>
      <c r="C34" s="83">
        <v>766</v>
      </c>
      <c r="D34" s="83">
        <v>764</v>
      </c>
      <c r="E34" s="143">
        <v>761499</v>
      </c>
      <c r="F34" s="259">
        <v>761</v>
      </c>
      <c r="G34" s="144">
        <f>sheet1!EQ34</f>
        <v>20</v>
      </c>
      <c r="H34" s="144">
        <f>sheet1!ER34</f>
        <v>20</v>
      </c>
      <c r="I34" s="144">
        <f>sheet1!ES34</f>
        <v>24</v>
      </c>
      <c r="J34" s="144">
        <f>sheet1!ET34</f>
        <v>24</v>
      </c>
      <c r="K34" s="144">
        <f>sheet1!EU34</f>
        <v>24</v>
      </c>
      <c r="L34" s="121">
        <f t="shared" si="0"/>
        <v>38300</v>
      </c>
      <c r="M34" s="121">
        <f t="shared" si="1"/>
        <v>38200</v>
      </c>
      <c r="N34" s="121">
        <f t="shared" si="2"/>
        <v>31729.125</v>
      </c>
      <c r="O34" s="121">
        <f t="shared" si="4"/>
        <v>31708.333333333332</v>
      </c>
      <c r="P34" s="121">
        <f t="shared" si="5"/>
        <v>31708.333333333332</v>
      </c>
      <c r="Q34" s="111">
        <f t="shared" si="3"/>
        <v>-17.210617928633599</v>
      </c>
    </row>
    <row r="35" spans="1:17">
      <c r="A35" s="3">
        <v>33</v>
      </c>
      <c r="B35" s="2" t="s">
        <v>241</v>
      </c>
      <c r="C35" s="83">
        <v>1958</v>
      </c>
      <c r="D35" s="83">
        <v>1959</v>
      </c>
      <c r="E35" s="143">
        <v>1950656</v>
      </c>
      <c r="F35" s="259">
        <v>1953</v>
      </c>
      <c r="G35" s="144">
        <f>sheet1!EQ35</f>
        <v>44</v>
      </c>
      <c r="H35" s="144">
        <f>sheet1!ER35</f>
        <v>44</v>
      </c>
      <c r="I35" s="144">
        <f>sheet1!ES35</f>
        <v>44</v>
      </c>
      <c r="J35" s="144">
        <f>sheet1!ET35</f>
        <v>44</v>
      </c>
      <c r="K35" s="144">
        <f>sheet1!EU35</f>
        <v>44</v>
      </c>
      <c r="L35" s="121">
        <f t="shared" si="0"/>
        <v>44500</v>
      </c>
      <c r="M35" s="121">
        <f t="shared" si="1"/>
        <v>44522.727272727272</v>
      </c>
      <c r="N35" s="121">
        <f t="shared" si="2"/>
        <v>44333.090909090912</v>
      </c>
      <c r="O35" s="121">
        <f t="shared" si="4"/>
        <v>44386.36363636364</v>
      </c>
      <c r="P35" s="121">
        <f t="shared" si="5"/>
        <v>44386.36363636364</v>
      </c>
      <c r="Q35" s="111">
        <f t="shared" si="3"/>
        <v>-0.25536261491316825</v>
      </c>
    </row>
    <row r="36" spans="1:17">
      <c r="A36" s="3">
        <v>34</v>
      </c>
      <c r="B36" s="2" t="s">
        <v>242</v>
      </c>
      <c r="C36" s="83">
        <v>2884</v>
      </c>
      <c r="D36" s="83">
        <v>2883</v>
      </c>
      <c r="E36" s="143">
        <v>2878949</v>
      </c>
      <c r="F36" s="259">
        <v>2879</v>
      </c>
      <c r="G36" s="144">
        <f>sheet1!EQ36</f>
        <v>55</v>
      </c>
      <c r="H36" s="144">
        <f>sheet1!ER36</f>
        <v>55</v>
      </c>
      <c r="I36" s="144">
        <f>sheet1!ES36</f>
        <v>50</v>
      </c>
      <c r="J36" s="144">
        <f>sheet1!ET36</f>
        <v>40</v>
      </c>
      <c r="K36" s="144">
        <f>sheet1!EU36</f>
        <v>40</v>
      </c>
      <c r="L36" s="121">
        <f t="shared" si="0"/>
        <v>52436.36363636364</v>
      </c>
      <c r="M36" s="121">
        <f t="shared" si="1"/>
        <v>52418.181818181816</v>
      </c>
      <c r="N36" s="121">
        <f t="shared" si="2"/>
        <v>57578.98</v>
      </c>
      <c r="O36" s="121">
        <f t="shared" si="4"/>
        <v>71975</v>
      </c>
      <c r="P36" s="121">
        <f t="shared" si="5"/>
        <v>71975</v>
      </c>
      <c r="Q36" s="111">
        <f t="shared" si="3"/>
        <v>37.261615811373083</v>
      </c>
    </row>
    <row r="37" spans="1:17">
      <c r="A37" s="3">
        <v>35</v>
      </c>
      <c r="B37" s="2" t="s">
        <v>243</v>
      </c>
      <c r="C37" s="83">
        <v>1543</v>
      </c>
      <c r="D37" s="83">
        <v>1538</v>
      </c>
      <c r="E37" s="143">
        <v>1528107</v>
      </c>
      <c r="F37" s="259">
        <v>1524</v>
      </c>
      <c r="G37" s="144">
        <f>sheet1!EQ37</f>
        <v>20</v>
      </c>
      <c r="H37" s="144">
        <f>sheet1!ER37</f>
        <v>24</v>
      </c>
      <c r="I37" s="144">
        <f>sheet1!ES37</f>
        <v>24</v>
      </c>
      <c r="J37" s="144">
        <f>sheet1!ET37</f>
        <v>28</v>
      </c>
      <c r="K37" s="144">
        <f>sheet1!EU37</f>
        <v>28</v>
      </c>
      <c r="L37" s="121">
        <f t="shared" si="0"/>
        <v>77150</v>
      </c>
      <c r="M37" s="121">
        <f t="shared" si="1"/>
        <v>64083.333333333336</v>
      </c>
      <c r="N37" s="121">
        <f t="shared" si="2"/>
        <v>63671.125</v>
      </c>
      <c r="O37" s="121">
        <f t="shared" si="4"/>
        <v>54428.571428571428</v>
      </c>
      <c r="P37" s="121">
        <f t="shared" si="5"/>
        <v>54428.571428571428</v>
      </c>
      <c r="Q37" s="111">
        <f t="shared" si="3"/>
        <v>-29.450976761410985</v>
      </c>
    </row>
    <row r="38" spans="1:17">
      <c r="A38" s="3">
        <v>36</v>
      </c>
      <c r="B38" s="2" t="s">
        <v>244</v>
      </c>
      <c r="C38" s="83">
        <v>831</v>
      </c>
      <c r="D38" s="83">
        <v>830</v>
      </c>
      <c r="E38" s="143">
        <v>823997</v>
      </c>
      <c r="F38" s="259">
        <v>822</v>
      </c>
      <c r="G38" s="144">
        <f>sheet1!EQ38</f>
        <v>20</v>
      </c>
      <c r="H38" s="144">
        <f>sheet1!ER38</f>
        <v>20</v>
      </c>
      <c r="I38" s="144">
        <f>sheet1!ES38</f>
        <v>20</v>
      </c>
      <c r="J38" s="144">
        <f>sheet1!ET38</f>
        <v>25</v>
      </c>
      <c r="K38" s="144">
        <f>sheet1!EU38</f>
        <v>25</v>
      </c>
      <c r="L38" s="121">
        <f t="shared" si="0"/>
        <v>41550</v>
      </c>
      <c r="M38" s="121">
        <f t="shared" si="1"/>
        <v>41500</v>
      </c>
      <c r="N38" s="121">
        <f t="shared" si="2"/>
        <v>41199.85</v>
      </c>
      <c r="O38" s="121">
        <f t="shared" si="4"/>
        <v>32880</v>
      </c>
      <c r="P38" s="121">
        <f t="shared" si="5"/>
        <v>32880</v>
      </c>
      <c r="Q38" s="111">
        <f t="shared" si="3"/>
        <v>-20.866425992779781</v>
      </c>
    </row>
    <row r="39" spans="1:17">
      <c r="A39" s="3">
        <v>37</v>
      </c>
      <c r="B39" s="2" t="s">
        <v>245</v>
      </c>
      <c r="C39" s="83">
        <v>1029</v>
      </c>
      <c r="D39" s="83">
        <v>1029</v>
      </c>
      <c r="E39" s="143">
        <v>1022843</v>
      </c>
      <c r="F39" s="259">
        <v>1022</v>
      </c>
      <c r="G39" s="144">
        <f>sheet1!EQ39</f>
        <v>44</v>
      </c>
      <c r="H39" s="144">
        <f>sheet1!ER39</f>
        <v>44</v>
      </c>
      <c r="I39" s="144">
        <f>sheet1!ES39</f>
        <v>44</v>
      </c>
      <c r="J39" s="144">
        <f>sheet1!ET39</f>
        <v>44</v>
      </c>
      <c r="K39" s="144">
        <f>sheet1!EU39</f>
        <v>50</v>
      </c>
      <c r="L39" s="121">
        <f t="shared" si="0"/>
        <v>23386.363636363636</v>
      </c>
      <c r="M39" s="121">
        <f t="shared" si="1"/>
        <v>23386.363636363636</v>
      </c>
      <c r="N39" s="121">
        <f t="shared" si="2"/>
        <v>23246.43181818182</v>
      </c>
      <c r="O39" s="121">
        <f t="shared" si="4"/>
        <v>23227.272727272728</v>
      </c>
      <c r="P39" s="121">
        <f t="shared" si="5"/>
        <v>20440</v>
      </c>
      <c r="Q39" s="111">
        <f t="shared" si="3"/>
        <v>-12.598639455782312</v>
      </c>
    </row>
    <row r="40" spans="1:17">
      <c r="A40" s="3">
        <v>38</v>
      </c>
      <c r="B40" s="2" t="s">
        <v>246</v>
      </c>
      <c r="C40" s="83">
        <v>1502</v>
      </c>
      <c r="D40" s="83">
        <v>1497</v>
      </c>
      <c r="E40" s="143">
        <v>1493126</v>
      </c>
      <c r="F40" s="259">
        <v>1491</v>
      </c>
      <c r="G40" s="144">
        <f>sheet1!EQ40</f>
        <v>27</v>
      </c>
      <c r="H40" s="144">
        <f>sheet1!ER40</f>
        <v>27</v>
      </c>
      <c r="I40" s="144">
        <f>sheet1!ES40</f>
        <v>27</v>
      </c>
      <c r="J40" s="144">
        <f>sheet1!ET40</f>
        <v>27</v>
      </c>
      <c r="K40" s="144">
        <f>sheet1!EU40</f>
        <v>37</v>
      </c>
      <c r="L40" s="121">
        <f t="shared" si="0"/>
        <v>55629.629629629628</v>
      </c>
      <c r="M40" s="121">
        <f t="shared" si="1"/>
        <v>55444.444444444445</v>
      </c>
      <c r="N40" s="121">
        <f t="shared" si="2"/>
        <v>55300.962962962964</v>
      </c>
      <c r="O40" s="121">
        <f t="shared" si="4"/>
        <v>55222.222222222219</v>
      </c>
      <c r="P40" s="121">
        <f t="shared" si="5"/>
        <v>40297.2972972973</v>
      </c>
      <c r="Q40" s="111">
        <f t="shared" si="3"/>
        <v>-27.561449598733212</v>
      </c>
    </row>
    <row r="41" spans="1:17">
      <c r="A41" s="3">
        <v>39</v>
      </c>
      <c r="B41" s="2" t="s">
        <v>247</v>
      </c>
      <c r="C41" s="83">
        <v>812</v>
      </c>
      <c r="D41" s="83">
        <v>810</v>
      </c>
      <c r="E41" s="143">
        <v>813980</v>
      </c>
      <c r="F41" s="259">
        <v>813</v>
      </c>
      <c r="G41" s="144">
        <f>sheet1!EQ41</f>
        <v>15</v>
      </c>
      <c r="H41" s="144">
        <f>sheet1!ER41</f>
        <v>15</v>
      </c>
      <c r="I41" s="144">
        <f>sheet1!ES41</f>
        <v>15</v>
      </c>
      <c r="J41" s="144">
        <f>sheet1!ET41</f>
        <v>15</v>
      </c>
      <c r="K41" s="144">
        <f>sheet1!EU41</f>
        <v>15</v>
      </c>
      <c r="L41" s="121">
        <f t="shared" si="0"/>
        <v>54133.333333333336</v>
      </c>
      <c r="M41" s="121">
        <f t="shared" si="1"/>
        <v>54000</v>
      </c>
      <c r="N41" s="121">
        <f t="shared" si="2"/>
        <v>54265.333333333336</v>
      </c>
      <c r="O41" s="121">
        <f t="shared" si="4"/>
        <v>54200</v>
      </c>
      <c r="P41" s="121">
        <f t="shared" si="5"/>
        <v>54200</v>
      </c>
      <c r="Q41" s="111">
        <f t="shared" si="3"/>
        <v>0.12315270935960854</v>
      </c>
    </row>
    <row r="42" spans="1:17">
      <c r="A42" s="3">
        <v>40</v>
      </c>
      <c r="B42" s="2" t="s">
        <v>248</v>
      </c>
      <c r="C42" s="83">
        <v>4988</v>
      </c>
      <c r="D42" s="83">
        <v>5000</v>
      </c>
      <c r="E42" s="143">
        <v>5015666</v>
      </c>
      <c r="F42" s="259">
        <v>5032</v>
      </c>
      <c r="G42" s="144">
        <f>sheet1!EQ42</f>
        <v>23</v>
      </c>
      <c r="H42" s="144">
        <f>sheet1!ER42</f>
        <v>23</v>
      </c>
      <c r="I42" s="144">
        <f>sheet1!ES42</f>
        <v>23</v>
      </c>
      <c r="J42" s="144">
        <f>sheet1!ET42</f>
        <v>23</v>
      </c>
      <c r="K42" s="144">
        <f>sheet1!EU42</f>
        <v>23</v>
      </c>
      <c r="L42" s="121">
        <f t="shared" si="0"/>
        <v>216869.5652173913</v>
      </c>
      <c r="M42" s="121">
        <f t="shared" si="1"/>
        <v>217391.30434782608</v>
      </c>
      <c r="N42" s="121">
        <f t="shared" si="2"/>
        <v>218072.4347826087</v>
      </c>
      <c r="O42" s="121">
        <f t="shared" si="4"/>
        <v>218782.60869565216</v>
      </c>
      <c r="P42" s="121">
        <f t="shared" si="5"/>
        <v>218782.60869565216</v>
      </c>
      <c r="Q42" s="111">
        <f t="shared" si="3"/>
        <v>0.88211708099439345</v>
      </c>
    </row>
    <row r="43" spans="1:17">
      <c r="A43" s="3">
        <v>41</v>
      </c>
      <c r="B43" s="2" t="s">
        <v>249</v>
      </c>
      <c r="C43" s="83">
        <v>884</v>
      </c>
      <c r="D43" s="83">
        <v>884</v>
      </c>
      <c r="E43" s="143">
        <v>876664</v>
      </c>
      <c r="F43" s="259">
        <v>876</v>
      </c>
      <c r="G43" s="144">
        <f>sheet1!EQ43</f>
        <v>16</v>
      </c>
      <c r="H43" s="144">
        <f>sheet1!ER43</f>
        <v>16</v>
      </c>
      <c r="I43" s="144">
        <f>sheet1!ES43</f>
        <v>16</v>
      </c>
      <c r="J43" s="144">
        <f>sheet1!ET43</f>
        <v>16</v>
      </c>
      <c r="K43" s="144">
        <f>sheet1!EU43</f>
        <v>16</v>
      </c>
      <c r="L43" s="121">
        <f t="shared" si="0"/>
        <v>55250</v>
      </c>
      <c r="M43" s="121">
        <f t="shared" si="1"/>
        <v>55250</v>
      </c>
      <c r="N43" s="121">
        <f t="shared" si="2"/>
        <v>54791.5</v>
      </c>
      <c r="O43" s="121">
        <f t="shared" si="4"/>
        <v>54750</v>
      </c>
      <c r="P43" s="121">
        <f t="shared" si="5"/>
        <v>54750</v>
      </c>
      <c r="Q43" s="111">
        <f t="shared" si="3"/>
        <v>-0.90497737556560764</v>
      </c>
    </row>
    <row r="44" spans="1:17">
      <c r="A44" s="3">
        <v>42</v>
      </c>
      <c r="B44" s="2" t="s">
        <v>250</v>
      </c>
      <c r="C44" s="83">
        <v>1530</v>
      </c>
      <c r="D44" s="83">
        <v>1525</v>
      </c>
      <c r="E44" s="143">
        <v>1516536</v>
      </c>
      <c r="F44" s="259">
        <v>1513</v>
      </c>
      <c r="G44" s="144">
        <f>sheet1!EQ44</f>
        <v>16</v>
      </c>
      <c r="H44" s="144">
        <f>sheet1!ER44</f>
        <v>16</v>
      </c>
      <c r="I44" s="144">
        <f>sheet1!ES44</f>
        <v>16</v>
      </c>
      <c r="J44" s="144">
        <f>sheet1!ET44</f>
        <v>20</v>
      </c>
      <c r="K44" s="144">
        <f>sheet1!EU44</f>
        <v>20</v>
      </c>
      <c r="L44" s="121">
        <f t="shared" si="0"/>
        <v>95625</v>
      </c>
      <c r="M44" s="121">
        <f t="shared" si="1"/>
        <v>95312.5</v>
      </c>
      <c r="N44" s="121">
        <f t="shared" si="2"/>
        <v>94783.5</v>
      </c>
      <c r="O44" s="121">
        <f t="shared" si="4"/>
        <v>75650</v>
      </c>
      <c r="P44" s="121">
        <f t="shared" si="5"/>
        <v>75650</v>
      </c>
      <c r="Q44" s="111">
        <f t="shared" si="3"/>
        <v>-20.888888888888889</v>
      </c>
    </row>
    <row r="45" spans="1:17">
      <c r="A45" s="3">
        <v>43</v>
      </c>
      <c r="B45" s="2" t="s">
        <v>251</v>
      </c>
      <c r="C45" s="83">
        <v>1865</v>
      </c>
      <c r="D45" s="83">
        <v>1865</v>
      </c>
      <c r="E45" s="143">
        <v>1859451</v>
      </c>
      <c r="F45" s="259">
        <v>1860</v>
      </c>
      <c r="G45" s="144">
        <f>sheet1!EQ45</f>
        <v>35</v>
      </c>
      <c r="H45" s="144">
        <f>sheet1!ER45</f>
        <v>35</v>
      </c>
      <c r="I45" s="144">
        <f>sheet1!ES45</f>
        <v>35</v>
      </c>
      <c r="J45" s="144">
        <f>sheet1!ET45</f>
        <v>35</v>
      </c>
      <c r="K45" s="144">
        <f>sheet1!EU45</f>
        <v>40</v>
      </c>
      <c r="L45" s="121">
        <f t="shared" si="0"/>
        <v>53285.714285714283</v>
      </c>
      <c r="M45" s="121">
        <f t="shared" si="1"/>
        <v>53285.714285714283</v>
      </c>
      <c r="N45" s="121">
        <f t="shared" si="2"/>
        <v>53127.171428571426</v>
      </c>
      <c r="O45" s="121">
        <f t="shared" si="4"/>
        <v>53142.857142857145</v>
      </c>
      <c r="P45" s="121">
        <f t="shared" si="5"/>
        <v>46500</v>
      </c>
      <c r="Q45" s="111">
        <f t="shared" si="3"/>
        <v>-12.734584450402142</v>
      </c>
    </row>
    <row r="46" spans="1:17">
      <c r="A46" s="3">
        <v>44</v>
      </c>
      <c r="B46" s="2" t="s">
        <v>252</v>
      </c>
      <c r="C46" s="83">
        <v>1228</v>
      </c>
      <c r="D46" s="83">
        <v>1226</v>
      </c>
      <c r="E46" s="143">
        <v>1221128</v>
      </c>
      <c r="F46" s="259">
        <v>1221</v>
      </c>
      <c r="G46" s="144">
        <f>sheet1!EQ46</f>
        <v>20</v>
      </c>
      <c r="H46" s="144">
        <f>sheet1!ER46</f>
        <v>20</v>
      </c>
      <c r="I46" s="144">
        <f>sheet1!ES46</f>
        <v>25</v>
      </c>
      <c r="J46" s="144">
        <f>sheet1!ET46</f>
        <v>25</v>
      </c>
      <c r="K46" s="144">
        <f>sheet1!EU46</f>
        <v>25</v>
      </c>
      <c r="L46" s="121">
        <f t="shared" si="0"/>
        <v>61400</v>
      </c>
      <c r="M46" s="121">
        <f t="shared" si="1"/>
        <v>61300</v>
      </c>
      <c r="N46" s="121">
        <f t="shared" si="2"/>
        <v>48845.120000000003</v>
      </c>
      <c r="O46" s="121">
        <f t="shared" si="4"/>
        <v>48840</v>
      </c>
      <c r="P46" s="121">
        <f t="shared" si="5"/>
        <v>48840</v>
      </c>
      <c r="Q46" s="111">
        <f t="shared" si="3"/>
        <v>-20.456026058631927</v>
      </c>
    </row>
    <row r="47" spans="1:17">
      <c r="A47" s="3">
        <v>45</v>
      </c>
      <c r="B47" s="2" t="s">
        <v>253</v>
      </c>
      <c r="C47" s="83">
        <v>1176</v>
      </c>
      <c r="D47" s="83">
        <v>1176</v>
      </c>
      <c r="E47" s="143">
        <v>1170023</v>
      </c>
      <c r="F47" s="259">
        <v>1169</v>
      </c>
      <c r="G47" s="144">
        <f>sheet1!EQ47</f>
        <v>40</v>
      </c>
      <c r="H47" s="144">
        <f>sheet1!ER47</f>
        <v>40</v>
      </c>
      <c r="I47" s="144">
        <f>sheet1!ES47</f>
        <v>40</v>
      </c>
      <c r="J47" s="144">
        <f>sheet1!ET47</f>
        <v>40</v>
      </c>
      <c r="K47" s="144">
        <f>sheet1!EU47</f>
        <v>40</v>
      </c>
      <c r="L47" s="121">
        <f t="shared" si="0"/>
        <v>29400</v>
      </c>
      <c r="M47" s="121">
        <f t="shared" si="1"/>
        <v>29400</v>
      </c>
      <c r="N47" s="121">
        <f t="shared" si="2"/>
        <v>29250.575000000001</v>
      </c>
      <c r="O47" s="121">
        <f t="shared" si="4"/>
        <v>29225</v>
      </c>
      <c r="P47" s="121">
        <f t="shared" si="5"/>
        <v>29225</v>
      </c>
      <c r="Q47" s="111">
        <f t="shared" si="3"/>
        <v>-0.59523809523809312</v>
      </c>
    </row>
    <row r="48" spans="1:17">
      <c r="A48" s="3">
        <v>46</v>
      </c>
      <c r="B48" s="2" t="s">
        <v>254</v>
      </c>
      <c r="C48" s="83">
        <v>1791</v>
      </c>
      <c r="D48" s="83">
        <v>1788</v>
      </c>
      <c r="E48" s="143">
        <v>1786214</v>
      </c>
      <c r="F48" s="259">
        <v>1783</v>
      </c>
      <c r="G48" s="144">
        <f>sheet1!EQ48</f>
        <v>40</v>
      </c>
      <c r="H48" s="144">
        <f>sheet1!ER48</f>
        <v>40</v>
      </c>
      <c r="I48" s="144">
        <f>sheet1!ES48</f>
        <v>40</v>
      </c>
      <c r="J48" s="144">
        <f>sheet1!ET48</f>
        <v>40</v>
      </c>
      <c r="K48" s="144">
        <f>sheet1!EU48</f>
        <v>40</v>
      </c>
      <c r="L48" s="121">
        <f t="shared" si="0"/>
        <v>44775</v>
      </c>
      <c r="M48" s="121">
        <f t="shared" si="1"/>
        <v>44700</v>
      </c>
      <c r="N48" s="121">
        <f t="shared" si="2"/>
        <v>44655.35</v>
      </c>
      <c r="O48" s="121">
        <f t="shared" si="4"/>
        <v>44575</v>
      </c>
      <c r="P48" s="121">
        <f t="shared" si="5"/>
        <v>44575</v>
      </c>
      <c r="Q48" s="111">
        <f t="shared" si="3"/>
        <v>-0.44667783361250768</v>
      </c>
    </row>
    <row r="49" spans="1:17">
      <c r="A49" s="4">
        <v>47</v>
      </c>
      <c r="B49" s="5" t="s">
        <v>255</v>
      </c>
      <c r="C49" s="84">
        <v>1301</v>
      </c>
      <c r="D49" s="84">
        <v>1312</v>
      </c>
      <c r="E49" s="147">
        <v>1318281</v>
      </c>
      <c r="F49" s="260">
        <v>1329</v>
      </c>
      <c r="G49" s="148">
        <f>sheet1!EQ49</f>
        <v>45</v>
      </c>
      <c r="H49" s="148">
        <f>sheet1!ER49</f>
        <v>45</v>
      </c>
      <c r="I49" s="148">
        <f>sheet1!ES49</f>
        <v>45</v>
      </c>
      <c r="J49" s="148">
        <f>sheet1!ET49</f>
        <v>45</v>
      </c>
      <c r="K49" s="148">
        <f>sheet1!EU49</f>
        <v>45</v>
      </c>
      <c r="L49" s="122">
        <f t="shared" si="0"/>
        <v>28911.111111111109</v>
      </c>
      <c r="M49" s="122">
        <f t="shared" si="1"/>
        <v>29155.555555555555</v>
      </c>
      <c r="N49" s="122">
        <f t="shared" si="2"/>
        <v>29295.133333333335</v>
      </c>
      <c r="O49" s="122">
        <f t="shared" si="4"/>
        <v>29533.333333333332</v>
      </c>
      <c r="P49" s="122">
        <f t="shared" si="5"/>
        <v>29533.333333333332</v>
      </c>
      <c r="Q49" s="112">
        <f t="shared" si="3"/>
        <v>2.1521906225979937</v>
      </c>
    </row>
    <row r="50" spans="1:17">
      <c r="A50" s="114"/>
      <c r="B50" s="115" t="s">
        <v>187</v>
      </c>
      <c r="C50" s="15">
        <v>126486</v>
      </c>
      <c r="D50" s="15">
        <v>126686</v>
      </c>
      <c r="E50" s="43">
        <f>SUM(E3:E49)</f>
        <v>126919288</v>
      </c>
      <c r="F50" s="228">
        <v>127291</v>
      </c>
      <c r="G50" s="21">
        <f>sheet1!EQ50</f>
        <v>1783</v>
      </c>
      <c r="H50" s="21">
        <f>sheet1!ER50</f>
        <v>1780</v>
      </c>
      <c r="I50" s="21">
        <f>sheet1!ES50</f>
        <v>1764</v>
      </c>
      <c r="J50" s="21">
        <f>sheet1!ET50</f>
        <v>1782</v>
      </c>
      <c r="K50" s="21">
        <f>sheet1!EU50</f>
        <v>1889</v>
      </c>
      <c r="L50" s="15">
        <f t="shared" si="0"/>
        <v>70939.98878295008</v>
      </c>
      <c r="M50" s="15">
        <f t="shared" si="1"/>
        <v>71171.910112359546</v>
      </c>
      <c r="N50" s="15">
        <f t="shared" si="2"/>
        <v>71949.709750566893</v>
      </c>
      <c r="O50" s="15">
        <f t="shared" si="4"/>
        <v>71431.537598204261</v>
      </c>
      <c r="P50" s="15">
        <f t="shared" si="5"/>
        <v>67385.389094759128</v>
      </c>
      <c r="Q50" s="113">
        <f t="shared" si="3"/>
        <v>-5.0107136315833074</v>
      </c>
    </row>
    <row r="51" spans="1:17">
      <c r="A51" s="117" t="s">
        <v>135</v>
      </c>
    </row>
    <row r="52" spans="1:17">
      <c r="A52" s="117" t="s">
        <v>136</v>
      </c>
    </row>
    <row r="53" spans="1:17">
      <c r="A53" s="117" t="s">
        <v>137</v>
      </c>
    </row>
  </sheetData>
  <mergeCells count="3">
    <mergeCell ref="A1:A2"/>
    <mergeCell ref="B1:B2"/>
    <mergeCell ref="Q1:Q2"/>
  </mergeCells>
  <phoneticPr fontId="2"/>
  <conditionalFormatting sqref="Q3:Q50">
    <cfRule type="cellIs" dxfId="0" priority="1" stopIfTrue="1" operator="lessThan">
      <formula>0</formula>
    </cfRule>
  </conditionalFormatting>
  <pageMargins left="0.86" right="0.25" top="0.81" bottom="0.42" header="0.57999999999999996" footer="0.27"/>
  <pageSetup paperSize="9" scale="75" orientation="landscape" horizontalDpi="4294967292" verticalDpi="0"/>
  <headerFooter>
    <oddHeader>&amp;L&amp;"ＭＳ ゴシック,太字"&amp;14＜参考表-4＞&amp;"ＭＳ ゴシック,太字 斜体"消費生活相談員１人当たり人口</oddHead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sheet1</vt:lpstr>
      <vt:lpstr>sheet2</vt:lpstr>
      <vt:lpstr>02追加</vt:lpstr>
      <vt:lpstr>特記事項</vt:lpstr>
      <vt:lpstr>ﾗﾝｸ算定</vt:lpstr>
      <vt:lpstr>予算比率</vt:lpstr>
      <vt:lpstr>人口当予算</vt:lpstr>
      <vt:lpstr>職員当人口</vt:lpstr>
      <vt:lpstr>相談員当人口</vt:lpstr>
      <vt:lpstr>ﾗﾝｸ・北から</vt:lpstr>
      <vt:lpstr>ﾗﾝｸ・順位順</vt:lpstr>
      <vt:lpstr>sheet8</vt:lpstr>
      <vt:lpstr>Sheet9</vt:lpstr>
      <vt:lpstr>Sheet10</vt:lpstr>
    </vt:vector>
  </TitlesOfParts>
  <Company>日本生協連</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笹野武則</dc:creator>
  <cp:lastModifiedBy>Liu Xiao</cp:lastModifiedBy>
  <cp:lastPrinted>2002-10-16T23:55:46Z</cp:lastPrinted>
  <dcterms:created xsi:type="dcterms:W3CDTF">2001-02-14T06:40:35Z</dcterms:created>
  <dcterms:modified xsi:type="dcterms:W3CDTF">2016-04-25T14:58:37Z</dcterms:modified>
</cp:coreProperties>
</file>