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8E150125-899B-4FAD-A5CE-B9C95D783E78}" xr6:coauthVersionLast="47" xr6:coauthVersionMax="47" xr10:uidLastSave="{00000000-0000-0000-0000-000000000000}"/>
  <bookViews>
    <workbookView xWindow="-110" yWindow="-110" windowWidth="25820" windowHeight="13900" tabRatio="795" firstSheet="6" activeTab="8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5" l="1"/>
  <c r="F13" i="1"/>
  <c r="E41" i="5"/>
  <c r="F19" i="3"/>
  <c r="F78" i="1"/>
  <c r="F64" i="1"/>
  <c r="F52" i="1"/>
  <c r="F51" i="1"/>
  <c r="F49" i="1"/>
  <c r="F48" i="1"/>
  <c r="F47" i="1"/>
  <c r="F33" i="1"/>
  <c r="F32" i="1"/>
  <c r="F22" i="1"/>
  <c r="F239" i="10"/>
  <c r="F237" i="10"/>
  <c r="E237" i="10"/>
  <c r="F218" i="10"/>
  <c r="E218" i="10"/>
  <c r="B3" i="10"/>
  <c r="F109" i="10"/>
  <c r="F110" i="10" s="1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57" i="10"/>
  <c r="E51" i="10"/>
  <c r="E47" i="10"/>
  <c r="E33" i="10"/>
  <c r="E63" i="10" s="1"/>
  <c r="E110" i="10" s="1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D16" i="8"/>
  <c r="D23" i="8" s="1"/>
  <c r="F14" i="3" s="1"/>
  <c r="D182" i="4"/>
  <c r="D178" i="4"/>
  <c r="D175" i="4"/>
  <c r="D184" i="4" s="1"/>
  <c r="F75" i="1" s="1"/>
  <c r="D164" i="4"/>
  <c r="D160" i="4"/>
  <c r="D157" i="4"/>
  <c r="E24" i="3"/>
  <c r="E28" i="3" s="1"/>
  <c r="E30" i="3" s="1"/>
  <c r="B5" i="8"/>
  <c r="B4" i="8"/>
  <c r="B3" i="8"/>
  <c r="B2" i="8"/>
  <c r="E70" i="1"/>
  <c r="B5" i="4"/>
  <c r="B4" i="4"/>
  <c r="B3" i="4"/>
  <c r="B2" i="4"/>
  <c r="B5" i="5"/>
  <c r="E10" i="5" s="1"/>
  <c r="B4" i="5"/>
  <c r="B3" i="5"/>
  <c r="B2" i="5"/>
  <c r="B5" i="6"/>
  <c r="E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F61" i="1" l="1"/>
  <c r="D11" i="6"/>
  <c r="E154" i="10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<sst xmlns="http://schemas.openxmlformats.org/spreadsheetml/2006/main" count="1185" uniqueCount="626">
  <si>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</si>
  <si>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</si>
  <si>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</si>
  <si>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</si>
  <si>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</si>
  <si>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</si>
  <si>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</si>
  <si>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</si>
  <si>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</si>
  <si>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</si>
  <si>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</si>
  <si>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</si>
  <si>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</si>
  <si>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</si>
  <si>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</si>
  <si>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</si>
  <si>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</si>
  <si>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</si>
  <si>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</si>
  <si>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</si>
  <si>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</si>
  <si>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</si>
  <si>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</si>
  <si>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</si>
  <si>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</si>
  <si>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</si>
  <si>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</si>
  <si>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</si>
  <si>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</si>
  <si>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</si>
  <si>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</si>
  <si>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</si>
  <si>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</si>
  <si>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</si>
  <si>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</si>
  <si>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</si>
  <si>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</si>
  <si>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</si>
  <si>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</si>
  <si>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</si>
  <si>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</si>
  <si>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</si>
  <si>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</si>
  <si>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</si>
  <si>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</si>
  <si>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</si>
  <si>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</si>
  <si>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</si>
  <si>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</si>
  <si>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</si>
  <si>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</si>
  <si>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</si>
  <si>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</si>
  <si>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</si>
  <si>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</si>
  <si>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</si>
  <si>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</si>
  <si>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</si>
  <si>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</si>
  <si>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</si>
  <si>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</si>
  <si>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</si>
  <si>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</si>
  <si>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</si>
  <si>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</si>
  <si>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</si>
  <si>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</si>
  <si>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</si>
  <si>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</si>
  <si>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</si>
  <si>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</si>
  <si>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</si>
  <si>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</si>
  <si>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</si>
  <si>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</si>
  <si>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</si>
  <si>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</si>
  <si>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</si>
  <si>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</si>
  <si>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</si>
  <si>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</si>
  <si>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</si>
  <si>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</si>
  <si>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</si>
  <si>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</si>
  <si>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</si>
  <si>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</si>
  <si>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</si>
  <si>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</si>
  <si>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</si>
  <si>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</si>
  <si>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</si>
  <si>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</si>
  <si>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</si>
  <si>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</si>
  <si>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</si>
  <si>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</si>
  <si>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</si>
  <si>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</si>
  <si>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</si>
  <si>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</si>
  <si>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</si>
  <si>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</si>
  <si>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</si>
  <si>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</si>
  <si>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</si>
  <si>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</si>
  <si>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</si>
  <si>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</si>
  <si>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</si>
  <si>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</si>
  <si>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</si>
  <si>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</si>
  <si>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</si>
  <si>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</si>
  <si>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</si>
  <si>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</si>
  <si>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</si>
  <si>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</si>
  <si>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</si>
  <si>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</si>
  <si>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</si>
  <si>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</si>
  <si>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</si>
  <si>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</si>
  <si>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</si>
  <si>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</si>
  <si>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</si>
  <si>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</si>
  <si>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</si>
  <si>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</si>
  <si>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</si>
  <si>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</si>
  <si>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</si>
  <si>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</si>
  <si>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</si>
  <si>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</si>
  <si>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</si>
  <si>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</si>
  <si>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</si>
  <si>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</si>
  <si>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</si>
  <si>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</si>
  <si>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</si>
  <si>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</si>
  <si>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</si>
  <si>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</si>
  <si>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</si>
  <si>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</si>
  <si>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</si>
  <si>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</si>
  <si>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</si>
  <si>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</si>
  <si>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</si>
  <si>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</si>
  <si>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</si>
  <si>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</si>
  <si>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</si>
  <si>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</si>
  <si>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</si>
  <si>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</si>
  <si>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</si>
  <si>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</si>
  <si>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</si>
  <si>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</si>
  <si>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</si>
  <si>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</si>
  <si>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</si>
  <si>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</si>
  <si>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</si>
  <si>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</si>
  <si>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</si>
  <si>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</si>
  <si>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</si>
  <si>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</si>
  <si>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</si>
  <si>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</si>
  <si>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</si>
  <si>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</si>
  <si>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</si>
  <si>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</si>
  <si>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</si>
  <si>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</si>
  <si>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</si>
  <si>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</si>
  <si>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</si>
  <si>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</si>
  <si>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</si>
  <si>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</si>
  <si>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</si>
  <si>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</si>
  <si>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</si>
  <si>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</si>
  <si>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</si>
  <si>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</si>
  <si>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</si>
  <si>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</si>
  <si>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</si>
  <si>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</si>
  <si>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</si>
  <si>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</si>
  <si>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</si>
  <si>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</si>
  <si>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</si>
  <si>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</si>
  <si>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</si>
  <si>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</si>
  <si>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</si>
  <si>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</si>
  <si>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</si>
  <si>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</si>
  <si>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</si>
  <si>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</si>
  <si>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</si>
  <si>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</si>
  <si>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</si>
  <si>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</si>
  <si>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</si>
  <si>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</si>
  <si>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</si>
  <si>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</si>
  <si>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</si>
  <si>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</si>
  <si>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</si>
  <si>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</si>
  <si>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</si>
  <si>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</si>
  <si>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</si>
  <si>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</si>
  <si>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</si>
  <si>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</si>
  <si>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</si>
  <si>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</si>
  <si>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</si>
  <si>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</si>
  <si>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</si>
  <si>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</si>
  <si>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</si>
  <si>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</si>
  <si>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</si>
  <si>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</si>
  <si>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</si>
  <si>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</si>
  <si>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</si>
  <si>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</si>
  <si>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</si>
  <si>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</si>
  <si>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</si>
  <si>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</si>
  <si>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</si>
  <si>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</si>
  <si>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</si>
  <si>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</si>
  <si>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</si>
  <si>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</si>
  <si>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</si>
  <si>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</si>
  <si>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</si>
  <si>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</si>
  <si>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</si>
  <si>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</si>
  <si>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</si>
  <si>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</si>
  <si>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</si>
  <si>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</si>
  <si>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</si>
  <si>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</si>
  <si>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</si>
  <si>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</si>
  <si>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</si>
  <si>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</si>
  <si>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</si>
  <si>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</si>
  <si>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</si>
  <si>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</si>
  <si>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</si>
  <si>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</si>
  <si>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</si>
  <si>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</si>
  <si>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</si>
  <si>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</si>
  <si>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</si>
  <si>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</si>
  <si>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</si>
  <si>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</si>
  <si>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</si>
  <si>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</si>
  <si>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</si>
  <si>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</si>
  <si>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</si>
  <si>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</si>
  <si>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</si>
  <si>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</si>
  <si>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</si>
  <si>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</si>
  <si>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</si>
  <si>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</si>
  <si>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</si>
  <si>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</si>
  <si>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</si>
  <si>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</si>
  <si>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</si>
  <si>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</si>
  <si>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</si>
  <si>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</si>
  <si>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</si>
  <si>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</si>
  <si>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</si>
  <si>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</si>
  <si>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</si>
  <si>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</si>
  <si>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</si>
  <si>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</si>
  <si>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</si>
  <si>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</si>
  <si>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</si>
  <si>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</si>
  <si>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</si>
  <si>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</si>
  <si>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</si>
  <si>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</si>
  <si>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</si>
  <si>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</si>
  <si>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</si>
  <si>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</si>
  <si>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</si>
  <si>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</si>
  <si>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</si>
  <si>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</si>
  <si>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</si>
  <si>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</si>
  <si>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</si>
  <si>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</si>
  <si>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</si>
  <si>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</si>
  <si>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</si>
  <si>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</si>
  <si>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</si>
  <si>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</si>
  <si>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</si>
  <si>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</si>
  <si>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</si>
  <si>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</si>
  <si>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</si>
  <si>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</si>
  <si>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</si>
  <si>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</si>
  <si>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</si>
  <si>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</si>
  <si>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</si>
  <si>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</si>
  <si>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</si>
  <si>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</si>
  <si>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</si>
  <si>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</si>
  <si>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</si>
  <si>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</si>
  <si>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</si>
  <si>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</si>
  <si>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</si>
  <si>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</si>
  <si>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</si>
  <si>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</si>
  <si>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</si>
  <si>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</si>
  <si>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</si>
  <si>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</si>
  <si>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</si>
  <si>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</si>
  <si>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</si>
  <si>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</si>
  <si>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</si>
  <si>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</si>
  <si>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</si>
  <si>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</si>
  <si>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</si>
  <si>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</si>
  <si>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</si>
  <si>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</si>
  <si>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</si>
  <si>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</si>
  <si>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</si>
  <si>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</si>
  <si>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</si>
  <si>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</si>
  <si>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</si>
  <si>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</si>
  <si>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</si>
  <si>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</si>
  <si>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</si>
  <si>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</si>
  <si>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</si>
  <si>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</si>
  <si>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</si>
  <si>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</si>
  <si>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</si>
  <si>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</si>
  <si>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</si>
  <si>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</si>
  <si>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</si>
  <si>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</si>
  <si>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</si>
  <si>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</si>
  <si>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</si>
  <si>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</si>
  <si>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</si>
  <si>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</si>
  <si>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</si>
  <si>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</si>
  <si>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</si>
  <si>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</si>
  <si>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</si>
  <si>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</si>
  <si>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</si>
  <si>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</si>
  <si>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</si>
  <si>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</si>
  <si>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</si>
  <si>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</si>
  <si>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</si>
  <si>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</si>
  <si>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</si>
  <si>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</si>
  <si>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</si>
  <si>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</si>
  <si>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</si>
  <si>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</si>
  <si>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</si>
  <si>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</si>
  <si>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</si>
  <si>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</si>
  <si>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</si>
  <si>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</si>
  <si>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</si>
  <si>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</si>
  <si>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</si>
  <si>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</si>
  <si>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</si>
  <si>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</si>
  <si>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</si>
  <si>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</si>
  <si>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</si>
  <si>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</si>
  <si>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</si>
  <si>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</si>
  <si>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</si>
  <si>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</si>
  <si>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</si>
  <si>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</si>
  <si>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</si>
  <si>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</si>
  <si>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</si>
  <si>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</si>
  <si>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</si>
  <si>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</si>
  <si>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</si>
  <si>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</si>
  <si>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</si>
  <si>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</si>
  <si>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</si>
  <si>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</si>
  <si>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</si>
  <si>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</si>
  <si>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</si>
  <si>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</si>
  <si>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</si>
  <si>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</si>
  <si>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</si>
  <si>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</si>
  <si>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</si>
  <si>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</si>
  <si>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</si>
  <si>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</si>
  <si>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</si>
  <si>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</si>
  <si>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</si>
  <si>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</si>
  <si>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</si>
  <si>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</si>
  <si>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</si>
  <si>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</si>
  <si>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</si>
  <si>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</si>
  <si>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</si>
  <si>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</si>
  <si>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</si>
  <si>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</si>
  <si>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</si>
  <si>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</si>
  <si>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</si>
  <si>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</si>
  <si>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</si>
  <si>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</si>
  <si>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</si>
  <si>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</si>
  <si>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</si>
  <si>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</si>
  <si>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</si>
  <si>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</si>
  <si>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</si>
  <si>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</si>
  <si>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</si>
  <si>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</si>
  <si>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</si>
  <si>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</si>
  <si>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</si>
  <si>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</si>
  <si>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</si>
  <si>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</si>
  <si>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</si>
  <si>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</si>
  <si>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</si>
  <si>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</si>
  <si>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</si>
  <si>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</si>
  <si>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</si>
  <si>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</si>
  <si>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</si>
  <si>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</si>
  <si>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</si>
  <si>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</si>
  <si>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</si>
  <si>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</si>
  <si>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</si>
  <si>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</si>
  <si>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</si>
  <si>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</si>
  <si>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</si>
  <si>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</si>
  <si>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</si>
  <si>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</si>
  <si>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</si>
  <si>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</si>
  <si>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</si>
  <si>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</si>
  <si>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</si>
  <si>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</si>
  <si>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</si>
  <si>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</si>
  <si>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</si>
  <si>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</si>
  <si>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</si>
  <si>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</si>
  <si>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</si>
  <si>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</si>
  <si>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</si>
  <si>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</si>
  <si>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</si>
  <si>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</si>
  <si>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</si>
  <si>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</si>
  <si>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</si>
  <si>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</si>
  <si>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</si>
  <si>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</si>
  <si>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</si>
  <si>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</si>
  <si>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</si>
  <si>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</si>
  <si>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</si>
  <si>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</si>
  <si>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</si>
  <si>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</si>
  <si>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</si>
  <si>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</si>
  <si>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</si>
  <si>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</si>
  <si>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</si>
  <si>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</si>
  <si>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</si>
  <si>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</si>
  <si>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</si>
  <si>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</si>
  <si>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</si>
  <si>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</si>
  <si>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</si>
  <si>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</si>
  <si>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</si>
  <si>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</si>
  <si>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</si>
  <si>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</si>
  <si>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</si>
  <si>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</si>
  <si>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</si>
  <si>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</si>
  <si>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</si>
  <si>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</si>
  <si>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</si>
  <si>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</si>
  <si>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</si>
  <si>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</si>
  <si>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</si>
  <si>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</si>
  <si>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</si>
  <si>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</si>
  <si>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</si>
  <si>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</si>
  <si>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</si>
  <si>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</si>
  <si>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</si>
  <si>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</si>
  <si>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</si>
  <si>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</si>
  <si>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</si>
  <si>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</si>
  <si>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</si>
  <si>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</si>
  <si>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</si>
  <si>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</si>
  <si>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</si>
  <si>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</si>
  <si>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</si>
  <si>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</si>
  <si>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</si>
  <si>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</si>
  <si>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</si>
  <si>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</si>
  <si>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</si>
  <si>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</si>
  <si>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</si>
  <si>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</si>
  <si>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Notes of Income Statement</t>
  </si>
  <si>
    <t>Notes of Cash Flow Statement</t>
  </si>
  <si>
    <t>Statement of financial detailed</t>
  </si>
  <si>
    <t>Income statement detail</t>
  </si>
  <si>
    <t>Cash flow statement -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</si>
</sst>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7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1" fillId="0" borderId="2" xfId="0" applyFont="1" applyBorder="1"/>
    <xf numFmtId="2" fontId="2" fillId="5" borderId="15" xfId="1" applyNumberFormat="1" applyFont="1" applyFill="1" applyBorder="1"/>
    <xf numFmtId="2" fontId="2" fillId="5" borderId="0" xfId="1" applyNumberFormat="1" applyFont="1" applyFill="1"/>
    <xf numFmtId="2" fontId="2" fillId="5" borderId="5" xfId="1" applyNumberFormat="1" applyFont="1" applyFill="1" applyBorder="1"/>
    <xf numFmtId="2" fontId="2" fillId="5" borderId="6" xfId="1" applyNumberFormat="1" applyFont="1" applyFill="1" applyBorder="1"/>
    <xf numFmtId="0" fontId="2" fillId="4" borderId="5" xfId="1" applyFont="1" applyFill="1" applyBorder="1"/>
    <xf numFmtId="0" fontId="2" fillId="4" borderId="6" xfId="0" applyFont="1" applyFill="1" applyBorder="1"/>
    <xf numFmtId="0" fontId="2" fillId="4" borderId="6" xfId="1" applyFont="1" applyFill="1" applyBorder="1"/>
    <xf numFmtId="0" fontId="2" fillId="4" borderId="7" xfId="0" applyFont="1" applyFill="1" applyBorder="1"/>
    <xf numFmtId="0" fontId="1" fillId="6" borderId="4" xfId="0" applyFont="1" applyFill="1" applyBorder="1"/>
    <xf numFmtId="0" fontId="2" fillId="4" borderId="7" xfId="1" applyFont="1" applyFill="1" applyBorder="1"/>
    <xf numFmtId="0" fontId="2" fillId="4" borderId="5" xfId="0" applyFont="1" applyFill="1" applyBorder="1"/>
    <xf numFmtId="0" fontId="1" fillId="6" borderId="5" xfId="0" applyFont="1" applyFill="1" applyBorder="1"/>
    <xf numFmtId="0" fontId="2" fillId="3" borderId="2" xfId="1" applyFont="1" applyFill="1" applyBorder="1" applyAlignment="1">
      <alignment horizontal="left"/>
    </xf>
    <xf numFmtId="0" fontId="2" fillId="3" borderId="7" xfId="1" applyFont="1" applyFill="1" applyBorder="1" applyAlignment="1">
      <alignment horizontal="left"/>
    </xf>
    <xf numFmtId="2" fontId="2" fillId="3" borderId="6" xfId="1" applyNumberFormat="1" applyFont="1" applyFill="1" applyBorder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49" fontId="5" fillId="2" borderId="10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49" fontId="5" fillId="2" borderId="12" xfId="0" applyNumberFormat="1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11" fillId="0" borderId="0" xfId="0" applyFont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49" fontId="5" fillId="2" borderId="15" xfId="0" applyNumberFormat="1" applyFont="1" applyFill="1" applyBorder="1" applyAlignment="1">
      <alignment horizontal="left"/>
    </xf>
    <xf numFmtId="49" fontId="5" fillId="2" borderId="9" xfId="0" applyNumberFormat="1" applyFont="1" applyFill="1" applyBorder="1" applyAlignment="1">
      <alignment horizontal="left"/>
    </xf>
    <xf numFmtId="0" fontId="11" fillId="0" borderId="1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2" fillId="12" borderId="0" xfId="0" applyNumberFormat="1" applyFont="1" applyFill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right"/>
    </xf>
    <xf numFmtId="2" fontId="1" fillId="12" borderId="4" xfId="0" applyNumberFormat="1" applyFont="1" applyFill="1" applyBorder="1"/>
    <xf numFmtId="2" fontId="1" fillId="12" borderId="2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/>
    <xf numFmtId="2" fontId="1" fillId="12" borderId="3" xfId="0" applyNumberFormat="1" applyFont="1" applyFill="1" applyBorder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2" fillId="5" borderId="0" xfId="0" applyFont="1" applyFill="1" applyBorder="1"/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0" fontId="5" fillId="12" borderId="0" xfId="0" applyFont="1" applyFill="1" applyBorder="1" applyAlignment="1">
      <alignment horizontal="left"/>
    </xf>
    <xf numFmtId="14" fontId="5" fillId="12" borderId="0" xfId="0" applyNumberFormat="1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49" fontId="9" fillId="0" borderId="8" xfId="2" applyFont="1" applyBorder="1" applyAlignment="1">
      <alignment horizontal="left" vertical="top"/>
    </xf>
    <xf numFmtId="49" fontId="9" fillId="0" borderId="9" xfId="2" applyFont="1" applyBorder="1" applyAlignment="1">
      <alignment horizontal="left" vertical="top"/>
    </xf>
    <xf numFmtId="49" fontId="9" fillId="0" borderId="12" xfId="2" applyFont="1" applyBorder="1" applyAlignment="1">
      <alignment horizontal="left" vertical="top"/>
    </xf>
    <xf numFmtId="49" fontId="9" fillId="0" borderId="13" xfId="2" applyFont="1" applyBorder="1" applyAlignment="1">
      <alignment horizontal="left" vertical="top"/>
    </xf>
    <xf numFmtId="49" fontId="9" fillId="0" borderId="10" xfId="2" applyFont="1" applyBorder="1" applyAlignment="1">
      <alignment horizontal="left" vertical="top"/>
    </xf>
    <xf numFmtId="49" fontId="9" fillId="0" borderId="11" xfId="2" applyFont="1" applyBorder="1" applyAlignment="1">
      <alignment horizontal="left" vertical="top"/>
    </xf>
    <xf numFmtId="49" fontId="9" fillId="0" borderId="3" xfId="2" applyFont="1" applyBorder="1" applyAlignment="1">
      <alignment horizontal="left" vertical="top"/>
    </xf>
    <xf numFmtId="49" fontId="9" fillId="0" borderId="4" xfId="2" applyFont="1" applyBorder="1" applyAlignment="1">
      <alignment horizontal="left" vertical="top"/>
    </xf>
    <xf numFmtId="0" fontId="2" fillId="0" borderId="14" xfId="0" applyFont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Financial Statement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Income Statement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Notes of Cash flow Statement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Statement of financial position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Income statement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hyperlink" Target="#'Cash flow statement - indirec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18117</xdr:colOff>
      <xdr:row>2</xdr:row>
      <xdr:rowOff>123825</xdr:rowOff>
    </xdr:from>
    <xdr:to>
      <xdr:col>5</xdr:col>
      <xdr:colOff>91722</xdr:colOff>
      <xdr:row>7</xdr:row>
      <xdr:rowOff>70556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8BA7482-1BD3-4763-B8B6-33DBC128C1BE}"/>
            </a:ext>
          </a:extLst>
        </xdr:cNvPr>
        <xdr:cNvSpPr/>
      </xdr:nvSpPr>
      <xdr:spPr>
        <a:xfrm>
          <a:off x="1231673" y="490714"/>
          <a:ext cx="1893938" cy="863953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187324</xdr:colOff>
      <xdr:row>2</xdr:row>
      <xdr:rowOff>155450</xdr:rowOff>
    </xdr:from>
    <xdr:to>
      <xdr:col>8</xdr:col>
      <xdr:colOff>317500</xdr:colOff>
      <xdr:row>7</xdr:row>
      <xdr:rowOff>56445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944F65ED-4763-427A-BBEC-5BAEF3459D78}"/>
            </a:ext>
          </a:extLst>
        </xdr:cNvPr>
        <xdr:cNvSpPr/>
      </xdr:nvSpPr>
      <xdr:spPr>
        <a:xfrm>
          <a:off x="3221213" y="522339"/>
          <a:ext cx="1950509" cy="818217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411339</xdr:colOff>
      <xdr:row>2</xdr:row>
      <xdr:rowOff>153997</xdr:rowOff>
    </xdr:from>
    <xdr:to>
      <xdr:col>12</xdr:col>
      <xdr:colOff>91722</xdr:colOff>
      <xdr:row>7</xdr:row>
      <xdr:rowOff>70825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05179B08-09D5-41A0-A159-990B4563B2B4}"/>
            </a:ext>
          </a:extLst>
        </xdr:cNvPr>
        <xdr:cNvSpPr/>
      </xdr:nvSpPr>
      <xdr:spPr>
        <a:xfrm>
          <a:off x="5265561" y="520886"/>
          <a:ext cx="2107494" cy="8340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488122</xdr:colOff>
      <xdr:row>17</xdr:row>
      <xdr:rowOff>153480</xdr:rowOff>
    </xdr:from>
    <xdr:to>
      <xdr:col>4</xdr:col>
      <xdr:colOff>598293</xdr:colOff>
      <xdr:row>22</xdr:row>
      <xdr:rowOff>54890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8D91E7F5-9F84-4017-912A-3F4A3BD48583}"/>
            </a:ext>
          </a:extLst>
        </xdr:cNvPr>
        <xdr:cNvSpPr/>
      </xdr:nvSpPr>
      <xdr:spPr>
        <a:xfrm>
          <a:off x="1094900" y="3272036"/>
          <a:ext cx="1930504" cy="818632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215258</xdr:colOff>
      <xdr:row>2</xdr:row>
      <xdr:rowOff>149866</xdr:rowOff>
    </xdr:from>
    <xdr:to>
      <xdr:col>15</xdr:col>
      <xdr:colOff>325076</xdr:colOff>
      <xdr:row>7</xdr:row>
      <xdr:rowOff>73044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C753501D-2B12-4B37-913F-0FF2C5D74105}"/>
            </a:ext>
          </a:extLst>
        </xdr:cNvPr>
        <xdr:cNvSpPr/>
      </xdr:nvSpPr>
      <xdr:spPr>
        <a:xfrm>
          <a:off x="7496591" y="516755"/>
          <a:ext cx="1930152" cy="8404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323697</xdr:colOff>
      <xdr:row>2</xdr:row>
      <xdr:rowOff>114396</xdr:rowOff>
    </xdr:from>
    <xdr:to>
      <xdr:col>23</xdr:col>
      <xdr:colOff>377983</xdr:colOff>
      <xdr:row>8</xdr:row>
      <xdr:rowOff>44545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EC881B38-5F2B-4D17-B02A-A6D95D94679B}"/>
            </a:ext>
          </a:extLst>
        </xdr:cNvPr>
        <xdr:cNvSpPr/>
      </xdr:nvSpPr>
      <xdr:spPr>
        <a:xfrm>
          <a:off x="13672808" y="481285"/>
          <a:ext cx="661064" cy="1030816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5</xdr:col>
      <xdr:colOff>200441</xdr:colOff>
      <xdr:row>16</xdr:row>
      <xdr:rowOff>182364</xdr:rowOff>
    </xdr:from>
    <xdr:to>
      <xdr:col>6</xdr:col>
      <xdr:colOff>242027</xdr:colOff>
      <xdr:row>23</xdr:row>
      <xdr:rowOff>180124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3552383E-62DA-4C06-A6B4-C29DA8CC3334}"/>
            </a:ext>
          </a:extLst>
        </xdr:cNvPr>
        <xdr:cNvSpPr/>
      </xdr:nvSpPr>
      <xdr:spPr>
        <a:xfrm>
          <a:off x="3234330" y="3117475"/>
          <a:ext cx="648364" cy="1281871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23</xdr:col>
      <xdr:colOff>462679</xdr:colOff>
      <xdr:row>2</xdr:row>
      <xdr:rowOff>111187</xdr:rowOff>
    </xdr:from>
    <xdr:to>
      <xdr:col>25</xdr:col>
      <xdr:colOff>343026</xdr:colOff>
      <xdr:row>7</xdr:row>
      <xdr:rowOff>169252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4C51204F-3549-40CC-9DD4-B72D5D7AB2E7}"/>
            </a:ext>
          </a:extLst>
        </xdr:cNvPr>
        <xdr:cNvSpPr/>
      </xdr:nvSpPr>
      <xdr:spPr>
        <a:xfrm>
          <a:off x="14418568" y="478076"/>
          <a:ext cx="1093902" cy="975287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496608</xdr:colOff>
      <xdr:row>2</xdr:row>
      <xdr:rowOff>143372</xdr:rowOff>
    </xdr:from>
    <xdr:to>
      <xdr:col>18</xdr:col>
      <xdr:colOff>606426</xdr:colOff>
      <xdr:row>7</xdr:row>
      <xdr:rowOff>71343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072FE922-B312-4FF1-A68D-AE126445634B}"/>
            </a:ext>
          </a:extLst>
        </xdr:cNvPr>
        <xdr:cNvSpPr/>
      </xdr:nvSpPr>
      <xdr:spPr>
        <a:xfrm>
          <a:off x="9598275" y="510261"/>
          <a:ext cx="1930151" cy="845193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479032</xdr:colOff>
      <xdr:row>3</xdr:row>
      <xdr:rowOff>23531</xdr:rowOff>
    </xdr:from>
    <xdr:to>
      <xdr:col>28</xdr:col>
      <xdr:colOff>551497</xdr:colOff>
      <xdr:row>7</xdr:row>
      <xdr:rowOff>133412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BAEF073E-344C-412F-BE67-83DCAE96014F}"/>
            </a:ext>
          </a:extLst>
        </xdr:cNvPr>
        <xdr:cNvSpPr/>
      </xdr:nvSpPr>
      <xdr:spPr>
        <a:xfrm>
          <a:off x="15648476" y="573864"/>
          <a:ext cx="1892799" cy="843659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474736</xdr:colOff>
      <xdr:row>17</xdr:row>
      <xdr:rowOff>89564</xdr:rowOff>
    </xdr:from>
    <xdr:to>
      <xdr:col>8</xdr:col>
      <xdr:colOff>175602</xdr:colOff>
      <xdr:row>22</xdr:row>
      <xdr:rowOff>71634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B0F14153-E1A9-4919-9662-64CF521F7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15403" y="3208120"/>
          <a:ext cx="914421" cy="899292"/>
        </a:xfrm>
        <a:prstGeom prst="rect">
          <a:avLst/>
        </a:prstGeom>
      </xdr:spPr>
    </xdr:pic>
    <xdr:clientData/>
  </xdr:twoCellAnchor>
  <xdr:twoCellAnchor>
    <xdr:from>
      <xdr:col>8</xdr:col>
      <xdr:colOff>322397</xdr:colOff>
      <xdr:row>18</xdr:row>
      <xdr:rowOff>44302</xdr:rowOff>
    </xdr:from>
    <xdr:to>
      <xdr:col>11</xdr:col>
      <xdr:colOff>401212</xdr:colOff>
      <xdr:row>22</xdr:row>
      <xdr:rowOff>119487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19A7FA50-E432-4448-A7EC-AABC74060269}"/>
            </a:ext>
          </a:extLst>
        </xdr:cNvPr>
        <xdr:cNvSpPr/>
      </xdr:nvSpPr>
      <xdr:spPr>
        <a:xfrm>
          <a:off x="5176619" y="3346302"/>
          <a:ext cx="1899149" cy="808963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124033</xdr:colOff>
      <xdr:row>2</xdr:row>
      <xdr:rowOff>158064</xdr:rowOff>
    </xdr:from>
    <xdr:to>
      <xdr:col>22</xdr:col>
      <xdr:colOff>217209</xdr:colOff>
      <xdr:row>7</xdr:row>
      <xdr:rowOff>53600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DE090AFC-F64F-42C1-834A-E8537C39C2FE}"/>
            </a:ext>
          </a:extLst>
        </xdr:cNvPr>
        <xdr:cNvSpPr/>
      </xdr:nvSpPr>
      <xdr:spPr>
        <a:xfrm>
          <a:off x="11652811" y="524953"/>
          <a:ext cx="1913509" cy="812758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579157</xdr:colOff>
      <xdr:row>3</xdr:row>
      <xdr:rowOff>149599</xdr:rowOff>
    </xdr:from>
    <xdr:to>
      <xdr:col>13</xdr:col>
      <xdr:colOff>411443</xdr:colOff>
      <xdr:row>5</xdr:row>
      <xdr:rowOff>75267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3925363" y="877981"/>
          <a:ext cx="2857874" cy="396315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733"/>
            <a:gd name="adj6" fmla="val -23898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Enter the main company data</a:t>
          </a:r>
          <a:endParaRPr lang="it-CH" sz="18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 editAs="oneCell">
    <xdr:from>
      <xdr:col>1</xdr:col>
      <xdr:colOff>1718237</xdr:colOff>
      <xdr:row>93</xdr:row>
      <xdr:rowOff>134470</xdr:rowOff>
    </xdr:from>
    <xdr:to>
      <xdr:col>1</xdr:col>
      <xdr:colOff>2632637</xdr:colOff>
      <xdr:row>98</xdr:row>
      <xdr:rowOff>152400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A1B9D2-4CAA-417F-89AB-03D2DE4B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497296" y="18153529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1262530</xdr:colOff>
      <xdr:row>98</xdr:row>
      <xdr:rowOff>164352</xdr:rowOff>
    </xdr:from>
    <xdr:to>
      <xdr:col>1</xdr:col>
      <xdr:colOff>3145119</xdr:colOff>
      <xdr:row>100</xdr:row>
      <xdr:rowOff>179291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45D6BF0-D126-4D14-AE3A-96ED88770FBA}"/>
            </a:ext>
          </a:extLst>
        </xdr:cNvPr>
        <xdr:cNvSpPr/>
      </xdr:nvSpPr>
      <xdr:spPr>
        <a:xfrm>
          <a:off x="4041589" y="19079881"/>
          <a:ext cx="1882589" cy="37352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821764</xdr:colOff>
      <xdr:row>32</xdr:row>
      <xdr:rowOff>97118</xdr:rowOff>
    </xdr:from>
    <xdr:to>
      <xdr:col>1</xdr:col>
      <xdr:colOff>1736164</xdr:colOff>
      <xdr:row>37</xdr:row>
      <xdr:rowOff>115047</xdr:rowOff>
    </xdr:to>
    <xdr:pic>
      <xdr:nvPicPr>
        <xdr:cNvPr id="8" name="Elemento grafico 7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2B8FA-73A6-C91F-A4B0-5B5BD10F2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68058" y="6447118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366057</xdr:colOff>
      <xdr:row>37</xdr:row>
      <xdr:rowOff>126999</xdr:rowOff>
    </xdr:from>
    <xdr:to>
      <xdr:col>1</xdr:col>
      <xdr:colOff>2248646</xdr:colOff>
      <xdr:row>39</xdr:row>
      <xdr:rowOff>141940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B45E2494-CAF1-B5A6-8EE8-E1825D2B8409}"/>
            </a:ext>
          </a:extLst>
        </xdr:cNvPr>
        <xdr:cNvSpPr/>
      </xdr:nvSpPr>
      <xdr:spPr>
        <a:xfrm>
          <a:off x="3212351" y="7373470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652557</xdr:colOff>
      <xdr:row>94</xdr:row>
      <xdr:rowOff>146050</xdr:rowOff>
    </xdr:from>
    <xdr:to>
      <xdr:col>1</xdr:col>
      <xdr:colOff>1566957</xdr:colOff>
      <xdr:row>99</xdr:row>
      <xdr:rowOff>171450</xdr:rowOff>
    </xdr:to>
    <xdr:pic>
      <xdr:nvPicPr>
        <xdr:cNvPr id="3" name="Elemento grafico 2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447538-3472-4D6D-AB6C-0EE7331E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7357" y="1764665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196850</xdr:colOff>
      <xdr:row>99</xdr:row>
      <xdr:rowOff>170702</xdr:rowOff>
    </xdr:from>
    <xdr:to>
      <xdr:col>1</xdr:col>
      <xdr:colOff>2079439</xdr:colOff>
      <xdr:row>102</xdr:row>
      <xdr:rowOff>10831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1A5F1FF4-6808-4650-95AB-218C6389F040}"/>
            </a:ext>
          </a:extLst>
        </xdr:cNvPr>
        <xdr:cNvSpPr/>
      </xdr:nvSpPr>
      <xdr:spPr>
        <a:xfrm>
          <a:off x="3041650" y="18573002"/>
          <a:ext cx="1882589" cy="37352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GO TO NOTES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1464235</xdr:colOff>
      <xdr:row>234</xdr:row>
      <xdr:rowOff>149412</xdr:rowOff>
    </xdr:from>
    <xdr:to>
      <xdr:col>1</xdr:col>
      <xdr:colOff>2378635</xdr:colOff>
      <xdr:row>239</xdr:row>
      <xdr:rowOff>167342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34DE9-6C97-45AA-8273-C20B395FF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43294" y="43441471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2674470</xdr:colOff>
      <xdr:row>239</xdr:row>
      <xdr:rowOff>156882</xdr:rowOff>
    </xdr:from>
    <xdr:to>
      <xdr:col>2</xdr:col>
      <xdr:colOff>1098176</xdr:colOff>
      <xdr:row>242</xdr:row>
      <xdr:rowOff>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F3D2FED5-0990-43F7-B7E8-0D45367172B8}"/>
            </a:ext>
          </a:extLst>
        </xdr:cNvPr>
        <xdr:cNvSpPr/>
      </xdr:nvSpPr>
      <xdr:spPr>
        <a:xfrm>
          <a:off x="2674470" y="44345411"/>
          <a:ext cx="4235824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STATEMENT OF FINANCIAL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648074</xdr:colOff>
      <xdr:row>33</xdr:row>
      <xdr:rowOff>152400</xdr:rowOff>
    </xdr:from>
    <xdr:to>
      <xdr:col>1</xdr:col>
      <xdr:colOff>1562474</xdr:colOff>
      <xdr:row>38</xdr:row>
      <xdr:rowOff>146050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EF72A-469E-40F7-94CC-7160F0FD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492874" y="678180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2089150</xdr:colOff>
      <xdr:row>38</xdr:row>
      <xdr:rowOff>154640</xdr:rowOff>
    </xdr:from>
    <xdr:to>
      <xdr:col>2</xdr:col>
      <xdr:colOff>723900</xdr:colOff>
      <xdr:row>40</xdr:row>
      <xdr:rowOff>167341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D3386F7-9CA0-4C5B-9575-28882FC7B2A6}"/>
            </a:ext>
          </a:extLst>
        </xdr:cNvPr>
        <xdr:cNvSpPr/>
      </xdr:nvSpPr>
      <xdr:spPr>
        <a:xfrm>
          <a:off x="2089150" y="7704790"/>
          <a:ext cx="36195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INCOME STATEMENT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902074</xdr:colOff>
      <xdr:row>69</xdr:row>
      <xdr:rowOff>95250</xdr:rowOff>
    </xdr:from>
    <xdr:to>
      <xdr:col>1</xdr:col>
      <xdr:colOff>1816474</xdr:colOff>
      <xdr:row>74</xdr:row>
      <xdr:rowOff>88900</xdr:rowOff>
    </xdr:to>
    <xdr:pic>
      <xdr:nvPicPr>
        <xdr:cNvPr id="2" name="Elemento grafico 1" descr="Appunti con riempimento a tinta uni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99AC6-59F1-49ED-8196-D574BCFD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645274" y="1339850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74</xdr:row>
      <xdr:rowOff>110190</xdr:rowOff>
    </xdr:from>
    <xdr:to>
      <xdr:col>1</xdr:col>
      <xdr:colOff>2705100</xdr:colOff>
      <xdr:row>76</xdr:row>
      <xdr:rowOff>122891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54D1EB95-2CA5-4710-8490-898636F982A9}"/>
            </a:ext>
          </a:extLst>
        </xdr:cNvPr>
        <xdr:cNvSpPr/>
      </xdr:nvSpPr>
      <xdr:spPr>
        <a:xfrm>
          <a:off x="2870200" y="14334190"/>
          <a:ext cx="2578100" cy="3810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RETURN CASH FLOW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864B-D1DD-440B-BAFC-4C401BBF1A80}">
  <dimension ref="A1"/>
  <sheetViews>
    <sheetView zoomScale="90" zoomScaleNormal="90" workbookViewId="0">
      <selection activeCell="F35" sqref="F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topLeftCell="A5" zoomScaleNormal="100" workbookViewId="0">
      <selection activeCell="B2" sqref="B2:M5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s="2" customFormat="1" ht="20.5" thickBot="1" x14ac:dyDescent="0.45">
      <c r="A1" s="190" t="s">
        <v>404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2"/>
    </row>
    <row r="2" spans="1:13" ht="18.5" thickBot="1" x14ac:dyDescent="0.45">
      <c r="A2" s="106" t="s">
        <v>419</v>
      </c>
      <c r="B2" s="352" t="str">
        <f>'General information'!B2</f>
        <v>CompanyName LegalForm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4"/>
    </row>
    <row r="3" spans="1:13" ht="18.5" thickBot="1" x14ac:dyDescent="0.45">
      <c r="A3" s="108" t="s">
        <v>422</v>
      </c>
      <c r="B3" s="360" t="str">
        <f>'General information'!B3</f>
        <v>Address 1234, Country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</row>
    <row r="4" spans="1:13" ht="18.5" thickBot="1" x14ac:dyDescent="0.45">
      <c r="A4" s="106" t="s">
        <v>80</v>
      </c>
      <c r="B4" s="349">
        <f>'General information'!B8</f>
        <v>45292</v>
      </c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1"/>
    </row>
    <row r="5" spans="1:13" ht="18.5" thickBot="1" x14ac:dyDescent="0.45">
      <c r="A5" s="106" t="s">
        <v>81</v>
      </c>
      <c r="B5" s="361">
        <f>'General information'!B9</f>
        <v>45657</v>
      </c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59"/>
    </row>
    <row r="6" spans="1:13" ht="20.5" thickBot="1" x14ac:dyDescent="0.45">
      <c r="A6" s="190" t="s">
        <v>403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2"/>
    </row>
    <row r="7" spans="1:13" ht="18" x14ac:dyDescent="0.4">
      <c r="A7" s="101" t="s">
        <v>90</v>
      </c>
      <c r="B7" s="311" t="s">
        <v>89</v>
      </c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3"/>
    </row>
    <row r="8" spans="1:13" ht="18.5" thickBot="1" x14ac:dyDescent="0.45">
      <c r="A8" s="88" t="s">
        <v>281</v>
      </c>
      <c r="B8" s="303" t="s">
        <v>574</v>
      </c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5"/>
    </row>
    <row r="10" spans="1:13" ht="15" thickBot="1" x14ac:dyDescent="0.4"/>
    <row r="11" spans="1:13" ht="18.5" thickBot="1" x14ac:dyDescent="0.45">
      <c r="A11" s="211" t="s">
        <v>514</v>
      </c>
      <c r="B11" s="276"/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12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282" t="s">
        <v>73</v>
      </c>
      <c r="F12" s="283"/>
      <c r="G12" s="283"/>
      <c r="H12" s="283"/>
      <c r="I12" s="283"/>
      <c r="J12" s="283"/>
      <c r="K12" s="283"/>
      <c r="L12" s="283"/>
      <c r="M12" s="292"/>
    </row>
    <row r="13" spans="1:13" ht="15" thickBot="1" x14ac:dyDescent="0.4">
      <c r="A13" s="47" t="s">
        <v>526</v>
      </c>
      <c r="B13" s="47" t="s">
        <v>527</v>
      </c>
      <c r="C13" s="293" t="s">
        <v>528</v>
      </c>
      <c r="D13" s="294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4" t="s">
        <v>528</v>
      </c>
      <c r="D14" s="75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1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1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1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1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1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1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1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5" t="s">
        <v>536</v>
      </c>
      <c r="D22" s="78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339">
        <f>SUM(D14:D22)</f>
        <v>22</v>
      </c>
      <c r="E23" s="59"/>
      <c r="F23" s="60"/>
      <c r="G23" s="60"/>
      <c r="H23" s="60"/>
      <c r="I23" s="60"/>
      <c r="J23" s="60"/>
      <c r="K23" s="60"/>
      <c r="L23" s="60"/>
      <c r="M23" s="31"/>
    </row>
    <row r="24" spans="1:13" ht="15" thickBot="1" x14ac:dyDescent="0.4">
      <c r="A24" s="115">
        <v>28.4</v>
      </c>
      <c r="B24" s="24" t="s">
        <v>538</v>
      </c>
      <c r="C24" s="159" t="s">
        <v>539</v>
      </c>
      <c r="D24" s="75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59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59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59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59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59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59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59" t="s">
        <v>545</v>
      </c>
      <c r="D31" s="78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314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topLeftCell="B5" zoomScaleNormal="100" workbookViewId="0">
      <selection activeCell="B9" sqref="B9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9.1796875" bestFit="1" customWidth="1"/>
    <col min="4" max="4" width="18.1796875" customWidth="1"/>
    <col min="13" max="13" width="8.7265625" customWidth="1"/>
  </cols>
  <sheetData>
    <row r="1" spans="1:13" ht="20.5" thickBot="1" x14ac:dyDescent="0.45">
      <c r="A1" s="190" t="s">
        <v>404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2"/>
    </row>
    <row r="2" spans="1:13" ht="18.5" thickBot="1" x14ac:dyDescent="0.45">
      <c r="A2" s="106" t="s">
        <v>419</v>
      </c>
      <c r="B2" s="352" t="str">
        <f>'General information'!B2</f>
        <v>CompanyName LegalForm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4"/>
    </row>
    <row r="3" spans="1:13" ht="18.5" thickBot="1" x14ac:dyDescent="0.45">
      <c r="A3" s="108" t="s">
        <v>422</v>
      </c>
      <c r="B3" s="360" t="str">
        <f>'General information'!B3</f>
        <v>Address 1234, Country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</row>
    <row r="4" spans="1:13" ht="18.5" thickBot="1" x14ac:dyDescent="0.45">
      <c r="A4" s="106" t="s">
        <v>80</v>
      </c>
      <c r="B4" s="349">
        <f>'General information'!B8</f>
        <v>45292</v>
      </c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1"/>
    </row>
    <row r="5" spans="1:13" ht="18.5" thickBot="1" x14ac:dyDescent="0.45">
      <c r="A5" s="106" t="s">
        <v>81</v>
      </c>
      <c r="B5" s="361">
        <f>'General information'!B9</f>
        <v>45657</v>
      </c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59"/>
    </row>
    <row r="6" spans="1:13" ht="20.5" thickBot="1" x14ac:dyDescent="0.45">
      <c r="A6" s="190" t="s">
        <v>403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2"/>
    </row>
    <row r="7" spans="1:13" ht="18" x14ac:dyDescent="0.4">
      <c r="A7" s="101" t="s">
        <v>90</v>
      </c>
      <c r="B7" s="311" t="s">
        <v>89</v>
      </c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3"/>
    </row>
    <row r="8" spans="1:13" ht="18.5" thickBot="1" x14ac:dyDescent="0.45">
      <c r="A8" s="88" t="s">
        <v>281</v>
      </c>
      <c r="B8" s="303" t="s">
        <v>578</v>
      </c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5"/>
    </row>
    <row r="10" spans="1:13" ht="15" thickBot="1" x14ac:dyDescent="0.4"/>
    <row r="11" spans="1:13" ht="18.5" thickBot="1" x14ac:dyDescent="0.45">
      <c r="A11" s="211" t="s">
        <v>553</v>
      </c>
      <c r="B11" s="276"/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12"/>
    </row>
    <row r="12" spans="1:13" ht="15" thickBot="1" x14ac:dyDescent="0.4">
      <c r="A12" s="107" t="s">
        <v>132</v>
      </c>
      <c r="B12" s="51" t="s">
        <v>151</v>
      </c>
      <c r="C12" s="51" t="s">
        <v>152</v>
      </c>
      <c r="D12" s="51" t="s">
        <v>133</v>
      </c>
      <c r="E12" s="282" t="s">
        <v>73</v>
      </c>
      <c r="F12" s="283"/>
      <c r="G12" s="283"/>
      <c r="H12" s="283"/>
      <c r="I12" s="283"/>
      <c r="J12" s="283"/>
      <c r="K12" s="283"/>
      <c r="L12" s="283"/>
      <c r="M12" s="292"/>
    </row>
    <row r="13" spans="1:13" ht="15" thickBot="1" x14ac:dyDescent="0.4">
      <c r="A13" s="139" t="s">
        <v>619</v>
      </c>
      <c r="B13" s="132" t="s">
        <v>555</v>
      </c>
      <c r="C13" s="293" t="s">
        <v>555</v>
      </c>
      <c r="D13" s="294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5"/>
      <c r="B14" s="2"/>
      <c r="C14" s="164" t="s">
        <v>579</v>
      </c>
      <c r="D14" s="75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5"/>
      <c r="B15" s="2"/>
      <c r="C15" s="161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5"/>
      <c r="B16" s="2"/>
      <c r="C16" s="161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6"/>
      <c r="B17" s="2"/>
      <c r="C17" s="29" t="s">
        <v>554</v>
      </c>
      <c r="D17" s="341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3">
        <v>7.2</v>
      </c>
      <c r="B18" s="150" t="s">
        <v>560</v>
      </c>
      <c r="C18" s="150" t="s">
        <v>560</v>
      </c>
      <c r="D18" s="150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5"/>
      <c r="B19" s="151"/>
      <c r="C19" s="164" t="s">
        <v>9</v>
      </c>
      <c r="D19" s="133">
        <v>1</v>
      </c>
      <c r="E19" s="59"/>
      <c r="F19" s="345"/>
      <c r="G19" s="345"/>
      <c r="H19" s="345"/>
      <c r="I19" s="345"/>
      <c r="J19" s="345"/>
      <c r="K19" s="345"/>
      <c r="L19" s="345"/>
      <c r="M19" s="31"/>
    </row>
    <row r="20" spans="1:13" x14ac:dyDescent="0.35">
      <c r="A20" s="155"/>
      <c r="B20" s="2"/>
      <c r="C20" s="161" t="s">
        <v>561</v>
      </c>
      <c r="D20" s="134">
        <v>2</v>
      </c>
      <c r="E20" s="59"/>
      <c r="F20" s="345"/>
      <c r="G20" s="345"/>
      <c r="H20" s="345"/>
      <c r="I20" s="345"/>
      <c r="J20" s="345"/>
      <c r="K20" s="345"/>
      <c r="L20" s="345"/>
      <c r="M20" s="31"/>
    </row>
    <row r="21" spans="1:13" ht="15" thickBot="1" x14ac:dyDescent="0.4">
      <c r="A21" s="155"/>
      <c r="B21" s="2"/>
      <c r="C21" s="161" t="s">
        <v>562</v>
      </c>
      <c r="D21" s="134">
        <v>1</v>
      </c>
      <c r="E21" s="59"/>
      <c r="F21" s="345"/>
      <c r="G21" s="345"/>
      <c r="H21" s="345"/>
      <c r="I21" s="345"/>
      <c r="J21" s="345"/>
      <c r="K21" s="345"/>
      <c r="L21" s="345"/>
      <c r="M21" s="31"/>
    </row>
    <row r="22" spans="1:13" ht="15" thickBot="1" x14ac:dyDescent="0.4">
      <c r="A22" s="156"/>
      <c r="B22" s="152"/>
      <c r="C22" s="18" t="s">
        <v>563</v>
      </c>
      <c r="D22" s="342">
        <f>SUM(D19:D21)</f>
        <v>4</v>
      </c>
      <c r="E22" s="61"/>
      <c r="F22" s="10"/>
      <c r="G22" s="10"/>
      <c r="H22" s="10"/>
      <c r="I22" s="10"/>
      <c r="J22" s="10"/>
      <c r="K22" s="10"/>
      <c r="L22" s="10"/>
      <c r="M22" s="62"/>
    </row>
    <row r="23" spans="1:13" ht="15" thickBot="1" x14ac:dyDescent="0.4">
      <c r="A23" s="135">
        <v>7.21</v>
      </c>
      <c r="B23" s="343" t="s">
        <v>564</v>
      </c>
      <c r="C23" s="344"/>
      <c r="D23" s="134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1"/>
      <c r="E24" s="2"/>
      <c r="F24" s="2"/>
      <c r="G24" s="2"/>
      <c r="H24" s="2"/>
      <c r="I24" s="2"/>
      <c r="J24" s="2"/>
      <c r="K24" s="2"/>
      <c r="L24" s="2"/>
      <c r="M24" s="109"/>
    </row>
    <row r="25" spans="1:13" ht="15" thickBot="1" x14ac:dyDescent="0.4">
      <c r="A25" s="139">
        <v>7.18</v>
      </c>
      <c r="B25" s="24" t="s">
        <v>556</v>
      </c>
      <c r="C25" s="57"/>
      <c r="D25" s="76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3"/>
      <c r="B26" s="154"/>
      <c r="C26" s="60"/>
      <c r="D26" s="77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5"/>
      <c r="B27" s="109"/>
      <c r="C27" s="60"/>
      <c r="D27" s="77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5"/>
      <c r="B28" s="109"/>
      <c r="C28" s="60"/>
      <c r="D28" s="77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5"/>
      <c r="B29" s="109"/>
      <c r="C29" s="60"/>
      <c r="D29" s="77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5"/>
      <c r="B30" s="109"/>
      <c r="C30" s="60"/>
      <c r="D30" s="77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5"/>
      <c r="B31" s="109"/>
      <c r="C31" s="60"/>
      <c r="D31" s="77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5"/>
      <c r="B32" s="109"/>
      <c r="C32" s="60"/>
      <c r="D32" s="77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6"/>
      <c r="B33" s="110"/>
      <c r="C33" s="130"/>
      <c r="D33" s="129"/>
      <c r="E33" s="10"/>
      <c r="F33" s="10"/>
      <c r="G33" s="10"/>
      <c r="H33" s="10"/>
      <c r="I33" s="10"/>
      <c r="J33" s="10"/>
      <c r="K33" s="10"/>
      <c r="L33" s="10"/>
      <c r="M33" s="62"/>
    </row>
    <row r="34" spans="1:13" ht="15" thickBot="1" x14ac:dyDescent="0.4">
      <c r="A34" s="139" t="s">
        <v>575</v>
      </c>
      <c r="B34" s="24" t="s">
        <v>557</v>
      </c>
      <c r="C34" s="57"/>
      <c r="D34" s="76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3"/>
      <c r="B35" s="154"/>
      <c r="C35" s="60"/>
      <c r="D35" s="77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5"/>
      <c r="B36" s="109"/>
      <c r="C36" s="60"/>
      <c r="D36" s="77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5"/>
      <c r="B37" s="109"/>
      <c r="C37" s="60"/>
      <c r="D37" s="77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5"/>
      <c r="B38" s="109"/>
      <c r="C38" s="60"/>
      <c r="D38" s="77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5"/>
      <c r="B39" s="109"/>
      <c r="C39" s="60"/>
      <c r="D39" s="77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5"/>
      <c r="B40" s="109"/>
      <c r="C40" s="60"/>
      <c r="D40" s="77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5"/>
      <c r="B41" s="109"/>
      <c r="C41" s="60"/>
      <c r="D41" s="77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6"/>
      <c r="B42" s="110"/>
      <c r="C42" s="130"/>
      <c r="D42" s="129"/>
      <c r="E42" s="10"/>
      <c r="F42" s="10"/>
      <c r="G42" s="10"/>
      <c r="H42" s="10"/>
      <c r="I42" s="10"/>
      <c r="J42" s="10"/>
      <c r="K42" s="10"/>
      <c r="L42" s="10"/>
      <c r="M42" s="62"/>
    </row>
    <row r="43" spans="1:13" ht="15" thickBot="1" x14ac:dyDescent="0.4">
      <c r="A43" s="139" t="s">
        <v>576</v>
      </c>
      <c r="B43" s="24" t="s">
        <v>558</v>
      </c>
      <c r="C43" s="60"/>
      <c r="D43" s="76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3"/>
      <c r="B44" s="154"/>
      <c r="C44" s="60"/>
      <c r="D44" s="77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5"/>
      <c r="B45" s="109"/>
      <c r="C45" s="60"/>
      <c r="D45" s="77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5"/>
      <c r="B46" s="109"/>
      <c r="C46" s="60"/>
      <c r="D46" s="77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5"/>
      <c r="B47" s="109"/>
      <c r="C47" s="60"/>
      <c r="D47" s="77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5"/>
      <c r="B48" s="109"/>
      <c r="C48" s="60"/>
      <c r="D48" s="77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5"/>
      <c r="B49" s="109"/>
      <c r="C49" s="60"/>
      <c r="D49" s="77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5"/>
      <c r="B50" s="109"/>
      <c r="C50" s="60"/>
      <c r="D50" s="77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6"/>
      <c r="B51" s="110"/>
      <c r="C51" s="130"/>
      <c r="D51" s="129"/>
      <c r="E51" s="10"/>
      <c r="F51" s="10"/>
      <c r="G51" s="10"/>
      <c r="H51" s="10"/>
      <c r="I51" s="10"/>
      <c r="J51" s="10"/>
      <c r="K51" s="10"/>
      <c r="L51" s="10"/>
      <c r="M51" s="62"/>
    </row>
    <row r="52" spans="1:13" ht="15" thickBot="1" x14ac:dyDescent="0.4">
      <c r="A52" s="139" t="s">
        <v>577</v>
      </c>
      <c r="B52" s="24" t="s">
        <v>559</v>
      </c>
      <c r="C52" s="60"/>
      <c r="D52" s="76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3"/>
      <c r="B53" s="154"/>
      <c r="C53" s="60"/>
      <c r="D53" s="77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5"/>
      <c r="B54" s="109"/>
      <c r="C54" s="60"/>
      <c r="D54" s="77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5"/>
      <c r="B55" s="109"/>
      <c r="C55" s="60"/>
      <c r="D55" s="77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5"/>
      <c r="B56" s="109"/>
      <c r="C56" s="60"/>
      <c r="D56" s="77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5"/>
      <c r="B57" s="109"/>
      <c r="C57" s="60"/>
      <c r="D57" s="77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5"/>
      <c r="B58" s="109"/>
      <c r="C58" s="60"/>
      <c r="D58" s="77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5"/>
      <c r="B59" s="109"/>
      <c r="C59" s="60"/>
      <c r="D59" s="77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6"/>
      <c r="B60" s="110"/>
      <c r="C60" s="130"/>
      <c r="D60" s="129"/>
      <c r="E60" s="10"/>
      <c r="F60" s="10"/>
      <c r="G60" s="10"/>
      <c r="H60" s="10"/>
      <c r="I60" s="10"/>
      <c r="J60" s="10"/>
      <c r="K60" s="10"/>
      <c r="L60" s="10"/>
      <c r="M60" s="62"/>
    </row>
    <row r="61" spans="1:13" ht="15" thickBot="1" x14ac:dyDescent="0.4">
      <c r="A61" s="139">
        <v>7.21</v>
      </c>
      <c r="B61" s="24" t="s">
        <v>565</v>
      </c>
      <c r="C61" s="60"/>
      <c r="D61" s="76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5"/>
      <c r="B62" s="154"/>
      <c r="C62" s="60"/>
      <c r="D62" s="77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3"/>
      <c r="B63" s="109"/>
      <c r="C63" s="60"/>
      <c r="D63" s="77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5"/>
      <c r="B64" s="109"/>
      <c r="C64" s="60"/>
      <c r="D64" s="77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5"/>
      <c r="B65" s="109"/>
      <c r="C65" s="60"/>
      <c r="D65" s="77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5"/>
      <c r="B66" s="109"/>
      <c r="C66" s="60"/>
      <c r="D66" s="77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5"/>
      <c r="B67" s="109"/>
      <c r="C67" s="60"/>
      <c r="D67" s="77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5"/>
      <c r="B68" s="109"/>
      <c r="C68" s="60"/>
      <c r="D68" s="77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6"/>
      <c r="B69" s="110"/>
      <c r="C69" s="130"/>
      <c r="D69" s="129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1">
    <mergeCell ref="B8:M8"/>
    <mergeCell ref="A11:M11"/>
    <mergeCell ref="E12:M12"/>
    <mergeCell ref="C13:D13"/>
    <mergeCell ref="A1:M1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topLeftCell="A5" zoomScale="85" zoomScaleNormal="85" workbookViewId="0">
      <selection activeCell="L17" sqref="L17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190" t="s">
        <v>406</v>
      </c>
      <c r="B1" s="191"/>
      <c r="C1" s="191"/>
      <c r="D1" s="191"/>
      <c r="E1" s="191"/>
      <c r="F1" s="191"/>
      <c r="G1" s="192"/>
    </row>
    <row r="2" spans="1:7" ht="18.5" thickBot="1" x14ac:dyDescent="0.45">
      <c r="A2" s="106" t="s">
        <v>419</v>
      </c>
      <c r="B2" s="193" t="s">
        <v>426</v>
      </c>
      <c r="C2" s="194"/>
      <c r="D2" s="194"/>
      <c r="E2" s="194"/>
      <c r="F2" s="194"/>
      <c r="G2" s="195"/>
    </row>
    <row r="3" spans="1:7" ht="18.5" thickBot="1" x14ac:dyDescent="0.45">
      <c r="A3" s="106" t="s">
        <v>422</v>
      </c>
      <c r="B3" s="193" t="s">
        <v>28</v>
      </c>
      <c r="C3" s="194"/>
      <c r="D3" s="194"/>
      <c r="E3" s="194"/>
      <c r="F3" s="194"/>
      <c r="G3" s="195"/>
    </row>
    <row r="4" spans="1:7" ht="18.5" thickBot="1" x14ac:dyDescent="0.45">
      <c r="A4" s="106" t="s">
        <v>420</v>
      </c>
      <c r="B4" s="193" t="s">
        <v>421</v>
      </c>
      <c r="C4" s="194"/>
      <c r="D4" s="194"/>
      <c r="E4" s="194"/>
      <c r="F4" s="194"/>
      <c r="G4" s="195"/>
    </row>
    <row r="5" spans="1:7" ht="18.5" thickBot="1" x14ac:dyDescent="0.45">
      <c r="A5" s="106" t="s">
        <v>547</v>
      </c>
      <c r="B5" s="193" t="s">
        <v>550</v>
      </c>
      <c r="C5" s="194"/>
      <c r="D5" s="194"/>
      <c r="E5" s="194"/>
      <c r="F5" s="194"/>
      <c r="G5" s="195"/>
    </row>
    <row r="6" spans="1:7" ht="18.5" thickBot="1" x14ac:dyDescent="0.45">
      <c r="A6" s="106" t="s">
        <v>418</v>
      </c>
      <c r="B6" s="193" t="s">
        <v>427</v>
      </c>
      <c r="C6" s="194"/>
      <c r="D6" s="194"/>
      <c r="E6" s="194"/>
      <c r="F6" s="194"/>
      <c r="G6" s="195"/>
    </row>
    <row r="7" spans="1:7" ht="18.5" thickBot="1" x14ac:dyDescent="0.45">
      <c r="A7" s="106" t="s">
        <v>548</v>
      </c>
      <c r="B7" s="193" t="s">
        <v>551</v>
      </c>
      <c r="C7" s="194"/>
      <c r="D7" s="194"/>
      <c r="E7" s="194"/>
      <c r="F7" s="194"/>
      <c r="G7" s="195"/>
    </row>
    <row r="8" spans="1:7" ht="18.5" thickBot="1" x14ac:dyDescent="0.45">
      <c r="A8" s="106" t="s">
        <v>80</v>
      </c>
      <c r="B8" s="196">
        <v>45292</v>
      </c>
      <c r="C8" s="197"/>
      <c r="D8" s="197"/>
      <c r="E8" s="197"/>
      <c r="F8" s="197"/>
      <c r="G8" s="198"/>
    </row>
    <row r="9" spans="1:7" ht="18.5" thickBot="1" x14ac:dyDescent="0.45">
      <c r="A9" s="120" t="s">
        <v>81</v>
      </c>
      <c r="B9" s="196">
        <v>45657</v>
      </c>
      <c r="C9" s="197"/>
      <c r="D9" s="197"/>
      <c r="E9" s="197"/>
      <c r="F9" s="197"/>
      <c r="G9" s="198"/>
    </row>
    <row r="10" spans="1:7" ht="18" x14ac:dyDescent="0.35">
      <c r="A10" s="116" t="s">
        <v>549</v>
      </c>
      <c r="B10" s="117" t="s">
        <v>552</v>
      </c>
      <c r="C10" s="118"/>
      <c r="D10" s="118"/>
      <c r="E10" s="118"/>
      <c r="F10" s="118"/>
      <c r="G10" s="119"/>
    </row>
    <row r="11" spans="1:7" ht="18" x14ac:dyDescent="0.35">
      <c r="A11" s="121"/>
      <c r="B11" s="124"/>
      <c r="C11" s="123"/>
      <c r="D11" s="123"/>
      <c r="E11" s="123"/>
      <c r="F11" s="123"/>
      <c r="G11" s="125"/>
    </row>
    <row r="12" spans="1:7" ht="18" x14ac:dyDescent="0.35">
      <c r="A12" s="121"/>
      <c r="B12" s="124"/>
      <c r="C12" s="123"/>
      <c r="D12" s="123"/>
      <c r="E12" s="123"/>
      <c r="F12" s="123"/>
      <c r="G12" s="125"/>
    </row>
    <row r="13" spans="1:7" ht="18" x14ac:dyDescent="0.35">
      <c r="A13" s="121"/>
      <c r="B13" s="124"/>
      <c r="C13" s="123"/>
      <c r="D13" s="123"/>
      <c r="E13" s="123"/>
      <c r="F13" s="123"/>
      <c r="G13" s="125"/>
    </row>
    <row r="14" spans="1:7" ht="18" x14ac:dyDescent="0.35">
      <c r="A14" s="121"/>
      <c r="B14" s="124"/>
      <c r="C14" s="123"/>
      <c r="D14" s="123"/>
      <c r="E14" s="123"/>
      <c r="F14" s="123"/>
      <c r="G14" s="125"/>
    </row>
    <row r="15" spans="1:7" ht="18" x14ac:dyDescent="0.35">
      <c r="A15" s="121"/>
      <c r="B15" s="124"/>
      <c r="C15" s="123"/>
      <c r="D15" s="123"/>
      <c r="E15" s="123"/>
      <c r="F15" s="123"/>
      <c r="G15" s="125"/>
    </row>
    <row r="16" spans="1:7" ht="18.5" thickBot="1" x14ac:dyDescent="0.4">
      <c r="A16" s="122"/>
      <c r="B16" s="126"/>
      <c r="C16" s="127"/>
      <c r="D16" s="127"/>
      <c r="E16" s="127"/>
      <c r="F16" s="127"/>
      <c r="G16" s="128"/>
    </row>
    <row r="17" spans="1:7" ht="18" x14ac:dyDescent="0.4">
      <c r="A17" s="104" t="s">
        <v>407</v>
      </c>
      <c r="B17" s="205" t="s">
        <v>409</v>
      </c>
      <c r="C17" s="206"/>
      <c r="D17" s="206"/>
      <c r="E17" s="206"/>
      <c r="F17" s="206"/>
      <c r="G17" s="207"/>
    </row>
    <row r="18" spans="1:7" ht="18" x14ac:dyDescent="0.4">
      <c r="A18" s="104"/>
      <c r="B18" s="199" t="s">
        <v>410</v>
      </c>
      <c r="C18" s="200"/>
      <c r="D18" s="200"/>
      <c r="E18" s="200"/>
      <c r="F18" s="200"/>
      <c r="G18" s="201"/>
    </row>
    <row r="19" spans="1:7" ht="18" x14ac:dyDescent="0.4">
      <c r="A19" s="104"/>
      <c r="B19" s="199" t="s">
        <v>411</v>
      </c>
      <c r="C19" s="200"/>
      <c r="D19" s="200"/>
      <c r="E19" s="200"/>
      <c r="F19" s="200"/>
      <c r="G19" s="201"/>
    </row>
    <row r="20" spans="1:7" ht="18.5" thickBot="1" x14ac:dyDescent="0.45">
      <c r="A20" s="105"/>
      <c r="B20" s="202" t="s">
        <v>412</v>
      </c>
      <c r="C20" s="203"/>
      <c r="D20" s="203"/>
      <c r="E20" s="203"/>
      <c r="F20" s="203"/>
      <c r="G20" s="204"/>
    </row>
    <row r="21" spans="1:7" ht="18.5" thickBot="1" x14ac:dyDescent="0.45">
      <c r="A21" s="104" t="s">
        <v>408</v>
      </c>
      <c r="B21" s="196" t="s">
        <v>413</v>
      </c>
      <c r="C21" s="197"/>
      <c r="D21" s="197"/>
      <c r="E21" s="197"/>
      <c r="F21" s="197"/>
      <c r="G21" s="198"/>
    </row>
    <row r="22" spans="1:7" ht="18" x14ac:dyDescent="0.4">
      <c r="A22" s="103" t="s">
        <v>414</v>
      </c>
      <c r="B22" s="205" t="s">
        <v>415</v>
      </c>
      <c r="C22" s="206"/>
      <c r="D22" s="206"/>
      <c r="E22" s="206"/>
      <c r="F22" s="206"/>
      <c r="G22" s="207"/>
    </row>
    <row r="23" spans="1:7" ht="18" x14ac:dyDescent="0.4">
      <c r="A23" s="104"/>
      <c r="B23" s="199" t="s">
        <v>416</v>
      </c>
      <c r="C23" s="200"/>
      <c r="D23" s="200"/>
      <c r="E23" s="200"/>
      <c r="F23" s="200"/>
      <c r="G23" s="201"/>
    </row>
    <row r="24" spans="1:7" ht="18" x14ac:dyDescent="0.4">
      <c r="A24" s="104"/>
      <c r="B24" s="199" t="s">
        <v>387</v>
      </c>
      <c r="C24" s="200"/>
      <c r="D24" s="200"/>
      <c r="E24" s="200"/>
      <c r="F24" s="200"/>
      <c r="G24" s="201"/>
    </row>
    <row r="25" spans="1:7" ht="18" x14ac:dyDescent="0.4">
      <c r="A25" s="104"/>
      <c r="B25" s="87" t="s">
        <v>625</v>
      </c>
      <c r="C25" s="189"/>
      <c r="D25" s="189"/>
      <c r="E25" s="189"/>
      <c r="F25" s="189"/>
      <c r="G25" s="185"/>
    </row>
    <row r="26" spans="1:7" ht="18" x14ac:dyDescent="0.4">
      <c r="A26" s="104"/>
      <c r="B26" s="87" t="s">
        <v>623</v>
      </c>
      <c r="C26" s="189"/>
      <c r="D26" s="189"/>
      <c r="E26" s="189"/>
      <c r="F26" s="189"/>
      <c r="G26" s="185"/>
    </row>
    <row r="27" spans="1:7" ht="18" x14ac:dyDescent="0.4">
      <c r="A27" s="104"/>
      <c r="B27" s="87" t="s">
        <v>624</v>
      </c>
      <c r="C27" s="189"/>
      <c r="D27" s="189"/>
      <c r="E27" s="189"/>
      <c r="F27" s="189"/>
      <c r="G27" s="185"/>
    </row>
    <row r="28" spans="1:7" ht="18" x14ac:dyDescent="0.4">
      <c r="A28" s="104"/>
      <c r="B28" s="87" t="s">
        <v>417</v>
      </c>
      <c r="C28" s="189"/>
      <c r="D28" s="189"/>
      <c r="E28" s="189"/>
      <c r="F28" s="189"/>
      <c r="G28" s="185"/>
    </row>
    <row r="29" spans="1:7" ht="18" x14ac:dyDescent="0.4">
      <c r="A29" s="104"/>
      <c r="B29" s="87" t="s">
        <v>621</v>
      </c>
      <c r="C29" s="189"/>
      <c r="D29" s="189"/>
      <c r="E29" s="189"/>
      <c r="F29" s="189"/>
      <c r="G29" s="185"/>
    </row>
    <row r="30" spans="1:7" ht="18.5" thickBot="1" x14ac:dyDescent="0.45">
      <c r="A30" s="105"/>
      <c r="B30" s="186" t="s">
        <v>622</v>
      </c>
      <c r="C30" s="187"/>
      <c r="D30" s="187"/>
      <c r="E30" s="187"/>
      <c r="F30" s="187"/>
      <c r="G30" s="188"/>
    </row>
  </sheetData>
  <mergeCells count="17">
    <mergeCell ref="B24:G24"/>
    <mergeCell ref="B6:G6"/>
    <mergeCell ref="B4:G4"/>
    <mergeCell ref="B5:G5"/>
    <mergeCell ref="B18:G18"/>
    <mergeCell ref="B19:G19"/>
    <mergeCell ref="B20:G20"/>
    <mergeCell ref="B21:G21"/>
    <mergeCell ref="B22:G22"/>
    <mergeCell ref="B23:G23"/>
    <mergeCell ref="B17:G17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activeCell="F13" sqref="F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90" t="s">
        <v>404</v>
      </c>
      <c r="B1" s="191"/>
      <c r="C1" s="191"/>
      <c r="D1" s="191"/>
      <c r="E1" s="191"/>
      <c r="F1" s="191"/>
      <c r="G1" s="192"/>
    </row>
    <row r="2" spans="1:7" ht="18.5" thickBot="1" x14ac:dyDescent="0.45">
      <c r="A2" s="106" t="s">
        <v>419</v>
      </c>
      <c r="B2" s="346" t="str">
        <f>'General information'!B2</f>
        <v>CompanyName LegalForm</v>
      </c>
      <c r="C2" s="347"/>
      <c r="D2" s="347"/>
      <c r="E2" s="347"/>
      <c r="F2" s="347"/>
      <c r="G2" s="348"/>
    </row>
    <row r="3" spans="1:7" ht="18.5" thickBot="1" x14ac:dyDescent="0.45">
      <c r="A3" s="108" t="s">
        <v>422</v>
      </c>
      <c r="B3" s="346" t="str">
        <f>'General information'!B3</f>
        <v>Address 1234, Country</v>
      </c>
      <c r="C3" s="347"/>
      <c r="D3" s="347"/>
      <c r="E3" s="347"/>
      <c r="F3" s="347"/>
      <c r="G3" s="348"/>
    </row>
    <row r="4" spans="1:7" ht="18.5" thickBot="1" x14ac:dyDescent="0.45">
      <c r="A4" s="106" t="s">
        <v>80</v>
      </c>
      <c r="B4" s="349">
        <f>'General information'!B8</f>
        <v>45292</v>
      </c>
      <c r="C4" s="350"/>
      <c r="D4" s="350"/>
      <c r="E4" s="350"/>
      <c r="F4" s="350"/>
      <c r="G4" s="351"/>
    </row>
    <row r="5" spans="1:7" ht="18.5" thickBot="1" x14ac:dyDescent="0.45">
      <c r="A5" s="106" t="s">
        <v>81</v>
      </c>
      <c r="B5" s="349">
        <f>'General information'!B9</f>
        <v>45657</v>
      </c>
      <c r="C5" s="350"/>
      <c r="D5" s="350"/>
      <c r="E5" s="350"/>
      <c r="F5" s="350"/>
      <c r="G5" s="351"/>
    </row>
    <row r="6" spans="1:7" ht="20.5" thickBot="1" x14ac:dyDescent="0.45">
      <c r="A6" s="190" t="s">
        <v>403</v>
      </c>
      <c r="B6" s="191"/>
      <c r="C6" s="191"/>
      <c r="D6" s="191"/>
      <c r="E6" s="191"/>
      <c r="F6" s="191"/>
      <c r="G6" s="192"/>
    </row>
    <row r="7" spans="1:7" ht="18.5" thickBot="1" x14ac:dyDescent="0.45">
      <c r="A7" s="97" t="s">
        <v>90</v>
      </c>
      <c r="B7" s="295" t="s">
        <v>89</v>
      </c>
      <c r="C7" s="296"/>
      <c r="D7" s="296"/>
      <c r="E7" s="296"/>
      <c r="F7" s="296"/>
      <c r="G7" s="297"/>
    </row>
    <row r="8" spans="1:7" ht="18.5" thickBot="1" x14ac:dyDescent="0.45">
      <c r="A8" s="90" t="s">
        <v>281</v>
      </c>
      <c r="B8" s="298" t="s">
        <v>569</v>
      </c>
      <c r="C8" s="299"/>
      <c r="D8" s="299"/>
      <c r="E8" s="299"/>
      <c r="F8" s="299"/>
      <c r="G8" s="300"/>
    </row>
    <row r="9" spans="1:7" ht="14.5" thickBot="1" x14ac:dyDescent="0.35"/>
    <row r="10" spans="1:7" ht="18.5" thickBot="1" x14ac:dyDescent="0.45">
      <c r="A10" s="11" t="s">
        <v>91</v>
      </c>
      <c r="B10" s="211" t="s">
        <v>0</v>
      </c>
      <c r="C10" s="212"/>
      <c r="D10" s="136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08" t="s">
        <v>1</v>
      </c>
      <c r="C11" s="209"/>
      <c r="D11" s="209"/>
      <c r="E11" s="209"/>
      <c r="F11" s="209"/>
      <c r="G11" s="210"/>
    </row>
    <row r="12" spans="1:7" ht="15" customHeight="1" thickBot="1" x14ac:dyDescent="0.35">
      <c r="B12" s="217" t="s">
        <v>11</v>
      </c>
      <c r="C12" s="220"/>
      <c r="D12" s="220"/>
      <c r="E12" s="220"/>
      <c r="F12" s="220"/>
      <c r="G12" s="221"/>
    </row>
    <row r="13" spans="1:7" x14ac:dyDescent="0.3">
      <c r="A13" s="20" t="s">
        <v>92</v>
      </c>
      <c r="B13" s="215" t="s">
        <v>12</v>
      </c>
      <c r="C13" s="216"/>
      <c r="D13" s="6" t="s">
        <v>123</v>
      </c>
      <c r="E13" s="75">
        <v>1</v>
      </c>
      <c r="F13" s="170">
        <f>'Notes of financial statement'!D51</f>
        <v>54</v>
      </c>
      <c r="G13" s="174" t="s">
        <v>282</v>
      </c>
    </row>
    <row r="14" spans="1:7" ht="14.5" customHeight="1" x14ac:dyDescent="0.3">
      <c r="A14" s="21" t="s">
        <v>93</v>
      </c>
      <c r="B14" s="213" t="s">
        <v>13</v>
      </c>
      <c r="C14" s="214"/>
      <c r="D14" s="7"/>
      <c r="E14" s="72"/>
      <c r="F14" s="77">
        <v>2</v>
      </c>
      <c r="G14" s="175"/>
    </row>
    <row r="15" spans="1:7" ht="14.5" customHeight="1" x14ac:dyDescent="0.3">
      <c r="A15" s="21" t="s">
        <v>94</v>
      </c>
      <c r="B15" s="213" t="s">
        <v>14</v>
      </c>
      <c r="C15" s="214"/>
      <c r="D15" s="7"/>
      <c r="E15" s="72"/>
      <c r="F15" s="77"/>
      <c r="G15" s="175"/>
    </row>
    <row r="16" spans="1:7" ht="14.5" customHeight="1" x14ac:dyDescent="0.3">
      <c r="A16" s="21" t="s">
        <v>95</v>
      </c>
      <c r="B16" s="213" t="s">
        <v>15</v>
      </c>
      <c r="C16" s="214"/>
      <c r="D16" s="7"/>
      <c r="E16" s="72">
        <v>20</v>
      </c>
      <c r="F16" s="77">
        <v>20</v>
      </c>
      <c r="G16" s="175"/>
    </row>
    <row r="17" spans="1:7" x14ac:dyDescent="0.3">
      <c r="A17" s="21" t="s">
        <v>96</v>
      </c>
      <c r="B17" s="213" t="s">
        <v>16</v>
      </c>
      <c r="C17" s="214"/>
      <c r="D17" s="7"/>
      <c r="E17" s="72">
        <v>30</v>
      </c>
      <c r="F17" s="77">
        <v>30</v>
      </c>
      <c r="G17" s="175"/>
    </row>
    <row r="18" spans="1:7" ht="14.5" customHeight="1" x14ac:dyDescent="0.3">
      <c r="A18" s="21" t="s">
        <v>97</v>
      </c>
      <c r="B18" s="213" t="s">
        <v>17</v>
      </c>
      <c r="C18" s="214"/>
      <c r="D18" s="7"/>
      <c r="E18" s="72"/>
      <c r="F18" s="77"/>
      <c r="G18" s="175"/>
    </row>
    <row r="19" spans="1:7" ht="14.5" customHeight="1" x14ac:dyDescent="0.3">
      <c r="A19" s="21" t="s">
        <v>98</v>
      </c>
      <c r="B19" s="213" t="s">
        <v>18</v>
      </c>
      <c r="C19" s="214"/>
      <c r="D19" s="7"/>
      <c r="E19" s="72"/>
      <c r="F19" s="77"/>
      <c r="G19" s="175"/>
    </row>
    <row r="20" spans="1:7" ht="14.5" customHeight="1" x14ac:dyDescent="0.3">
      <c r="A20" s="21" t="s">
        <v>99</v>
      </c>
      <c r="B20" s="213" t="s">
        <v>19</v>
      </c>
      <c r="C20" s="214"/>
      <c r="D20" s="7"/>
      <c r="E20" s="72"/>
      <c r="F20" s="77"/>
      <c r="G20" s="175"/>
    </row>
    <row r="21" spans="1:7" ht="14.5" customHeight="1" x14ac:dyDescent="0.3">
      <c r="A21" s="21" t="s">
        <v>100</v>
      </c>
      <c r="B21" s="213" t="s">
        <v>20</v>
      </c>
      <c r="C21" s="214"/>
      <c r="D21" s="7"/>
      <c r="E21" s="72"/>
      <c r="F21" s="77"/>
      <c r="G21" s="175"/>
    </row>
    <row r="22" spans="1:7" ht="15" customHeight="1" x14ac:dyDescent="0.3">
      <c r="A22" s="21" t="s">
        <v>101</v>
      </c>
      <c r="B22" s="213" t="s">
        <v>21</v>
      </c>
      <c r="C22" s="214"/>
      <c r="D22" s="7" t="s">
        <v>124</v>
      </c>
      <c r="E22" s="72"/>
      <c r="F22" s="171">
        <f>'Notes of financial statement'!D85</f>
        <v>73</v>
      </c>
      <c r="G22" s="176" t="s">
        <v>283</v>
      </c>
    </row>
    <row r="23" spans="1:7" ht="14.5" customHeight="1" x14ac:dyDescent="0.3">
      <c r="A23" s="21" t="s">
        <v>102</v>
      </c>
      <c r="B23" s="213" t="s">
        <v>22</v>
      </c>
      <c r="C23" s="214"/>
      <c r="D23" s="7"/>
      <c r="E23" s="72"/>
      <c r="F23" s="77"/>
      <c r="G23" s="176"/>
    </row>
    <row r="24" spans="1:7" ht="14.5" customHeight="1" x14ac:dyDescent="0.3">
      <c r="A24" s="21" t="s">
        <v>103</v>
      </c>
      <c r="B24" s="213" t="s">
        <v>23</v>
      </c>
      <c r="C24" s="214"/>
      <c r="D24" s="7"/>
      <c r="E24" s="72"/>
      <c r="F24" s="77"/>
      <c r="G24" s="175"/>
    </row>
    <row r="25" spans="1:7" ht="14.5" customHeight="1" x14ac:dyDescent="0.3">
      <c r="A25" s="21" t="s">
        <v>104</v>
      </c>
      <c r="B25" s="213" t="s">
        <v>24</v>
      </c>
      <c r="C25" s="214"/>
      <c r="D25" s="7"/>
      <c r="E25" s="72"/>
      <c r="F25" s="77"/>
      <c r="G25" s="175"/>
    </row>
    <row r="26" spans="1:7" ht="14.5" customHeight="1" x14ac:dyDescent="0.3">
      <c r="A26" s="21" t="s">
        <v>105</v>
      </c>
      <c r="B26" s="213" t="s">
        <v>25</v>
      </c>
      <c r="C26" s="214"/>
      <c r="D26" s="7"/>
      <c r="E26" s="72"/>
      <c r="F26" s="77"/>
      <c r="G26" s="175"/>
    </row>
    <row r="27" spans="1:7" ht="15" customHeight="1" thickBot="1" x14ac:dyDescent="0.35">
      <c r="A27" s="22" t="s">
        <v>106</v>
      </c>
      <c r="B27" s="218" t="s">
        <v>26</v>
      </c>
      <c r="C27" s="219"/>
      <c r="D27" s="8"/>
      <c r="E27" s="78"/>
      <c r="F27" s="77"/>
      <c r="G27" s="177"/>
    </row>
    <row r="28" spans="1:7" ht="14.5" thickBot="1" x14ac:dyDescent="0.35">
      <c r="B28" s="217" t="s">
        <v>27</v>
      </c>
      <c r="C28" s="210"/>
      <c r="E28" s="314">
        <f>SUM(E13:E27)</f>
        <v>51</v>
      </c>
      <c r="F28" s="314">
        <f>SUM(F13:F27)</f>
        <v>179</v>
      </c>
    </row>
    <row r="29" spans="1:7" ht="14.5" thickBot="1" x14ac:dyDescent="0.35"/>
    <row r="30" spans="1:7" ht="14.5" thickBot="1" x14ac:dyDescent="0.35">
      <c r="D30" s="86" t="s">
        <v>73</v>
      </c>
      <c r="E30" s="11">
        <f>$B$4</f>
        <v>45292</v>
      </c>
      <c r="F30" s="11">
        <f>$B$5</f>
        <v>45657</v>
      </c>
      <c r="G30" s="178" t="s">
        <v>281</v>
      </c>
    </row>
    <row r="31" spans="1:7" ht="15" customHeight="1" thickBot="1" x14ac:dyDescent="0.35">
      <c r="B31" s="208" t="s">
        <v>29</v>
      </c>
      <c r="C31" s="209"/>
      <c r="D31" s="209"/>
      <c r="E31" s="209"/>
      <c r="F31" s="209"/>
      <c r="G31" s="209"/>
    </row>
    <row r="32" spans="1:7" ht="14.5" customHeight="1" x14ac:dyDescent="0.3">
      <c r="A32" s="20" t="s">
        <v>107</v>
      </c>
      <c r="B32" s="215" t="s">
        <v>2</v>
      </c>
      <c r="C32" s="216"/>
      <c r="D32" s="6" t="s">
        <v>125</v>
      </c>
      <c r="E32" s="75">
        <v>30</v>
      </c>
      <c r="F32" s="172">
        <f>'Notes of financial statement'!D104</f>
        <v>65</v>
      </c>
      <c r="G32" s="174" t="s">
        <v>284</v>
      </c>
    </row>
    <row r="33" spans="1:7" ht="14.5" customHeight="1" x14ac:dyDescent="0.3">
      <c r="A33" s="21" t="s">
        <v>108</v>
      </c>
      <c r="B33" s="213" t="s">
        <v>3</v>
      </c>
      <c r="C33" s="214"/>
      <c r="D33" s="7" t="s">
        <v>126</v>
      </c>
      <c r="E33" s="72"/>
      <c r="F33" s="173">
        <f>'Notes of financial statement'!D128</f>
        <v>89</v>
      </c>
      <c r="G33" s="176" t="s">
        <v>283</v>
      </c>
    </row>
    <row r="34" spans="1:7" ht="14.5" customHeight="1" x14ac:dyDescent="0.3">
      <c r="A34" s="21" t="s">
        <v>109</v>
      </c>
      <c r="B34" s="213" t="s">
        <v>4</v>
      </c>
      <c r="C34" s="214"/>
      <c r="D34" s="7"/>
      <c r="E34" s="72"/>
      <c r="F34" s="72"/>
      <c r="G34" s="175"/>
    </row>
    <row r="35" spans="1:7" ht="14.5" customHeight="1" x14ac:dyDescent="0.3">
      <c r="A35" s="21" t="s">
        <v>110</v>
      </c>
      <c r="B35" s="213" t="s">
        <v>5</v>
      </c>
      <c r="C35" s="214"/>
      <c r="D35" s="7"/>
      <c r="E35" s="72"/>
      <c r="F35" s="72"/>
      <c r="G35" s="175"/>
    </row>
    <row r="36" spans="1:7" ht="14.5" customHeight="1" x14ac:dyDescent="0.3">
      <c r="A36" s="21" t="s">
        <v>111</v>
      </c>
      <c r="B36" s="213" t="s">
        <v>6</v>
      </c>
      <c r="C36" s="214"/>
      <c r="D36" s="7"/>
      <c r="E36" s="72"/>
      <c r="F36" s="72"/>
      <c r="G36" s="175"/>
    </row>
    <row r="37" spans="1:7" ht="14.5" customHeight="1" x14ac:dyDescent="0.3">
      <c r="A37" s="21" t="s">
        <v>112</v>
      </c>
      <c r="B37" s="213" t="s">
        <v>7</v>
      </c>
      <c r="C37" s="214"/>
      <c r="D37" s="7"/>
      <c r="E37" s="72"/>
      <c r="F37" s="72"/>
      <c r="G37" s="175"/>
    </row>
    <row r="38" spans="1:7" ht="14.5" customHeight="1" x14ac:dyDescent="0.3">
      <c r="A38" s="21" t="s">
        <v>113</v>
      </c>
      <c r="B38" s="213" t="s">
        <v>8</v>
      </c>
      <c r="C38" s="214"/>
      <c r="D38" s="7"/>
      <c r="E38" s="72"/>
      <c r="F38" s="72"/>
      <c r="G38" s="175"/>
    </row>
    <row r="39" spans="1:7" ht="14.5" customHeight="1" x14ac:dyDescent="0.3">
      <c r="A39" s="21" t="s">
        <v>114</v>
      </c>
      <c r="B39" s="213" t="s">
        <v>9</v>
      </c>
      <c r="C39" s="214"/>
      <c r="D39" s="7"/>
      <c r="E39" s="72">
        <v>10</v>
      </c>
      <c r="F39" s="72">
        <v>15</v>
      </c>
      <c r="G39" s="175"/>
    </row>
    <row r="40" spans="1:7" ht="15" customHeight="1" thickBot="1" x14ac:dyDescent="0.35">
      <c r="A40" s="22" t="s">
        <v>115</v>
      </c>
      <c r="B40" s="218" t="s">
        <v>10</v>
      </c>
      <c r="C40" s="219"/>
      <c r="D40" s="8"/>
      <c r="E40" s="78"/>
      <c r="F40" s="78"/>
      <c r="G40" s="177"/>
    </row>
    <row r="41" spans="1:7" ht="14.5" thickBot="1" x14ac:dyDescent="0.35">
      <c r="B41" s="208" t="s">
        <v>30</v>
      </c>
      <c r="C41" s="210"/>
      <c r="E41" s="315">
        <f>SUM(E32:E40)</f>
        <v>40</v>
      </c>
      <c r="F41" s="315">
        <f>SUM(F32:F40)</f>
        <v>169</v>
      </c>
    </row>
    <row r="42" spans="1:7" ht="15" customHeight="1" thickBot="1" x14ac:dyDescent="0.35">
      <c r="B42" s="208" t="s">
        <v>31</v>
      </c>
      <c r="C42" s="210"/>
      <c r="E42" s="315">
        <f>SUM(E28,E41)</f>
        <v>91</v>
      </c>
      <c r="F42" s="315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6" t="s">
        <v>73</v>
      </c>
      <c r="E44" s="11">
        <f>$B$4</f>
        <v>45292</v>
      </c>
      <c r="F44" s="11">
        <f>$B$5</f>
        <v>45657</v>
      </c>
      <c r="G44" s="178" t="s">
        <v>281</v>
      </c>
    </row>
    <row r="45" spans="1:7" ht="15" customHeight="1" thickBot="1" x14ac:dyDescent="0.35">
      <c r="B45" s="208" t="s">
        <v>32</v>
      </c>
      <c r="C45" s="209"/>
      <c r="D45" s="209"/>
      <c r="E45" s="209"/>
      <c r="F45" s="209"/>
      <c r="G45" s="210"/>
    </row>
    <row r="46" spans="1:7" ht="15" customHeight="1" thickBot="1" x14ac:dyDescent="0.35">
      <c r="B46" s="208" t="s">
        <v>33</v>
      </c>
      <c r="C46" s="209"/>
      <c r="D46" s="209"/>
      <c r="E46" s="209"/>
      <c r="F46" s="209"/>
      <c r="G46" s="210"/>
    </row>
    <row r="47" spans="1:7" ht="14.5" customHeight="1" x14ac:dyDescent="0.3">
      <c r="A47" s="20" t="s">
        <v>116</v>
      </c>
      <c r="B47" s="215" t="s">
        <v>34</v>
      </c>
      <c r="C47" s="216"/>
      <c r="D47" s="6" t="s">
        <v>127</v>
      </c>
      <c r="E47" s="75"/>
      <c r="F47" s="171">
        <f>'Notes of financial statement'!D188</f>
        <v>3</v>
      </c>
      <c r="G47" s="174" t="s">
        <v>285</v>
      </c>
    </row>
    <row r="48" spans="1:7" ht="14.5" customHeight="1" x14ac:dyDescent="0.3">
      <c r="A48" s="21" t="s">
        <v>117</v>
      </c>
      <c r="B48" s="213" t="s">
        <v>35</v>
      </c>
      <c r="C48" s="214"/>
      <c r="D48" s="7" t="s">
        <v>128</v>
      </c>
      <c r="E48" s="72"/>
      <c r="F48" s="171">
        <f>'Notes of financial statement'!D192</f>
        <v>7</v>
      </c>
      <c r="G48" s="176" t="s">
        <v>285</v>
      </c>
    </row>
    <row r="49" spans="1:7" ht="14.5" customHeight="1" x14ac:dyDescent="0.3">
      <c r="A49" s="21" t="s">
        <v>118</v>
      </c>
      <c r="B49" s="213" t="s">
        <v>36</v>
      </c>
      <c r="C49" s="214"/>
      <c r="D49" s="7" t="s">
        <v>129</v>
      </c>
      <c r="E49" s="72"/>
      <c r="F49" s="171">
        <f>'Notes of financial statement'!D209</f>
        <v>0</v>
      </c>
      <c r="G49" s="176" t="s">
        <v>285</v>
      </c>
    </row>
    <row r="50" spans="1:7" ht="14.5" customHeight="1" x14ac:dyDescent="0.3">
      <c r="A50" s="21" t="s">
        <v>119</v>
      </c>
      <c r="B50" s="213" t="s">
        <v>37</v>
      </c>
      <c r="C50" s="214"/>
      <c r="D50" s="7"/>
      <c r="E50" s="72"/>
      <c r="F50" s="77"/>
      <c r="G50" s="175"/>
    </row>
    <row r="51" spans="1:7" ht="14.5" customHeight="1" x14ac:dyDescent="0.3">
      <c r="A51" s="21" t="s">
        <v>120</v>
      </c>
      <c r="B51" s="213" t="s">
        <v>38</v>
      </c>
      <c r="C51" s="214"/>
      <c r="D51" s="7" t="s">
        <v>130</v>
      </c>
      <c r="E51" s="72"/>
      <c r="F51" s="171">
        <f>'Notes of financial statement'!D227</f>
        <v>0</v>
      </c>
      <c r="G51" s="176" t="s">
        <v>285</v>
      </c>
    </row>
    <row r="52" spans="1:7" ht="14.5" customHeight="1" thickBot="1" x14ac:dyDescent="0.35">
      <c r="A52" s="22" t="s">
        <v>121</v>
      </c>
      <c r="B52" s="213" t="s">
        <v>39</v>
      </c>
      <c r="C52" s="214"/>
      <c r="D52" s="8" t="s">
        <v>131</v>
      </c>
      <c r="E52" s="72">
        <v>15</v>
      </c>
      <c r="F52" s="171">
        <f>'Notes of financial statement'!D232</f>
        <v>7</v>
      </c>
      <c r="G52" s="179" t="s">
        <v>285</v>
      </c>
    </row>
    <row r="53" spans="1:7" ht="14.5" customHeight="1" thickBot="1" x14ac:dyDescent="0.35">
      <c r="A53" s="3"/>
      <c r="B53" s="208" t="s">
        <v>40</v>
      </c>
      <c r="C53" s="210"/>
      <c r="D53" s="79"/>
      <c r="E53" s="316">
        <f>SUM(E47:E52)</f>
        <v>15</v>
      </c>
      <c r="F53" s="317">
        <f>SUM(F47:F52)</f>
        <v>17</v>
      </c>
    </row>
    <row r="54" spans="1:7" ht="15" customHeight="1" thickBot="1" x14ac:dyDescent="0.35">
      <c r="A54" s="23" t="s">
        <v>122</v>
      </c>
      <c r="B54" s="218" t="s">
        <v>41</v>
      </c>
      <c r="C54" s="219"/>
      <c r="D54" s="80"/>
      <c r="E54" s="9"/>
      <c r="F54" s="10"/>
    </row>
    <row r="55" spans="1:7" ht="14.5" thickBot="1" x14ac:dyDescent="0.35">
      <c r="B55" s="208" t="s">
        <v>42</v>
      </c>
      <c r="C55" s="210"/>
      <c r="E55" s="314">
        <f>SUM(E53,E54)</f>
        <v>15</v>
      </c>
      <c r="F55" s="314">
        <f>SUM(F53,F54)</f>
        <v>17</v>
      </c>
    </row>
    <row r="56" spans="1:7" ht="14.5" thickBot="1" x14ac:dyDescent="0.35"/>
    <row r="57" spans="1:7" ht="15" customHeight="1" thickBot="1" x14ac:dyDescent="0.35">
      <c r="D57" s="86" t="s">
        <v>73</v>
      </c>
      <c r="E57" s="11">
        <f>$B$4</f>
        <v>45292</v>
      </c>
      <c r="F57" s="11">
        <f>$B$5</f>
        <v>45657</v>
      </c>
      <c r="G57" s="178" t="s">
        <v>281</v>
      </c>
    </row>
    <row r="58" spans="1:7" ht="15" customHeight="1" thickBot="1" x14ac:dyDescent="0.35">
      <c r="B58" s="208" t="s">
        <v>43</v>
      </c>
      <c r="C58" s="209"/>
      <c r="D58" s="209"/>
      <c r="E58" s="209"/>
      <c r="F58" s="209"/>
      <c r="G58" s="210"/>
    </row>
    <row r="59" spans="1:7" ht="14.5" customHeight="1" thickBot="1" x14ac:dyDescent="0.35">
      <c r="B59" s="217" t="s">
        <v>44</v>
      </c>
      <c r="C59" s="220"/>
      <c r="D59" s="220"/>
      <c r="E59" s="220"/>
      <c r="F59" s="220"/>
      <c r="G59" s="220"/>
    </row>
    <row r="60" spans="1:7" ht="14.5" customHeight="1" x14ac:dyDescent="0.3">
      <c r="A60" s="20" t="s">
        <v>293</v>
      </c>
      <c r="B60" s="215" t="s">
        <v>45</v>
      </c>
      <c r="C60" s="216"/>
      <c r="D60" s="6"/>
      <c r="E60" s="75"/>
      <c r="F60" s="76"/>
      <c r="G60" s="180"/>
    </row>
    <row r="61" spans="1:7" ht="15" customHeight="1" x14ac:dyDescent="0.3">
      <c r="A61" s="21" t="s">
        <v>294</v>
      </c>
      <c r="B61" s="213" t="s">
        <v>46</v>
      </c>
      <c r="C61" s="214"/>
      <c r="D61" s="7" t="s">
        <v>311</v>
      </c>
      <c r="E61" s="72">
        <v>3</v>
      </c>
      <c r="F61" s="171">
        <f>'Notes of financial statement'!D184</f>
        <v>6</v>
      </c>
      <c r="G61" s="176" t="s">
        <v>286</v>
      </c>
    </row>
    <row r="62" spans="1:7" ht="15" customHeight="1" thickBot="1" x14ac:dyDescent="0.35">
      <c r="A62" s="22" t="s">
        <v>295</v>
      </c>
      <c r="B62" s="218" t="s">
        <v>47</v>
      </c>
      <c r="C62" s="219"/>
      <c r="D62" s="8"/>
      <c r="E62" s="78">
        <v>2</v>
      </c>
      <c r="F62" s="77">
        <v>2</v>
      </c>
      <c r="G62" s="177"/>
    </row>
    <row r="63" spans="1:7" ht="15" customHeight="1" thickBot="1" x14ac:dyDescent="0.35">
      <c r="B63" s="18" t="s">
        <v>48</v>
      </c>
      <c r="C63" s="19"/>
      <c r="D63" s="82"/>
      <c r="E63" s="318">
        <f>SUM(E60:E62)</f>
        <v>5</v>
      </c>
      <c r="F63" s="314">
        <f>SUM(F60:F62)</f>
        <v>8</v>
      </c>
    </row>
    <row r="64" spans="1:7" ht="14.5" customHeight="1" x14ac:dyDescent="0.3">
      <c r="A64" s="20" t="s">
        <v>296</v>
      </c>
      <c r="B64" s="215" t="s">
        <v>49</v>
      </c>
      <c r="C64" s="216"/>
      <c r="D64" s="6" t="s">
        <v>312</v>
      </c>
      <c r="E64" s="75"/>
      <c r="F64" s="171">
        <f>'Notes of financial statement'!D151</f>
        <v>68</v>
      </c>
      <c r="G64" s="174" t="s">
        <v>287</v>
      </c>
    </row>
    <row r="65" spans="1:7" ht="14.5" customHeight="1" x14ac:dyDescent="0.3">
      <c r="A65" s="21" t="s">
        <v>297</v>
      </c>
      <c r="B65" s="213" t="s">
        <v>50</v>
      </c>
      <c r="C65" s="214"/>
      <c r="D65" s="7"/>
      <c r="E65" s="72">
        <v>4</v>
      </c>
      <c r="F65" s="77">
        <v>5</v>
      </c>
      <c r="G65" s="175"/>
    </row>
    <row r="66" spans="1:7" ht="14.5" customHeight="1" x14ac:dyDescent="0.3">
      <c r="A66" s="21" t="s">
        <v>298</v>
      </c>
      <c r="B66" s="213" t="s">
        <v>51</v>
      </c>
      <c r="C66" s="214"/>
      <c r="D66" s="7"/>
      <c r="E66" s="72"/>
      <c r="F66" s="77"/>
      <c r="G66" s="175"/>
    </row>
    <row r="67" spans="1:7" ht="14.5" customHeight="1" x14ac:dyDescent="0.3">
      <c r="A67" s="21" t="s">
        <v>299</v>
      </c>
      <c r="B67" s="213" t="s">
        <v>52</v>
      </c>
      <c r="C67" s="214"/>
      <c r="D67" s="7"/>
      <c r="E67" s="72"/>
      <c r="F67" s="77"/>
      <c r="G67" s="175"/>
    </row>
    <row r="68" spans="1:7" ht="14.5" customHeight="1" x14ac:dyDescent="0.3">
      <c r="A68" s="21" t="s">
        <v>300</v>
      </c>
      <c r="B68" s="213" t="s">
        <v>53</v>
      </c>
      <c r="C68" s="214"/>
      <c r="D68" s="7"/>
      <c r="E68" s="72"/>
      <c r="F68" s="77"/>
      <c r="G68" s="175"/>
    </row>
    <row r="69" spans="1:7" ht="15" customHeight="1" thickBot="1" x14ac:dyDescent="0.35">
      <c r="A69" s="22" t="s">
        <v>301</v>
      </c>
      <c r="B69" s="218" t="s">
        <v>54</v>
      </c>
      <c r="C69" s="219"/>
      <c r="D69" s="8"/>
      <c r="E69" s="78"/>
      <c r="F69" s="81"/>
      <c r="G69" s="177"/>
    </row>
    <row r="70" spans="1:7" ht="14.5" thickBot="1" x14ac:dyDescent="0.35">
      <c r="B70" s="208" t="s">
        <v>55</v>
      </c>
      <c r="C70" s="210"/>
      <c r="E70" s="314">
        <f>SUM(E63:E69)</f>
        <v>9</v>
      </c>
      <c r="F70" s="314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6" t="s">
        <v>73</v>
      </c>
      <c r="E72" s="11">
        <f>$B$4</f>
        <v>45292</v>
      </c>
      <c r="F72" s="11">
        <f>$B$5</f>
        <v>45657</v>
      </c>
      <c r="G72" s="178" t="s">
        <v>281</v>
      </c>
    </row>
    <row r="73" spans="1:7" ht="15" customHeight="1" thickBot="1" x14ac:dyDescent="0.35">
      <c r="B73" s="208" t="s">
        <v>56</v>
      </c>
      <c r="C73" s="209"/>
      <c r="D73" s="209"/>
      <c r="E73" s="209"/>
      <c r="F73" s="209"/>
      <c r="G73" s="209"/>
    </row>
    <row r="74" spans="1:7" ht="14.5" customHeight="1" x14ac:dyDescent="0.3">
      <c r="A74" s="20" t="s">
        <v>302</v>
      </c>
      <c r="B74" s="215" t="s">
        <v>57</v>
      </c>
      <c r="C74" s="216"/>
      <c r="D74" s="6"/>
      <c r="E74" s="75"/>
      <c r="F74" s="77"/>
      <c r="G74" s="180"/>
    </row>
    <row r="75" spans="1:7" ht="14.5" customHeight="1" x14ac:dyDescent="0.3">
      <c r="A75" s="21" t="s">
        <v>303</v>
      </c>
      <c r="B75" s="213" t="s">
        <v>58</v>
      </c>
      <c r="C75" s="214"/>
      <c r="D75" s="7" t="s">
        <v>311</v>
      </c>
      <c r="E75" s="72">
        <v>10</v>
      </c>
      <c r="F75" s="171">
        <f>'Notes of financial statement'!D184</f>
        <v>6</v>
      </c>
      <c r="G75" s="176" t="s">
        <v>286</v>
      </c>
    </row>
    <row r="76" spans="1:7" ht="15" customHeight="1" thickBot="1" x14ac:dyDescent="0.35">
      <c r="A76" s="22" t="s">
        <v>304</v>
      </c>
      <c r="B76" s="218" t="s">
        <v>59</v>
      </c>
      <c r="C76" s="219"/>
      <c r="D76" s="8"/>
      <c r="E76" s="78"/>
      <c r="F76" s="77"/>
      <c r="G76" s="177"/>
    </row>
    <row r="77" spans="1:7" ht="14.5" thickBot="1" x14ac:dyDescent="0.35">
      <c r="B77" s="208" t="s">
        <v>60</v>
      </c>
      <c r="C77" s="210"/>
      <c r="D77" s="82"/>
      <c r="E77" s="318">
        <f>SUM(E74:E76)</f>
        <v>10</v>
      </c>
      <c r="F77" s="315">
        <f>SUM(F74:F76)</f>
        <v>6</v>
      </c>
    </row>
    <row r="78" spans="1:7" ht="14.5" customHeight="1" x14ac:dyDescent="0.3">
      <c r="A78" s="20" t="s">
        <v>305</v>
      </c>
      <c r="B78" s="215" t="s">
        <v>61</v>
      </c>
      <c r="C78" s="216"/>
      <c r="D78" s="6" t="s">
        <v>312</v>
      </c>
      <c r="E78" s="75">
        <v>2</v>
      </c>
      <c r="F78" s="171">
        <f>'Notes of financial statement'!D128</f>
        <v>89</v>
      </c>
      <c r="G78" s="174" t="s">
        <v>287</v>
      </c>
    </row>
    <row r="79" spans="1:7" ht="14.5" customHeight="1" x14ac:dyDescent="0.3">
      <c r="A79" s="21" t="s">
        <v>306</v>
      </c>
      <c r="B79" s="213" t="s">
        <v>62</v>
      </c>
      <c r="C79" s="214"/>
      <c r="D79" s="7"/>
      <c r="E79" s="72"/>
      <c r="F79" s="77"/>
      <c r="G79" s="175"/>
    </row>
    <row r="80" spans="1:7" ht="14.5" customHeight="1" x14ac:dyDescent="0.3">
      <c r="A80" s="21" t="s">
        <v>307</v>
      </c>
      <c r="B80" s="213" t="s">
        <v>63</v>
      </c>
      <c r="C80" s="214"/>
      <c r="D80" s="7"/>
      <c r="E80" s="72"/>
      <c r="F80" s="77"/>
      <c r="G80" s="175"/>
    </row>
    <row r="81" spans="1:7" ht="14.5" customHeight="1" x14ac:dyDescent="0.3">
      <c r="A81" s="21" t="s">
        <v>308</v>
      </c>
      <c r="B81" s="213" t="s">
        <v>64</v>
      </c>
      <c r="C81" s="214"/>
      <c r="D81" s="7"/>
      <c r="E81" s="72">
        <v>2</v>
      </c>
      <c r="F81" s="77">
        <v>3</v>
      </c>
      <c r="G81" s="175"/>
    </row>
    <row r="82" spans="1:7" ht="14.5" customHeight="1" x14ac:dyDescent="0.3">
      <c r="A82" s="21" t="s">
        <v>309</v>
      </c>
      <c r="B82" s="213" t="s">
        <v>65</v>
      </c>
      <c r="C82" s="214"/>
      <c r="D82" s="7"/>
      <c r="E82" s="72">
        <v>2</v>
      </c>
      <c r="F82" s="77">
        <v>2</v>
      </c>
      <c r="G82" s="175"/>
    </row>
    <row r="83" spans="1:7" ht="15" customHeight="1" thickBot="1" x14ac:dyDescent="0.35">
      <c r="A83" s="22" t="s">
        <v>310</v>
      </c>
      <c r="B83" s="218" t="s">
        <v>66</v>
      </c>
      <c r="C83" s="219"/>
      <c r="D83" s="8"/>
      <c r="E83" s="78"/>
      <c r="F83" s="81"/>
      <c r="G83" s="177"/>
    </row>
    <row r="84" spans="1:7" ht="15" customHeight="1" thickBot="1" x14ac:dyDescent="0.35">
      <c r="B84" s="208" t="s">
        <v>67</v>
      </c>
      <c r="C84" s="209"/>
      <c r="D84" s="210"/>
      <c r="E84" s="314">
        <f>SUM(E77:E83)</f>
        <v>16</v>
      </c>
      <c r="F84" s="314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08" t="s">
        <v>68</v>
      </c>
      <c r="C86" s="209"/>
      <c r="D86" s="210"/>
      <c r="E86" s="314">
        <f>SUM(E70,E84)</f>
        <v>25</v>
      </c>
      <c r="F86" s="314">
        <f>SUM(F70,F84)</f>
        <v>181</v>
      </c>
    </row>
    <row r="87" spans="1:7" ht="15" customHeight="1" thickBot="1" x14ac:dyDescent="0.35"/>
    <row r="88" spans="1:7" ht="15" customHeight="1" thickBot="1" x14ac:dyDescent="0.35">
      <c r="B88" s="208" t="s">
        <v>69</v>
      </c>
      <c r="C88" s="209"/>
      <c r="D88" s="210"/>
      <c r="E88" s="314">
        <f>SUM(E55,E86)</f>
        <v>40</v>
      </c>
      <c r="F88" s="314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22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23"/>
      <c r="D91" s="224"/>
      <c r="E91" s="74">
        <f>E88-E42</f>
        <v>-51</v>
      </c>
      <c r="F91" s="74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  <hyperlink ref="F13" location="'Notes of Financial Statement'!D51" display="'Notes of Financial Statement'!D51" xr:uid="{7C00500E-1F49-4343-9A4C-08110481263B}"/>
    <hyperlink ref="F22" location="'Notes of Financial Statement'!D85" display="'Notes of Financial Statement'!D85" xr:uid="{F118CD77-E0DD-40C6-8583-FDF02270D7A6}"/>
    <hyperlink ref="F32" location="'Notes of Financial Statement'!D104" display="'Notes of Financial Statement'!D104" xr:uid="{D8AEEE57-EB5E-4224-85A8-92D9DA6AE083}"/>
    <hyperlink ref="F33" location="'Notes of Financial Statement'!D128" display="'Notes of Financial Statement'!D128" xr:uid="{7B24E522-9525-4CCA-B010-B50889950190}"/>
    <hyperlink ref="F47" location="'Notes of Financial Statement'!D188" display="'Notes of Financial Statement'!D188" xr:uid="{56C902C3-2FE9-4A06-AC2F-4190F20867C3}"/>
    <hyperlink ref="F48" location="'Notes of Financial Statement'!D192" display="'Notes of Financial Statement'!D192" xr:uid="{54A51921-FB58-4A0F-B52C-1ACC2A364A53}"/>
    <hyperlink ref="F49" location="'Notes of Financial Statement'!D209" display="'Notes of Financial Statement'!D209" xr:uid="{73176F91-ACEF-4A36-9C54-8AF864BD7E50}"/>
    <hyperlink ref="F51" location="'Notes of Financial Statement'!D227" display="'Notes of Financial Statement'!D227" xr:uid="{D1A8F427-D71A-4E97-86A7-C6DDBC84551F}"/>
    <hyperlink ref="F52" location="'Notes of Financial Statement'!D232" display="'Notes of Financial Statement'!D232" xr:uid="{00C77AD5-2EA1-4B73-A4D0-B0607BD9214A}"/>
    <hyperlink ref="F61" location="'Notes of Financial Statement'!D184" display="'Notes of Financial Statement'!D184" xr:uid="{E584E6B0-DD38-4D5B-A457-7441DD6EBC4A}"/>
    <hyperlink ref="F64" location="'Notes of Financial Statement'!D151" display="'Notes of Financial Statement'!D151" xr:uid="{80C2A660-C0ED-46C3-BA86-6160B0C363DC}"/>
    <hyperlink ref="F75" location="'Notes of Financial Statement'!D184" display="'Notes of Financial Statement'!D184" xr:uid="{1C26A3F8-F940-42D1-8FB9-BB7BB54DA46F}"/>
    <hyperlink ref="F78" location="'Notes of Financial Statement'!D128" display="'Notes of Financial Statement'!D128" xr:uid="{9367C3F5-5D80-4349-9AE6-C01B14B4DF64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topLeftCell="A5" zoomScale="85" zoomScaleNormal="85" zoomScalePageLayoutView="85" workbookViewId="0">
      <selection activeCell="B20" sqref="B20:C20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25" t="s">
        <v>404</v>
      </c>
      <c r="B1" s="225"/>
      <c r="C1" s="225"/>
      <c r="D1" s="225"/>
      <c r="E1" s="225"/>
      <c r="F1" s="226"/>
      <c r="G1" s="96"/>
      <c r="H1" s="96"/>
      <c r="I1" s="96"/>
    </row>
    <row r="2" spans="1:9" ht="18.5" thickBot="1" x14ac:dyDescent="0.45">
      <c r="A2" s="99" t="s">
        <v>419</v>
      </c>
      <c r="B2" s="352" t="str">
        <f>'General information'!B2</f>
        <v>CompanyName LegalForm</v>
      </c>
      <c r="C2" s="353"/>
      <c r="D2" s="353"/>
      <c r="E2" s="353"/>
      <c r="F2" s="354"/>
    </row>
    <row r="3" spans="1:9" ht="18.5" thickBot="1" x14ac:dyDescent="0.45">
      <c r="A3" s="301" t="s">
        <v>422</v>
      </c>
      <c r="B3" s="346" t="str">
        <f>'General information'!B3</f>
        <v>Address 1234, Country</v>
      </c>
      <c r="C3" s="355"/>
      <c r="D3" s="355"/>
      <c r="E3" s="355"/>
      <c r="F3" s="348"/>
    </row>
    <row r="4" spans="1:9" ht="18.5" thickBot="1" x14ac:dyDescent="0.45">
      <c r="A4" s="99" t="s">
        <v>80</v>
      </c>
      <c r="B4" s="349">
        <f>'General information'!B8</f>
        <v>45292</v>
      </c>
      <c r="C4" s="356"/>
      <c r="D4" s="356"/>
      <c r="E4" s="356"/>
      <c r="F4" s="351"/>
    </row>
    <row r="5" spans="1:9" ht="18.5" thickBot="1" x14ac:dyDescent="0.45">
      <c r="A5" s="99" t="s">
        <v>81</v>
      </c>
      <c r="B5" s="357">
        <f>'General information'!B9</f>
        <v>45657</v>
      </c>
      <c r="C5" s="358"/>
      <c r="D5" s="358"/>
      <c r="E5" s="358"/>
      <c r="F5" s="359"/>
    </row>
    <row r="6" spans="1:9" ht="20.5" thickBot="1" x14ac:dyDescent="0.45">
      <c r="A6" s="227" t="s">
        <v>403</v>
      </c>
      <c r="B6" s="302"/>
      <c r="C6" s="302"/>
      <c r="D6" s="302"/>
      <c r="E6" s="302"/>
      <c r="F6" s="226"/>
      <c r="G6" s="96"/>
      <c r="H6" s="96"/>
      <c r="I6" s="96"/>
    </row>
    <row r="7" spans="1:9" ht="18.5" thickBot="1" x14ac:dyDescent="0.45">
      <c r="A7" s="98" t="s">
        <v>90</v>
      </c>
      <c r="B7" s="306" t="s">
        <v>89</v>
      </c>
      <c r="C7" s="307"/>
      <c r="D7" s="307"/>
      <c r="E7" s="307"/>
      <c r="F7" s="308"/>
    </row>
    <row r="8" spans="1:9" ht="18.5" thickBot="1" x14ac:dyDescent="0.45">
      <c r="A8" s="99" t="s">
        <v>281</v>
      </c>
      <c r="B8" s="298" t="s">
        <v>570</v>
      </c>
      <c r="C8" s="299"/>
      <c r="D8" s="299"/>
      <c r="E8" s="299"/>
      <c r="F8" s="300"/>
    </row>
    <row r="11" spans="1:9" ht="14.5" thickBot="1" x14ac:dyDescent="0.35"/>
    <row r="12" spans="1:9" ht="18.5" thickBot="1" x14ac:dyDescent="0.45">
      <c r="A12" s="11" t="s">
        <v>91</v>
      </c>
      <c r="B12" s="211" t="s">
        <v>71</v>
      </c>
      <c r="C12" s="212"/>
      <c r="D12" s="136" t="s">
        <v>73</v>
      </c>
      <c r="E12" s="11">
        <f>B4</f>
        <v>45292</v>
      </c>
      <c r="F12" s="12">
        <f>B5</f>
        <v>45657</v>
      </c>
      <c r="G12" s="181" t="s">
        <v>281</v>
      </c>
    </row>
    <row r="13" spans="1:9" ht="14.5" thickBot="1" x14ac:dyDescent="0.35">
      <c r="B13" s="208" t="s">
        <v>72</v>
      </c>
      <c r="C13" s="209"/>
      <c r="D13" s="209"/>
      <c r="E13" s="209"/>
      <c r="F13" s="209"/>
      <c r="G13" s="139"/>
    </row>
    <row r="14" spans="1:9" ht="14.5" customHeight="1" x14ac:dyDescent="0.3">
      <c r="A14" s="20" t="s">
        <v>430</v>
      </c>
      <c r="B14" s="215" t="s">
        <v>373</v>
      </c>
      <c r="C14" s="216"/>
      <c r="D14" s="112" t="s">
        <v>566</v>
      </c>
      <c r="E14" s="72">
        <v>15</v>
      </c>
      <c r="F14" s="171">
        <f>'Notes of income statement'!D23</f>
        <v>22</v>
      </c>
      <c r="G14" s="142" t="s">
        <v>567</v>
      </c>
    </row>
    <row r="15" spans="1:9" ht="14.5" customHeight="1" x14ac:dyDescent="0.3">
      <c r="A15" s="21" t="s">
        <v>431</v>
      </c>
      <c r="B15" s="213" t="s">
        <v>372</v>
      </c>
      <c r="C15" s="214"/>
      <c r="D15" s="112"/>
      <c r="E15" s="72">
        <v>2</v>
      </c>
      <c r="F15" s="77">
        <v>3</v>
      </c>
      <c r="G15" s="140"/>
    </row>
    <row r="16" spans="1:9" ht="14.5" customHeight="1" x14ac:dyDescent="0.3">
      <c r="A16" s="21" t="s">
        <v>432</v>
      </c>
      <c r="B16" s="213" t="s">
        <v>382</v>
      </c>
      <c r="C16" s="214"/>
      <c r="D16" s="112"/>
      <c r="E16" s="72">
        <v>3</v>
      </c>
      <c r="F16" s="77">
        <v>5</v>
      </c>
      <c r="G16" s="140"/>
    </row>
    <row r="17" spans="1:7" ht="14.5" customHeight="1" x14ac:dyDescent="0.3">
      <c r="A17" s="21" t="s">
        <v>433</v>
      </c>
      <c r="B17" s="213" t="s">
        <v>379</v>
      </c>
      <c r="C17" s="214"/>
      <c r="D17" s="112"/>
      <c r="E17" s="72">
        <v>2</v>
      </c>
      <c r="F17" s="77">
        <v>10</v>
      </c>
      <c r="G17" s="140"/>
    </row>
    <row r="18" spans="1:7" ht="14.5" customHeight="1" x14ac:dyDescent="0.3">
      <c r="A18" s="21" t="s">
        <v>434</v>
      </c>
      <c r="B18" s="213" t="s">
        <v>371</v>
      </c>
      <c r="C18" s="214"/>
      <c r="D18" s="112"/>
      <c r="E18" s="72">
        <v>-6</v>
      </c>
      <c r="F18" s="77">
        <v>-6</v>
      </c>
      <c r="G18" s="140"/>
    </row>
    <row r="19" spans="1:7" ht="14.5" customHeight="1" x14ac:dyDescent="0.3">
      <c r="A19" s="21" t="s">
        <v>435</v>
      </c>
      <c r="B19" s="213" t="s">
        <v>370</v>
      </c>
      <c r="C19" s="214"/>
      <c r="D19" s="112">
        <v>28.4</v>
      </c>
      <c r="E19" s="72">
        <v>-6</v>
      </c>
      <c r="F19" s="171">
        <f>'Notes of income statement'!D32</f>
        <v>37</v>
      </c>
      <c r="G19" s="142" t="s">
        <v>568</v>
      </c>
    </row>
    <row r="20" spans="1:7" ht="14.5" customHeight="1" x14ac:dyDescent="0.3">
      <c r="A20" s="21" t="s">
        <v>428</v>
      </c>
      <c r="B20" s="213" t="s">
        <v>369</v>
      </c>
      <c r="C20" s="214"/>
      <c r="D20" s="112"/>
      <c r="E20" s="72">
        <v>-6</v>
      </c>
      <c r="F20" s="77">
        <v>-4</v>
      </c>
      <c r="G20" s="140"/>
    </row>
    <row r="21" spans="1:7" ht="14.5" customHeight="1" x14ac:dyDescent="0.3">
      <c r="A21" s="21" t="s">
        <v>436</v>
      </c>
      <c r="B21" s="213" t="s">
        <v>378</v>
      </c>
      <c r="C21" s="214"/>
      <c r="D21" s="112"/>
      <c r="E21" s="72">
        <v>-6</v>
      </c>
      <c r="F21" s="77">
        <v>16</v>
      </c>
      <c r="G21" s="140"/>
    </row>
    <row r="22" spans="1:7" ht="14.5" customHeight="1" x14ac:dyDescent="0.3">
      <c r="A22" s="21" t="s">
        <v>437</v>
      </c>
      <c r="B22" s="213" t="s">
        <v>368</v>
      </c>
      <c r="C22" s="214"/>
      <c r="D22" s="112"/>
      <c r="E22" s="72">
        <v>-4</v>
      </c>
      <c r="F22" s="77">
        <v>-3</v>
      </c>
      <c r="G22" s="140"/>
    </row>
    <row r="23" spans="1:7" ht="15" customHeight="1" thickBot="1" x14ac:dyDescent="0.35">
      <c r="A23" s="22" t="s">
        <v>429</v>
      </c>
      <c r="B23" s="218" t="s">
        <v>367</v>
      </c>
      <c r="C23" s="219"/>
      <c r="D23" s="112"/>
      <c r="E23" s="72">
        <v>-6</v>
      </c>
      <c r="F23" s="77">
        <v>2</v>
      </c>
      <c r="G23" s="140"/>
    </row>
    <row r="24" spans="1:7" ht="14.5" thickBot="1" x14ac:dyDescent="0.35">
      <c r="A24" s="109"/>
      <c r="B24" s="209" t="s">
        <v>289</v>
      </c>
      <c r="C24" s="210"/>
      <c r="D24" s="111"/>
      <c r="E24" s="318">
        <f>SUM(E14:E23)</f>
        <v>-12</v>
      </c>
      <c r="F24" s="318">
        <f>SUM(F14:F23)</f>
        <v>82</v>
      </c>
      <c r="G24" s="140"/>
    </row>
    <row r="25" spans="1:7" ht="14.5" customHeight="1" x14ac:dyDescent="0.3">
      <c r="A25" s="20" t="s">
        <v>438</v>
      </c>
      <c r="B25" s="215" t="s">
        <v>374</v>
      </c>
      <c r="C25" s="216"/>
      <c r="D25" s="112"/>
      <c r="E25" s="72">
        <v>6</v>
      </c>
      <c r="F25" s="77">
        <v>5</v>
      </c>
      <c r="G25" s="140"/>
    </row>
    <row r="26" spans="1:7" ht="14.5" customHeight="1" x14ac:dyDescent="0.3">
      <c r="A26" s="21" t="s">
        <v>439</v>
      </c>
      <c r="B26" s="213" t="s">
        <v>375</v>
      </c>
      <c r="C26" s="214"/>
      <c r="D26" s="112"/>
      <c r="E26" s="72">
        <v>-3</v>
      </c>
      <c r="F26" s="77">
        <v>3</v>
      </c>
      <c r="G26" s="140"/>
    </row>
    <row r="27" spans="1:7" ht="15" customHeight="1" thickBot="1" x14ac:dyDescent="0.35">
      <c r="A27" s="22" t="s">
        <v>440</v>
      </c>
      <c r="B27" s="218" t="s">
        <v>376</v>
      </c>
      <c r="C27" s="219"/>
      <c r="D27" s="112"/>
      <c r="E27" s="72">
        <v>6</v>
      </c>
      <c r="F27" s="77">
        <v>6</v>
      </c>
      <c r="G27" s="140"/>
    </row>
    <row r="28" spans="1:7" ht="14.5" thickBot="1" x14ac:dyDescent="0.35">
      <c r="A28" s="109"/>
      <c r="B28" s="209" t="s">
        <v>288</v>
      </c>
      <c r="C28" s="210"/>
      <c r="D28" s="111"/>
      <c r="E28" s="318">
        <f>SUM(E24:E27)</f>
        <v>-3</v>
      </c>
      <c r="F28" s="318">
        <f>SUM(F24:F27)</f>
        <v>96</v>
      </c>
      <c r="G28" s="140"/>
    </row>
    <row r="29" spans="1:7" ht="15" customHeight="1" thickBot="1" x14ac:dyDescent="0.35">
      <c r="A29" s="23" t="s">
        <v>441</v>
      </c>
      <c r="B29" s="239" t="s">
        <v>377</v>
      </c>
      <c r="C29" s="240"/>
      <c r="D29" s="112"/>
      <c r="E29" s="73">
        <v>1</v>
      </c>
      <c r="F29" s="137">
        <v>5</v>
      </c>
      <c r="G29" s="140"/>
    </row>
    <row r="30" spans="1:7" ht="14.5" thickBot="1" x14ac:dyDescent="0.35">
      <c r="A30" s="109"/>
      <c r="B30" s="209" t="s">
        <v>405</v>
      </c>
      <c r="C30" s="210"/>
      <c r="D30" s="111"/>
      <c r="E30" s="318">
        <f>SUM(E28:E29)</f>
        <v>-2</v>
      </c>
      <c r="F30" s="318">
        <f>SUM(F28:F29)</f>
        <v>101</v>
      </c>
      <c r="G30" s="141"/>
    </row>
    <row r="38" spans="5:5" x14ac:dyDescent="0.3">
      <c r="E38" s="17"/>
    </row>
  </sheetData>
  <mergeCells count="27">
    <mergeCell ref="B19:C19"/>
    <mergeCell ref="B17:C17"/>
    <mergeCell ref="B18:C18"/>
    <mergeCell ref="B16:C16"/>
    <mergeCell ref="B15:C15"/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  <mergeCell ref="B14:C14"/>
    <mergeCell ref="B29:C29"/>
    <mergeCell ref="B27:C27"/>
    <mergeCell ref="B26:C26"/>
    <mergeCell ref="B25:C25"/>
    <mergeCell ref="B23:C23"/>
    <mergeCell ref="B22:C22"/>
    <mergeCell ref="B21:C21"/>
    <mergeCell ref="B20:C20"/>
  </mergeCells>
  <hyperlinks>
    <hyperlink ref="B7" r:id="rId1" xr:uid="{9A9E6224-643C-4AD9-9436-A2DC070A0C83}"/>
    <hyperlink ref="F14" location="'Notes of Income Statement'!D22" display="'Notes of Income Statement'!D22" xr:uid="{1294C186-5D81-4D38-A4A0-A63D252190D7}"/>
    <hyperlink ref="F19" location="'Notes of Income Statement'!D31" display="'Notes of Income Statement'!D31" xr:uid="{880F6E13-62D2-49D7-8BE2-B651426E8DD3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topLeftCell="A3" zoomScaleNormal="100" workbookViewId="0">
      <selection activeCell="B30" sqref="B30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302" t="s">
        <v>404</v>
      </c>
      <c r="C1" s="302"/>
      <c r="D1" s="302"/>
      <c r="E1" s="302"/>
      <c r="F1" s="96"/>
      <c r="G1" s="96"/>
      <c r="H1" s="96"/>
    </row>
    <row r="2" spans="1:8" s="2" customFormat="1" ht="18.5" thickBot="1" x14ac:dyDescent="0.45">
      <c r="A2" s="99" t="s">
        <v>419</v>
      </c>
      <c r="B2" s="352" t="str">
        <f>'General information'!B2</f>
        <v>CompanyName LegalForm</v>
      </c>
      <c r="C2" s="353"/>
      <c r="D2" s="353"/>
      <c r="E2" s="354"/>
    </row>
    <row r="3" spans="1:8" s="2" customFormat="1" ht="18.5" thickBot="1" x14ac:dyDescent="0.45">
      <c r="A3" s="301" t="s">
        <v>422</v>
      </c>
      <c r="B3" s="346" t="str">
        <f>'General information'!B3</f>
        <v>Address 1234, Country</v>
      </c>
      <c r="C3" s="355"/>
      <c r="D3" s="355"/>
      <c r="E3" s="348"/>
    </row>
    <row r="4" spans="1:8" s="2" customFormat="1" ht="18.5" thickBot="1" x14ac:dyDescent="0.45">
      <c r="A4" s="99" t="s">
        <v>80</v>
      </c>
      <c r="B4" s="349">
        <f>'General information'!B8</f>
        <v>45292</v>
      </c>
      <c r="C4" s="356"/>
      <c r="D4" s="356"/>
      <c r="E4" s="351"/>
    </row>
    <row r="5" spans="1:8" s="2" customFormat="1" ht="18.5" thickBot="1" x14ac:dyDescent="0.45">
      <c r="A5" s="99" t="s">
        <v>81</v>
      </c>
      <c r="B5" s="357">
        <f>'General information'!B9</f>
        <v>45657</v>
      </c>
      <c r="C5" s="358"/>
      <c r="D5" s="358"/>
      <c r="E5" s="359"/>
    </row>
    <row r="6" spans="1:8" s="2" customFormat="1" ht="20.5" thickBot="1" x14ac:dyDescent="0.45">
      <c r="B6" s="309" t="s">
        <v>403</v>
      </c>
      <c r="C6" s="302"/>
      <c r="D6" s="302"/>
      <c r="E6" s="226"/>
    </row>
    <row r="7" spans="1:8" s="2" customFormat="1" ht="18.5" thickBot="1" x14ac:dyDescent="0.45">
      <c r="A7" s="90" t="s">
        <v>90</v>
      </c>
      <c r="B7" s="306" t="s">
        <v>89</v>
      </c>
      <c r="C7" s="307"/>
      <c r="D7" s="307"/>
      <c r="E7" s="308"/>
    </row>
    <row r="8" spans="1:8" s="2" customFormat="1" ht="18.5" thickBot="1" x14ac:dyDescent="0.45">
      <c r="A8" s="90" t="s">
        <v>281</v>
      </c>
      <c r="B8" s="298" t="s">
        <v>571</v>
      </c>
      <c r="C8" s="299"/>
      <c r="D8" s="299"/>
      <c r="E8" s="300"/>
    </row>
    <row r="9" spans="1:8" s="2" customFormat="1" ht="14" x14ac:dyDescent="0.3"/>
    <row r="10" spans="1:8" s="2" customFormat="1" thickBot="1" x14ac:dyDescent="0.35"/>
    <row r="11" spans="1:8" ht="18.5" thickBot="1" x14ac:dyDescent="0.45">
      <c r="A11" s="11" t="s">
        <v>91</v>
      </c>
      <c r="B11" s="211" t="s">
        <v>387</v>
      </c>
      <c r="C11" s="212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368" t="s">
        <v>383</v>
      </c>
      <c r="C12" s="369"/>
      <c r="D12" s="72">
        <v>1</v>
      </c>
      <c r="E12" s="92"/>
    </row>
    <row r="13" spans="1:8" ht="15" thickBot="1" x14ac:dyDescent="0.4">
      <c r="B13" s="229" t="s">
        <v>388</v>
      </c>
      <c r="C13" s="230"/>
      <c r="D13" s="230"/>
      <c r="E13" s="231"/>
    </row>
    <row r="14" spans="1:8" x14ac:dyDescent="0.35">
      <c r="A14" s="20" t="s">
        <v>443</v>
      </c>
      <c r="B14" s="362" t="s">
        <v>381</v>
      </c>
      <c r="C14" s="363"/>
      <c r="D14" s="93"/>
      <c r="E14" s="72">
        <v>1</v>
      </c>
    </row>
    <row r="15" spans="1:8" ht="15" thickBot="1" x14ac:dyDescent="0.4">
      <c r="A15" s="22" t="s">
        <v>444</v>
      </c>
      <c r="B15" s="364" t="s">
        <v>389</v>
      </c>
      <c r="C15" s="365"/>
      <c r="D15" s="93"/>
      <c r="E15" s="72">
        <v>1</v>
      </c>
    </row>
    <row r="16" spans="1:8" ht="15" thickBot="1" x14ac:dyDescent="0.4">
      <c r="B16" s="229" t="s">
        <v>384</v>
      </c>
      <c r="C16" s="230"/>
      <c r="D16" s="231"/>
      <c r="E16" s="319">
        <f>SUM(E14:E15)</f>
        <v>2</v>
      </c>
    </row>
    <row r="17" spans="1:7" x14ac:dyDescent="0.35">
      <c r="A17" s="20" t="s">
        <v>445</v>
      </c>
      <c r="B17" s="362" t="s">
        <v>390</v>
      </c>
      <c r="C17" s="363"/>
      <c r="D17" s="94"/>
      <c r="E17" s="72">
        <v>1</v>
      </c>
    </row>
    <row r="18" spans="1:7" x14ac:dyDescent="0.35">
      <c r="A18" s="21" t="s">
        <v>446</v>
      </c>
      <c r="B18" s="366" t="s">
        <v>391</v>
      </c>
      <c r="C18" s="367"/>
      <c r="D18" s="94"/>
      <c r="E18" s="72">
        <v>-1</v>
      </c>
    </row>
    <row r="19" spans="1:7" x14ac:dyDescent="0.35">
      <c r="A19" s="21" t="s">
        <v>447</v>
      </c>
      <c r="B19" s="366" t="s">
        <v>392</v>
      </c>
      <c r="C19" s="367"/>
      <c r="D19" s="94"/>
      <c r="E19" s="72">
        <v>1</v>
      </c>
    </row>
    <row r="20" spans="1:7" x14ac:dyDescent="0.35">
      <c r="A20" s="21" t="s">
        <v>448</v>
      </c>
      <c r="B20" s="366" t="s">
        <v>393</v>
      </c>
      <c r="C20" s="367"/>
      <c r="D20" s="94"/>
      <c r="E20" s="72">
        <v>-1</v>
      </c>
    </row>
    <row r="21" spans="1:7" x14ac:dyDescent="0.35">
      <c r="A21" s="21" t="s">
        <v>449</v>
      </c>
      <c r="B21" s="366" t="s">
        <v>394</v>
      </c>
      <c r="C21" s="367"/>
      <c r="D21" s="94"/>
      <c r="E21" s="72">
        <v>1</v>
      </c>
    </row>
    <row r="22" spans="1:7" x14ac:dyDescent="0.35">
      <c r="A22" s="21" t="s">
        <v>450</v>
      </c>
      <c r="B22" s="366" t="s">
        <v>395</v>
      </c>
      <c r="C22" s="367"/>
      <c r="D22" s="94"/>
      <c r="E22" s="72">
        <v>1</v>
      </c>
    </row>
    <row r="23" spans="1:7" x14ac:dyDescent="0.35">
      <c r="A23" s="21" t="s">
        <v>432</v>
      </c>
      <c r="B23" s="366" t="s">
        <v>396</v>
      </c>
      <c r="C23" s="367"/>
      <c r="D23" s="94"/>
      <c r="E23" s="72">
        <v>-1</v>
      </c>
    </row>
    <row r="24" spans="1:7" ht="15" thickBot="1" x14ac:dyDescent="0.4">
      <c r="A24" s="22" t="s">
        <v>451</v>
      </c>
      <c r="B24" s="364" t="s">
        <v>397</v>
      </c>
      <c r="C24" s="365"/>
      <c r="D24" s="94"/>
      <c r="E24" s="72">
        <v>1</v>
      </c>
      <c r="G24" s="41"/>
    </row>
    <row r="25" spans="1:7" ht="15" thickBot="1" x14ac:dyDescent="0.4">
      <c r="B25" s="229" t="s">
        <v>385</v>
      </c>
      <c r="C25" s="230"/>
      <c r="D25" s="231"/>
      <c r="E25" s="319">
        <f>SUM(E17:E24)</f>
        <v>2</v>
      </c>
      <c r="F25" s="91"/>
    </row>
    <row r="26" spans="1:7" ht="15" thickBot="1" x14ac:dyDescent="0.4">
      <c r="A26" s="23" t="s">
        <v>452</v>
      </c>
      <c r="B26" s="368" t="s">
        <v>386</v>
      </c>
      <c r="C26" s="369"/>
      <c r="D26" s="95"/>
      <c r="E26" s="314">
        <f>SUM(D12,E16,E25)</f>
        <v>5</v>
      </c>
    </row>
  </sheetData>
  <mergeCells count="24">
    <mergeCell ref="B15:C15"/>
    <mergeCell ref="B14:C14"/>
    <mergeCell ref="B12:C12"/>
    <mergeCell ref="B26:C26"/>
    <mergeCell ref="B24:C24"/>
    <mergeCell ref="B23:C23"/>
    <mergeCell ref="B22:C22"/>
    <mergeCell ref="B21:C21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0:C20"/>
    <mergeCell ref="B19:C19"/>
    <mergeCell ref="B18:C18"/>
    <mergeCell ref="B17:C17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topLeftCell="A36" zoomScale="90" zoomScaleNormal="90" workbookViewId="0">
      <selection activeCell="G48" sqref="G48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310" t="s">
        <v>404</v>
      </c>
      <c r="C1" s="227"/>
      <c r="D1" s="227"/>
      <c r="E1" s="228"/>
      <c r="F1" s="96"/>
    </row>
    <row r="2" spans="1:6" ht="18.5" thickBot="1" x14ac:dyDescent="0.45">
      <c r="A2" s="99" t="s">
        <v>419</v>
      </c>
      <c r="B2" s="352" t="str">
        <f>'General information'!B2</f>
        <v>CompanyName LegalForm</v>
      </c>
      <c r="C2" s="353"/>
      <c r="D2" s="353"/>
      <c r="E2" s="354"/>
    </row>
    <row r="3" spans="1:6" ht="18.5" thickBot="1" x14ac:dyDescent="0.45">
      <c r="A3" s="301" t="s">
        <v>422</v>
      </c>
      <c r="B3" s="346" t="str">
        <f>'General information'!B3</f>
        <v>Address 1234, Country</v>
      </c>
      <c r="C3" s="355"/>
      <c r="D3" s="355"/>
      <c r="E3" s="348"/>
    </row>
    <row r="4" spans="1:6" ht="18.5" thickBot="1" x14ac:dyDescent="0.45">
      <c r="A4" s="99" t="s">
        <v>80</v>
      </c>
      <c r="B4" s="349">
        <f>'General information'!B8</f>
        <v>45292</v>
      </c>
      <c r="C4" s="356"/>
      <c r="D4" s="356"/>
      <c r="E4" s="351"/>
    </row>
    <row r="5" spans="1:6" ht="18.5" thickBot="1" x14ac:dyDescent="0.45">
      <c r="A5" s="99" t="s">
        <v>81</v>
      </c>
      <c r="B5" s="357">
        <f>'General information'!B9</f>
        <v>45657</v>
      </c>
      <c r="C5" s="358"/>
      <c r="D5" s="358"/>
      <c r="E5" s="359"/>
    </row>
    <row r="6" spans="1:6" ht="20.5" thickBot="1" x14ac:dyDescent="0.45">
      <c r="B6" s="309" t="s">
        <v>403</v>
      </c>
      <c r="C6" s="302"/>
      <c r="D6" s="302"/>
      <c r="E6" s="226"/>
      <c r="F6" s="96"/>
    </row>
    <row r="7" spans="1:6" ht="18" x14ac:dyDescent="0.4">
      <c r="A7" s="98" t="s">
        <v>90</v>
      </c>
      <c r="B7" s="306" t="s">
        <v>89</v>
      </c>
      <c r="C7" s="307"/>
      <c r="D7" s="307"/>
      <c r="E7" s="308"/>
    </row>
    <row r="8" spans="1:6" ht="18.5" thickBot="1" x14ac:dyDescent="0.45">
      <c r="A8" s="100" t="s">
        <v>281</v>
      </c>
      <c r="B8" s="298" t="s">
        <v>572</v>
      </c>
      <c r="C8" s="299"/>
      <c r="D8" s="299"/>
      <c r="E8" s="300"/>
    </row>
    <row r="9" spans="1:6" ht="14.5" thickBot="1" x14ac:dyDescent="0.35"/>
    <row r="10" spans="1:6" ht="15" customHeight="1" x14ac:dyDescent="0.3">
      <c r="A10" s="237" t="s">
        <v>91</v>
      </c>
      <c r="B10" s="241" t="s">
        <v>88</v>
      </c>
      <c r="C10" s="242"/>
      <c r="D10" s="232" t="s">
        <v>73</v>
      </c>
      <c r="E10" s="237">
        <f>B5</f>
        <v>45657</v>
      </c>
    </row>
    <row r="11" spans="1:6" ht="15" customHeight="1" thickBot="1" x14ac:dyDescent="0.35">
      <c r="A11" s="238"/>
      <c r="B11" s="243"/>
      <c r="C11" s="244"/>
      <c r="D11" s="233"/>
      <c r="E11" s="238"/>
    </row>
    <row r="12" spans="1:6" ht="15" customHeight="1" thickBot="1" x14ac:dyDescent="0.35">
      <c r="A12" s="23" t="s">
        <v>453</v>
      </c>
      <c r="B12" s="234" t="s">
        <v>381</v>
      </c>
      <c r="C12" s="235"/>
      <c r="D12" s="236"/>
      <c r="E12" s="145">
        <v>10</v>
      </c>
    </row>
    <row r="13" spans="1:6" ht="15" customHeight="1" thickBot="1" x14ac:dyDescent="0.35">
      <c r="B13" s="234" t="s">
        <v>79</v>
      </c>
      <c r="C13" s="235"/>
      <c r="D13" s="235"/>
      <c r="E13" s="236"/>
    </row>
    <row r="14" spans="1:6" ht="14.5" customHeight="1" x14ac:dyDescent="0.3">
      <c r="A14" s="20" t="s">
        <v>456</v>
      </c>
      <c r="B14" s="215" t="s">
        <v>315</v>
      </c>
      <c r="C14" s="216"/>
      <c r="D14" s="112"/>
      <c r="E14" s="75">
        <v>1</v>
      </c>
    </row>
    <row r="15" spans="1:6" ht="14.5" customHeight="1" x14ac:dyDescent="0.3">
      <c r="A15" s="21" t="s">
        <v>455</v>
      </c>
      <c r="B15" s="213" t="s">
        <v>316</v>
      </c>
      <c r="C15" s="214"/>
      <c r="D15" s="112"/>
      <c r="E15" s="72">
        <v>-1</v>
      </c>
    </row>
    <row r="16" spans="1:6" ht="14.5" customHeight="1" x14ac:dyDescent="0.3">
      <c r="A16" s="21" t="s">
        <v>457</v>
      </c>
      <c r="B16" s="213" t="s">
        <v>317</v>
      </c>
      <c r="C16" s="214"/>
      <c r="D16" s="112"/>
      <c r="E16" s="72">
        <v>-1</v>
      </c>
    </row>
    <row r="17" spans="1:6" ht="14.5" customHeight="1" x14ac:dyDescent="0.3">
      <c r="A17" s="21" t="s">
        <v>455</v>
      </c>
      <c r="B17" s="213" t="s">
        <v>318</v>
      </c>
      <c r="C17" s="214"/>
      <c r="D17" s="112"/>
      <c r="E17" s="72">
        <v>-1</v>
      </c>
    </row>
    <row r="18" spans="1:6" ht="14.5" customHeight="1" x14ac:dyDescent="0.3">
      <c r="A18" s="21" t="s">
        <v>454</v>
      </c>
      <c r="B18" s="213" t="s">
        <v>319</v>
      </c>
      <c r="C18" s="214"/>
      <c r="D18" s="112"/>
      <c r="E18" s="72">
        <v>2</v>
      </c>
    </row>
    <row r="19" spans="1:6" ht="14.5" customHeight="1" x14ac:dyDescent="0.3">
      <c r="A19" s="21" t="s">
        <v>458</v>
      </c>
      <c r="B19" s="213" t="s">
        <v>320</v>
      </c>
      <c r="C19" s="214"/>
      <c r="D19" s="112"/>
      <c r="E19" s="72">
        <v>2</v>
      </c>
    </row>
    <row r="20" spans="1:6" ht="14.5" customHeight="1" x14ac:dyDescent="0.3">
      <c r="A20" s="21" t="s">
        <v>459</v>
      </c>
      <c r="B20" s="213" t="s">
        <v>321</v>
      </c>
      <c r="C20" s="214"/>
      <c r="D20" s="112"/>
      <c r="E20" s="72">
        <v>3</v>
      </c>
      <c r="F20" s="53"/>
    </row>
    <row r="21" spans="1:6" ht="14.5" customHeight="1" x14ac:dyDescent="0.3">
      <c r="A21" s="21" t="s">
        <v>460</v>
      </c>
      <c r="B21" s="213" t="s">
        <v>322</v>
      </c>
      <c r="C21" s="214"/>
      <c r="D21" s="112"/>
      <c r="E21" s="72">
        <v>3</v>
      </c>
      <c r="F21" s="53"/>
    </row>
    <row r="22" spans="1:6" ht="14.5" customHeight="1" x14ac:dyDescent="0.3">
      <c r="A22" s="21" t="s">
        <v>461</v>
      </c>
      <c r="B22" s="213" t="s">
        <v>323</v>
      </c>
      <c r="C22" s="214"/>
      <c r="D22" s="112"/>
      <c r="E22" s="72">
        <v>4</v>
      </c>
      <c r="F22" s="53"/>
    </row>
    <row r="23" spans="1:6" ht="14.5" customHeight="1" x14ac:dyDescent="0.3">
      <c r="A23" s="21" t="s">
        <v>462</v>
      </c>
      <c r="B23" s="213" t="s">
        <v>324</v>
      </c>
      <c r="C23" s="214"/>
      <c r="D23" s="112"/>
      <c r="E23" s="72">
        <v>1</v>
      </c>
      <c r="F23" s="53"/>
    </row>
    <row r="24" spans="1:6" ht="14.5" customHeight="1" x14ac:dyDescent="0.3">
      <c r="A24" s="21" t="s">
        <v>463</v>
      </c>
      <c r="B24" s="213" t="s">
        <v>366</v>
      </c>
      <c r="C24" s="214"/>
      <c r="D24" s="112"/>
      <c r="E24" s="72">
        <v>5</v>
      </c>
      <c r="F24" s="53"/>
    </row>
    <row r="25" spans="1:6" ht="14.5" customHeight="1" x14ac:dyDescent="0.3">
      <c r="A25" s="21" t="s">
        <v>464</v>
      </c>
      <c r="B25" s="213" t="s">
        <v>325</v>
      </c>
      <c r="C25" s="214"/>
      <c r="D25" s="112"/>
      <c r="E25" s="72">
        <v>-3</v>
      </c>
      <c r="F25" s="53"/>
    </row>
    <row r="26" spans="1:6" ht="14.5" customHeight="1" x14ac:dyDescent="0.3">
      <c r="A26" s="21" t="s">
        <v>466</v>
      </c>
      <c r="B26" s="213" t="s">
        <v>326</v>
      </c>
      <c r="C26" s="214"/>
      <c r="D26" s="112"/>
      <c r="E26" s="72">
        <v>4</v>
      </c>
      <c r="F26" s="53"/>
    </row>
    <row r="27" spans="1:6" ht="14.5" customHeight="1" x14ac:dyDescent="0.3">
      <c r="A27" s="21" t="s">
        <v>465</v>
      </c>
      <c r="B27" s="213" t="s">
        <v>327</v>
      </c>
      <c r="C27" s="214"/>
      <c r="D27" s="112"/>
      <c r="E27" s="72">
        <v>-5</v>
      </c>
      <c r="F27" s="53"/>
    </row>
    <row r="28" spans="1:6" ht="14.5" customHeight="1" x14ac:dyDescent="0.3">
      <c r="A28" s="21" t="s">
        <v>467</v>
      </c>
      <c r="B28" s="213" t="s">
        <v>364</v>
      </c>
      <c r="C28" s="214"/>
      <c r="D28" s="112"/>
      <c r="E28" s="72">
        <v>-2</v>
      </c>
    </row>
    <row r="29" spans="1:6" ht="14.5" customHeight="1" x14ac:dyDescent="0.3">
      <c r="A29" s="21" t="s">
        <v>468</v>
      </c>
      <c r="B29" s="213" t="s">
        <v>328</v>
      </c>
      <c r="C29" s="214"/>
      <c r="D29" s="112"/>
      <c r="E29" s="72"/>
    </row>
    <row r="30" spans="1:6" ht="14.5" customHeight="1" x14ac:dyDescent="0.3">
      <c r="A30" s="21" t="s">
        <v>469</v>
      </c>
      <c r="B30" s="213" t="s">
        <v>329</v>
      </c>
      <c r="C30" s="214"/>
      <c r="D30" s="112"/>
      <c r="E30" s="72"/>
    </row>
    <row r="31" spans="1:6" ht="14.5" customHeight="1" x14ac:dyDescent="0.3">
      <c r="A31" s="21" t="s">
        <v>470</v>
      </c>
      <c r="B31" s="213" t="s">
        <v>380</v>
      </c>
      <c r="C31" s="214"/>
      <c r="D31" s="112"/>
      <c r="E31" s="72">
        <v>-3</v>
      </c>
    </row>
    <row r="32" spans="1:6" ht="14.5" customHeight="1" x14ac:dyDescent="0.3">
      <c r="A32" s="21" t="s">
        <v>471</v>
      </c>
      <c r="B32" s="213" t="s">
        <v>330</v>
      </c>
      <c r="C32" s="214"/>
      <c r="D32" s="112"/>
      <c r="E32" s="72"/>
    </row>
    <row r="33" spans="1:6" ht="14.5" customHeight="1" x14ac:dyDescent="0.3">
      <c r="A33" s="21" t="s">
        <v>472</v>
      </c>
      <c r="B33" s="213" t="s">
        <v>331</v>
      </c>
      <c r="C33" s="214"/>
      <c r="D33" s="112"/>
      <c r="E33" s="72">
        <v>2</v>
      </c>
    </row>
    <row r="34" spans="1:6" ht="14.5" customHeight="1" x14ac:dyDescent="0.3">
      <c r="A34" s="21" t="s">
        <v>473</v>
      </c>
      <c r="B34" s="213" t="s">
        <v>332</v>
      </c>
      <c r="C34" s="214"/>
      <c r="D34" s="112"/>
      <c r="E34" s="72"/>
    </row>
    <row r="35" spans="1:6" ht="15" customHeight="1" thickBot="1" x14ac:dyDescent="0.35">
      <c r="A35" s="22" t="s">
        <v>474</v>
      </c>
      <c r="B35" s="218" t="s">
        <v>333</v>
      </c>
      <c r="C35" s="219"/>
      <c r="D35" s="112"/>
      <c r="E35" s="78">
        <v>-5</v>
      </c>
    </row>
    <row r="36" spans="1:6" ht="15" customHeight="1" thickBot="1" x14ac:dyDescent="0.35">
      <c r="B36" s="234" t="s">
        <v>74</v>
      </c>
      <c r="C36" s="235"/>
      <c r="D36" s="236"/>
      <c r="E36" s="320">
        <f>SUM(E14:E35)</f>
        <v>6</v>
      </c>
    </row>
    <row r="37" spans="1:6" ht="14.5" customHeight="1" x14ac:dyDescent="0.3">
      <c r="A37" s="20" t="s">
        <v>475</v>
      </c>
      <c r="B37" s="215" t="s">
        <v>334</v>
      </c>
      <c r="C37" s="216"/>
      <c r="D37" s="112"/>
      <c r="E37" s="75">
        <v>-5</v>
      </c>
      <c r="F37" s="53"/>
    </row>
    <row r="38" spans="1:6" ht="14.5" customHeight="1" x14ac:dyDescent="0.3">
      <c r="A38" s="21" t="s">
        <v>476</v>
      </c>
      <c r="B38" s="213" t="s">
        <v>335</v>
      </c>
      <c r="C38" s="214"/>
      <c r="D38" s="112"/>
      <c r="E38" s="72">
        <v>6</v>
      </c>
      <c r="F38" s="53"/>
    </row>
    <row r="39" spans="1:6" ht="14.5" customHeight="1" x14ac:dyDescent="0.3">
      <c r="A39" s="21" t="s">
        <v>494</v>
      </c>
      <c r="B39" s="213" t="s">
        <v>336</v>
      </c>
      <c r="C39" s="214"/>
      <c r="D39" s="112"/>
      <c r="E39" s="72">
        <v>-5</v>
      </c>
      <c r="F39" s="53"/>
    </row>
    <row r="40" spans="1:6" ht="14.5" customHeight="1" x14ac:dyDescent="0.3">
      <c r="A40" s="21" t="s">
        <v>495</v>
      </c>
      <c r="B40" s="213" t="s">
        <v>337</v>
      </c>
      <c r="C40" s="214"/>
      <c r="D40" s="112"/>
      <c r="E40" s="72">
        <v>5</v>
      </c>
      <c r="F40" s="53"/>
    </row>
    <row r="41" spans="1:6" ht="14.5" customHeight="1" x14ac:dyDescent="0.3">
      <c r="A41" s="21" t="s">
        <v>477</v>
      </c>
      <c r="B41" s="213" t="s">
        <v>338</v>
      </c>
      <c r="C41" s="214"/>
      <c r="D41" s="112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18" t="s">
        <v>339</v>
      </c>
      <c r="C42" s="219"/>
      <c r="D42" s="112"/>
      <c r="E42" s="72">
        <v>5</v>
      </c>
      <c r="F42" s="53"/>
    </row>
    <row r="43" spans="1:6" ht="15" customHeight="1" thickBot="1" x14ac:dyDescent="0.35">
      <c r="B43" s="234" t="s">
        <v>83</v>
      </c>
      <c r="C43" s="235"/>
      <c r="D43" s="236"/>
      <c r="E43" s="340">
        <f>E12+E36+SUM(E37:E42)</f>
        <v>23</v>
      </c>
    </row>
    <row r="44" spans="1:6" ht="15" customHeight="1" thickBot="1" x14ac:dyDescent="0.35">
      <c r="B44" s="234" t="s">
        <v>82</v>
      </c>
      <c r="C44" s="235"/>
      <c r="D44" s="235"/>
      <c r="E44" s="236"/>
    </row>
    <row r="45" spans="1:6" ht="14.5" customHeight="1" x14ac:dyDescent="0.3">
      <c r="A45" s="20" t="s">
        <v>478</v>
      </c>
      <c r="B45" s="215" t="s">
        <v>340</v>
      </c>
      <c r="C45" s="216"/>
      <c r="D45" s="112"/>
      <c r="E45" s="75"/>
    </row>
    <row r="46" spans="1:6" ht="14.5" customHeight="1" x14ac:dyDescent="0.3">
      <c r="A46" s="21" t="s">
        <v>479</v>
      </c>
      <c r="B46" s="213" t="s">
        <v>341</v>
      </c>
      <c r="C46" s="214"/>
      <c r="D46" s="112"/>
      <c r="E46" s="72"/>
    </row>
    <row r="47" spans="1:6" ht="14.5" customHeight="1" x14ac:dyDescent="0.3">
      <c r="A47" s="21" t="s">
        <v>480</v>
      </c>
      <c r="B47" s="213" t="s">
        <v>342</v>
      </c>
      <c r="C47" s="214"/>
      <c r="D47" s="112"/>
      <c r="E47" s="72"/>
      <c r="F47" s="53"/>
    </row>
    <row r="48" spans="1:6" ht="14.5" customHeight="1" x14ac:dyDescent="0.3">
      <c r="A48" s="21" t="s">
        <v>481</v>
      </c>
      <c r="B48" s="213" t="s">
        <v>343</v>
      </c>
      <c r="C48" s="214"/>
      <c r="D48" s="112"/>
      <c r="E48" s="72"/>
    </row>
    <row r="49" spans="1:6" ht="14.5" customHeight="1" x14ac:dyDescent="0.3">
      <c r="A49" s="21" t="s">
        <v>482</v>
      </c>
      <c r="B49" s="213" t="s">
        <v>344</v>
      </c>
      <c r="C49" s="214"/>
      <c r="D49" s="112"/>
      <c r="E49" s="72">
        <v>65</v>
      </c>
      <c r="F49" s="53"/>
    </row>
    <row r="50" spans="1:6" ht="14.5" customHeight="1" x14ac:dyDescent="0.3">
      <c r="A50" s="21" t="s">
        <v>483</v>
      </c>
      <c r="B50" s="213" t="s">
        <v>345</v>
      </c>
      <c r="C50" s="214"/>
      <c r="D50" s="112"/>
      <c r="E50" s="72"/>
    </row>
    <row r="51" spans="1:6" ht="14.5" customHeight="1" x14ac:dyDescent="0.3">
      <c r="A51" s="21" t="s">
        <v>484</v>
      </c>
      <c r="B51" s="213" t="s">
        <v>346</v>
      </c>
      <c r="C51" s="214"/>
      <c r="D51" s="112"/>
      <c r="E51" s="72"/>
    </row>
    <row r="52" spans="1:6" ht="14.5" customHeight="1" x14ac:dyDescent="0.3">
      <c r="A52" s="21" t="s">
        <v>485</v>
      </c>
      <c r="B52" s="213" t="s">
        <v>347</v>
      </c>
      <c r="C52" s="214"/>
      <c r="D52" s="112"/>
      <c r="E52" s="72"/>
    </row>
    <row r="53" spans="1:6" ht="14.5" customHeight="1" x14ac:dyDescent="0.3">
      <c r="A53" s="21" t="s">
        <v>486</v>
      </c>
      <c r="B53" s="213" t="s">
        <v>348</v>
      </c>
      <c r="C53" s="214"/>
      <c r="D53" s="112"/>
      <c r="E53" s="72"/>
    </row>
    <row r="54" spans="1:6" ht="14.5" customHeight="1" x14ac:dyDescent="0.3">
      <c r="A54" s="21" t="s">
        <v>487</v>
      </c>
      <c r="B54" s="213" t="s">
        <v>349</v>
      </c>
      <c r="C54" s="214"/>
      <c r="D54" s="112"/>
      <c r="E54" s="72">
        <v>-45</v>
      </c>
      <c r="F54" s="53"/>
    </row>
    <row r="55" spans="1:6" ht="14.5" customHeight="1" x14ac:dyDescent="0.3">
      <c r="A55" s="21" t="s">
        <v>488</v>
      </c>
      <c r="B55" s="213" t="s">
        <v>350</v>
      </c>
      <c r="C55" s="214"/>
      <c r="D55" s="112"/>
      <c r="E55" s="72"/>
    </row>
    <row r="56" spans="1:6" ht="14.5" customHeight="1" x14ac:dyDescent="0.3">
      <c r="A56" s="21" t="s">
        <v>489</v>
      </c>
      <c r="B56" s="213" t="s">
        <v>351</v>
      </c>
      <c r="C56" s="214"/>
      <c r="D56" s="112"/>
      <c r="E56" s="72"/>
    </row>
    <row r="57" spans="1:6" ht="14.5" customHeight="1" x14ac:dyDescent="0.3">
      <c r="A57" s="21" t="s">
        <v>490</v>
      </c>
      <c r="B57" s="213" t="s">
        <v>352</v>
      </c>
      <c r="C57" s="214"/>
      <c r="D57" s="112"/>
      <c r="E57" s="72"/>
    </row>
    <row r="58" spans="1:6" ht="14.5" customHeight="1" x14ac:dyDescent="0.3">
      <c r="A58" s="21" t="s">
        <v>491</v>
      </c>
      <c r="B58" s="213" t="s">
        <v>353</v>
      </c>
      <c r="C58" s="214"/>
      <c r="D58" s="112"/>
      <c r="E58" s="72"/>
    </row>
    <row r="59" spans="1:6" ht="14.5" customHeight="1" x14ac:dyDescent="0.3">
      <c r="A59" s="21" t="s">
        <v>492</v>
      </c>
      <c r="B59" s="213" t="s">
        <v>354</v>
      </c>
      <c r="C59" s="214"/>
      <c r="D59" s="112"/>
      <c r="E59" s="72"/>
    </row>
    <row r="60" spans="1:6" ht="14.5" customHeight="1" x14ac:dyDescent="0.3">
      <c r="A60" s="21" t="s">
        <v>493</v>
      </c>
      <c r="B60" s="213" t="s">
        <v>355</v>
      </c>
      <c r="C60" s="214"/>
      <c r="D60" s="112"/>
      <c r="E60" s="72"/>
    </row>
    <row r="61" spans="1:6" ht="14.5" customHeight="1" x14ac:dyDescent="0.3">
      <c r="A61" s="21" t="s">
        <v>476</v>
      </c>
      <c r="B61" s="213" t="s">
        <v>335</v>
      </c>
      <c r="C61" s="214"/>
      <c r="D61" s="112"/>
      <c r="E61" s="72"/>
    </row>
    <row r="62" spans="1:6" ht="14.5" customHeight="1" x14ac:dyDescent="0.3">
      <c r="A62" s="21" t="s">
        <v>496</v>
      </c>
      <c r="B62" s="213" t="s">
        <v>336</v>
      </c>
      <c r="C62" s="214"/>
      <c r="D62" s="112"/>
      <c r="E62" s="72"/>
    </row>
    <row r="63" spans="1:6" ht="14.5" customHeight="1" x14ac:dyDescent="0.3">
      <c r="A63" s="21" t="s">
        <v>497</v>
      </c>
      <c r="B63" s="213" t="s">
        <v>356</v>
      </c>
      <c r="C63" s="214"/>
      <c r="D63" s="112"/>
      <c r="E63" s="72"/>
    </row>
    <row r="64" spans="1:6" ht="14.5" customHeight="1" x14ac:dyDescent="0.3">
      <c r="A64" s="21" t="s">
        <v>498</v>
      </c>
      <c r="B64" s="213" t="s">
        <v>338</v>
      </c>
      <c r="C64" s="214"/>
      <c r="D64" s="112" t="s">
        <v>619</v>
      </c>
      <c r="E64" s="173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18" t="s">
        <v>339</v>
      </c>
      <c r="C65" s="219"/>
      <c r="D65" s="112"/>
      <c r="E65" s="78"/>
    </row>
    <row r="66" spans="1:6" ht="15" customHeight="1" thickBot="1" x14ac:dyDescent="0.35">
      <c r="B66" s="234" t="s">
        <v>85</v>
      </c>
      <c r="C66" s="235"/>
      <c r="D66" s="236"/>
      <c r="E66" s="321">
        <f>SUM(E45:E65)</f>
        <v>22</v>
      </c>
    </row>
    <row r="67" spans="1:6" ht="15" customHeight="1" thickBot="1" x14ac:dyDescent="0.35">
      <c r="B67" s="234" t="s">
        <v>86</v>
      </c>
      <c r="C67" s="235"/>
      <c r="D67" s="235"/>
      <c r="E67" s="236"/>
    </row>
    <row r="68" spans="1:6" ht="14.5" customHeight="1" x14ac:dyDescent="0.3">
      <c r="A68" s="20" t="s">
        <v>501</v>
      </c>
      <c r="B68" s="215" t="s">
        <v>357</v>
      </c>
      <c r="C68" s="216"/>
      <c r="D68" s="112"/>
      <c r="E68" s="75">
        <v>54</v>
      </c>
      <c r="F68" s="53"/>
    </row>
    <row r="69" spans="1:6" ht="14.5" customHeight="1" x14ac:dyDescent="0.3">
      <c r="A69" s="21" t="s">
        <v>502</v>
      </c>
      <c r="B69" s="213" t="s">
        <v>365</v>
      </c>
      <c r="C69" s="214"/>
      <c r="D69" s="112"/>
      <c r="E69" s="72"/>
    </row>
    <row r="70" spans="1:6" ht="14.5" customHeight="1" x14ac:dyDescent="0.3">
      <c r="A70" s="21" t="s">
        <v>503</v>
      </c>
      <c r="B70" s="213" t="s">
        <v>358</v>
      </c>
      <c r="C70" s="214"/>
      <c r="D70" s="112"/>
      <c r="E70" s="72"/>
    </row>
    <row r="71" spans="1:6" ht="14.5" customHeight="1" x14ac:dyDescent="0.3">
      <c r="A71" s="21" t="s">
        <v>504</v>
      </c>
      <c r="B71" s="213" t="s">
        <v>359</v>
      </c>
      <c r="C71" s="214"/>
      <c r="D71" s="112"/>
      <c r="E71" s="72">
        <v>54</v>
      </c>
      <c r="F71" s="53"/>
    </row>
    <row r="72" spans="1:6" ht="14.5" customHeight="1" x14ac:dyDescent="0.3">
      <c r="A72" s="21" t="s">
        <v>505</v>
      </c>
      <c r="B72" s="213" t="s">
        <v>360</v>
      </c>
      <c r="C72" s="214"/>
      <c r="D72" s="112"/>
      <c r="E72" s="72"/>
    </row>
    <row r="73" spans="1:6" ht="14.5" customHeight="1" x14ac:dyDescent="0.3">
      <c r="A73" s="21" t="s">
        <v>506</v>
      </c>
      <c r="B73" s="213" t="s">
        <v>362</v>
      </c>
      <c r="C73" s="214"/>
      <c r="D73" s="112"/>
      <c r="E73" s="72"/>
    </row>
    <row r="74" spans="1:6" ht="14.5" customHeight="1" x14ac:dyDescent="0.3">
      <c r="A74" s="21" t="s">
        <v>507</v>
      </c>
      <c r="B74" s="213" t="s">
        <v>361</v>
      </c>
      <c r="C74" s="214"/>
      <c r="D74" s="112"/>
      <c r="E74" s="72">
        <v>-45</v>
      </c>
      <c r="F74" s="53"/>
    </row>
    <row r="75" spans="1:6" ht="14.5" customHeight="1" x14ac:dyDescent="0.3">
      <c r="A75" s="21" t="s">
        <v>508</v>
      </c>
      <c r="B75" s="213" t="s">
        <v>334</v>
      </c>
      <c r="C75" s="214"/>
      <c r="D75" s="112"/>
      <c r="E75" s="72"/>
    </row>
    <row r="76" spans="1:6" ht="14.5" customHeight="1" x14ac:dyDescent="0.3">
      <c r="A76" s="21" t="s">
        <v>509</v>
      </c>
      <c r="B76" s="213" t="s">
        <v>336</v>
      </c>
      <c r="C76" s="214"/>
      <c r="D76" s="112"/>
      <c r="E76" s="72">
        <v>-54</v>
      </c>
      <c r="F76" s="53"/>
    </row>
    <row r="77" spans="1:6" ht="14.5" customHeight="1" x14ac:dyDescent="0.3">
      <c r="A77" s="21" t="s">
        <v>510</v>
      </c>
      <c r="B77" s="213" t="s">
        <v>338</v>
      </c>
      <c r="C77" s="214"/>
      <c r="D77" s="112" t="s">
        <v>619</v>
      </c>
      <c r="E77" s="173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18" t="s">
        <v>339</v>
      </c>
      <c r="C78" s="219"/>
      <c r="D78" s="112"/>
      <c r="E78" s="78"/>
    </row>
    <row r="79" spans="1:6" ht="15" customHeight="1" thickBot="1" x14ac:dyDescent="0.35">
      <c r="B79" s="234" t="s">
        <v>84</v>
      </c>
      <c r="C79" s="235"/>
      <c r="D79" s="236"/>
      <c r="E79" s="322">
        <f>SUM(E68:E78)</f>
        <v>12</v>
      </c>
    </row>
    <row r="80" spans="1:6" ht="15" customHeight="1" thickBot="1" x14ac:dyDescent="0.35">
      <c r="B80" s="234" t="s">
        <v>75</v>
      </c>
      <c r="C80" s="235"/>
      <c r="D80" s="236"/>
      <c r="E80" s="314">
        <f>SUM(E43,E66,E79)</f>
        <v>57</v>
      </c>
    </row>
    <row r="81" spans="1:5" ht="15" customHeight="1" thickBot="1" x14ac:dyDescent="0.35">
      <c r="A81" s="23" t="s">
        <v>512</v>
      </c>
      <c r="B81" s="239" t="s">
        <v>363</v>
      </c>
      <c r="C81" s="370"/>
      <c r="D81" s="240"/>
      <c r="E81" s="84"/>
    </row>
    <row r="82" spans="1:5" ht="15" customHeight="1" thickBot="1" x14ac:dyDescent="0.35">
      <c r="B82" s="234" t="s">
        <v>76</v>
      </c>
      <c r="C82" s="245"/>
      <c r="D82" s="184">
        <v>7.2</v>
      </c>
      <c r="E82" s="314">
        <f>E80+E81</f>
        <v>57</v>
      </c>
    </row>
    <row r="83" spans="1:5" ht="15" customHeight="1" thickBot="1" x14ac:dyDescent="0.35">
      <c r="B83" s="234" t="s">
        <v>77</v>
      </c>
      <c r="C83" s="235"/>
      <c r="D83" s="236"/>
      <c r="E83" s="314">
        <f>'Statement of financial position'!E39</f>
        <v>10</v>
      </c>
    </row>
    <row r="84" spans="1:5" ht="15" customHeight="1" thickBot="1" x14ac:dyDescent="0.35">
      <c r="B84" s="234" t="s">
        <v>78</v>
      </c>
      <c r="C84" s="235"/>
      <c r="D84" s="236"/>
      <c r="E84" s="314">
        <f>'Statement of financial position'!F39</f>
        <v>15</v>
      </c>
    </row>
    <row r="85" spans="1:5" ht="15" customHeight="1" thickBot="1" x14ac:dyDescent="0.35">
      <c r="B85" s="234" t="s">
        <v>87</v>
      </c>
      <c r="C85" s="235"/>
      <c r="D85" s="236"/>
      <c r="E85" s="314">
        <f>E84-E83</f>
        <v>5</v>
      </c>
    </row>
    <row r="87" spans="1:5" ht="14.5" thickBot="1" x14ac:dyDescent="0.35"/>
    <row r="88" spans="1:5" ht="14.5" thickBot="1" x14ac:dyDescent="0.35">
      <c r="B88" s="169" t="s">
        <v>620</v>
      </c>
    </row>
    <row r="89" spans="1:5" ht="14.5" thickBot="1" x14ac:dyDescent="0.35">
      <c r="B89" s="135">
        <v>7.18</v>
      </c>
      <c r="C89" s="19" t="s">
        <v>556</v>
      </c>
      <c r="D89" s="182">
        <v>7.18</v>
      </c>
    </row>
    <row r="90" spans="1:5" ht="14.5" thickBot="1" x14ac:dyDescent="0.35">
      <c r="B90" s="135" t="s">
        <v>575</v>
      </c>
      <c r="C90" s="19" t="s">
        <v>557</v>
      </c>
      <c r="D90" s="182" t="s">
        <v>575</v>
      </c>
    </row>
    <row r="91" spans="1:5" ht="14.5" thickBot="1" x14ac:dyDescent="0.35">
      <c r="B91" s="135" t="s">
        <v>576</v>
      </c>
      <c r="C91" s="19" t="s">
        <v>558</v>
      </c>
      <c r="D91" s="182" t="s">
        <v>576</v>
      </c>
    </row>
    <row r="92" spans="1:5" ht="14.5" thickBot="1" x14ac:dyDescent="0.35">
      <c r="B92" s="135" t="s">
        <v>577</v>
      </c>
      <c r="C92" s="19" t="s">
        <v>559</v>
      </c>
      <c r="D92" s="182" t="s">
        <v>577</v>
      </c>
    </row>
    <row r="93" spans="1:5" ht="14.5" thickBot="1" x14ac:dyDescent="0.35">
      <c r="B93" s="168">
        <v>7.21</v>
      </c>
      <c r="C93" s="132" t="s">
        <v>565</v>
      </c>
      <c r="D93" s="183">
        <v>7.21</v>
      </c>
    </row>
  </sheetData>
  <mergeCells count="86">
    <mergeCell ref="B81:D81"/>
    <mergeCell ref="B53:C53"/>
    <mergeCell ref="B52:C52"/>
    <mergeCell ref="B51:C5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58:C58"/>
    <mergeCell ref="B57:C57"/>
    <mergeCell ref="B56:C56"/>
    <mergeCell ref="B55:C55"/>
    <mergeCell ref="B54:C54"/>
    <mergeCell ref="B15:C15"/>
    <mergeCell ref="B14:C14"/>
    <mergeCell ref="B50:C50"/>
    <mergeCell ref="B49:C49"/>
    <mergeCell ref="B48:C48"/>
    <mergeCell ref="B47:C47"/>
    <mergeCell ref="B46:C46"/>
    <mergeCell ref="B45:C45"/>
    <mergeCell ref="B42:C42"/>
    <mergeCell ref="B41:C41"/>
    <mergeCell ref="B40:C40"/>
    <mergeCell ref="B39:C39"/>
    <mergeCell ref="B38:C38"/>
    <mergeCell ref="B37:C37"/>
    <mergeCell ref="B20:C20"/>
    <mergeCell ref="B19:C19"/>
    <mergeCell ref="B18:C18"/>
    <mergeCell ref="B17:C17"/>
    <mergeCell ref="B16:C16"/>
    <mergeCell ref="B25:C25"/>
    <mergeCell ref="B24:C24"/>
    <mergeCell ref="B23:C23"/>
    <mergeCell ref="B22:C22"/>
    <mergeCell ref="B21:C21"/>
    <mergeCell ref="A10:A11"/>
    <mergeCell ref="B10:C11"/>
    <mergeCell ref="B82:C82"/>
    <mergeCell ref="B79:D79"/>
    <mergeCell ref="B36:D36"/>
    <mergeCell ref="B13:E13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85:D85"/>
    <mergeCell ref="B43:D43"/>
    <mergeCell ref="B66:D66"/>
    <mergeCell ref="B84:D84"/>
    <mergeCell ref="B83:D83"/>
    <mergeCell ref="B80:D80"/>
    <mergeCell ref="B44:E44"/>
    <mergeCell ref="B67:E67"/>
    <mergeCell ref="B65:C65"/>
    <mergeCell ref="B64:C64"/>
    <mergeCell ref="B63:C63"/>
    <mergeCell ref="B62:C62"/>
    <mergeCell ref="B61:C61"/>
    <mergeCell ref="B60:C60"/>
    <mergeCell ref="B59:C59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</mergeCells>
  <hyperlinks>
    <hyperlink ref="B7" r:id="rId1" xr:uid="{5A53CF31-79B9-4E1F-A6DA-D8AE91352090}"/>
    <hyperlink ref="E41" location="'Notes of Cash flow Statement'!D13" display="'Notes of Cash flow Statement'!D13" xr:uid="{05FEB882-E5F3-4956-AB72-9603114768A7}"/>
    <hyperlink ref="E64" location="'Notes of Cash flow Statement'!D14" display="'Notes of Cash flow Statement'!D14" xr:uid="{C41F8E4B-4620-45F4-A194-89037A48BA0A}"/>
    <hyperlink ref="E77" location="'Notes of Cash flow Statement'!D15" display="'Notes of Cash flow Statement'!D15" xr:uid="{66C1B0E2-4884-466C-9DE9-7CD8ED18329E}"/>
    <hyperlink ref="D89" location="'Notes of Cash flow Statement'!C24" display="'Notes of Cash flow Statement'!C24" xr:uid="{07F453FB-F7FC-4BAA-942D-116D0C048A4A}"/>
    <hyperlink ref="D90" location="'Notes of Cash flow Statement'!C33" display="7.19 a" xr:uid="{E6FB7CD3-CF8D-4064-B351-F8F959E8BFA9}"/>
    <hyperlink ref="D91" location="'Notes of Cash flow Statement'!C42" display="7.19 b" xr:uid="{A29E1585-7FCD-49F2-A3EF-6ADEAD1CBA83}"/>
    <hyperlink ref="D92" location="'Notes of Cash flow Statement'!C51" display="7.19 c" xr:uid="{BEE8C39D-11AD-4EB0-BADA-35244EEF6DFA}"/>
    <hyperlink ref="D93" location="'Notes of Cash flow Statement'!C60" display="'Notes of Cash flow Statement'!C60" xr:uid="{F8FCABF8-3DFF-4E6E-A5F0-6E3860F0D95E}"/>
    <hyperlink ref="D82" location="'Notes of Cash flow Statement'!D21" display="'Notes of Cash flow Statement'!D21" xr:uid="{281DA43F-23CA-4629-9936-743F24B7F2E8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topLeftCell="A9" zoomScale="90" zoomScaleNormal="90" workbookViewId="0">
      <selection activeCell="I20" sqref="I20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90" t="s">
        <v>404</v>
      </c>
      <c r="B1" s="191"/>
      <c r="C1" s="191"/>
      <c r="D1" s="191"/>
      <c r="E1" s="191"/>
      <c r="F1" s="191"/>
      <c r="G1" s="192"/>
    </row>
    <row r="2" spans="1:7" ht="18.5" thickBot="1" x14ac:dyDescent="0.45">
      <c r="A2" s="106" t="s">
        <v>419</v>
      </c>
      <c r="B2" s="352" t="str">
        <f>'General information'!B2</f>
        <v>CompanyName LegalForm</v>
      </c>
      <c r="C2" s="353"/>
      <c r="D2" s="353"/>
      <c r="E2" s="353"/>
      <c r="F2" s="353"/>
      <c r="G2" s="354"/>
    </row>
    <row r="3" spans="1:7" ht="18.5" thickBot="1" x14ac:dyDescent="0.45">
      <c r="A3" s="108" t="s">
        <v>422</v>
      </c>
      <c r="B3" s="346" t="str">
        <f>'General information'!B3</f>
        <v>Address 1234, Country</v>
      </c>
      <c r="C3" s="355"/>
      <c r="D3" s="355"/>
      <c r="E3" s="355"/>
      <c r="F3" s="355"/>
      <c r="G3" s="348"/>
    </row>
    <row r="4" spans="1:7" ht="18.5" thickBot="1" x14ac:dyDescent="0.45">
      <c r="A4" s="106" t="s">
        <v>80</v>
      </c>
      <c r="B4" s="349">
        <f>'General information'!B8</f>
        <v>45292</v>
      </c>
      <c r="C4" s="356"/>
      <c r="D4" s="356"/>
      <c r="E4" s="356"/>
      <c r="F4" s="356"/>
      <c r="G4" s="351"/>
    </row>
    <row r="5" spans="1:7" ht="18.5" thickBot="1" x14ac:dyDescent="0.45">
      <c r="A5" s="106" t="s">
        <v>81</v>
      </c>
      <c r="B5" s="357">
        <f>'General information'!B9</f>
        <v>45657</v>
      </c>
      <c r="C5" s="358"/>
      <c r="D5" s="358"/>
      <c r="E5" s="358"/>
      <c r="F5" s="358"/>
      <c r="G5" s="359"/>
    </row>
    <row r="6" spans="1:7" ht="20.5" thickBot="1" x14ac:dyDescent="0.45">
      <c r="A6" s="190" t="s">
        <v>403</v>
      </c>
      <c r="B6" s="191"/>
      <c r="C6" s="191"/>
      <c r="D6" s="191"/>
      <c r="E6" s="191"/>
      <c r="F6" s="191"/>
      <c r="G6" s="192"/>
    </row>
    <row r="7" spans="1:7" ht="18.5" thickBot="1" x14ac:dyDescent="0.45">
      <c r="A7" s="97" t="s">
        <v>90</v>
      </c>
      <c r="B7" s="306" t="s">
        <v>89</v>
      </c>
      <c r="C7" s="307"/>
      <c r="D7" s="307"/>
      <c r="E7" s="307"/>
      <c r="F7" s="307"/>
      <c r="G7" s="308"/>
    </row>
    <row r="8" spans="1:7" ht="18.5" thickBot="1" x14ac:dyDescent="0.45">
      <c r="A8" s="90" t="s">
        <v>281</v>
      </c>
      <c r="B8" s="298" t="s">
        <v>569</v>
      </c>
      <c r="C8" s="299"/>
      <c r="D8" s="299"/>
      <c r="E8" s="299"/>
      <c r="F8" s="299"/>
      <c r="G8" s="300"/>
    </row>
    <row r="9" spans="1:7" ht="14.5" thickBot="1" x14ac:dyDescent="0.35"/>
    <row r="10" spans="1:7" ht="18.5" thickBot="1" x14ac:dyDescent="0.45">
      <c r="A10" s="11" t="s">
        <v>91</v>
      </c>
      <c r="B10" s="211" t="s">
        <v>0</v>
      </c>
      <c r="C10" s="212"/>
      <c r="D10" s="136" t="s">
        <v>73</v>
      </c>
      <c r="E10" s="11">
        <f>$B$4</f>
        <v>45292</v>
      </c>
      <c r="F10" s="11">
        <f>$B$5</f>
        <v>45657</v>
      </c>
      <c r="G10" s="85" t="s">
        <v>281</v>
      </c>
    </row>
    <row r="11" spans="1:7" ht="15" customHeight="1" thickBot="1" x14ac:dyDescent="0.35">
      <c r="B11" s="208" t="s">
        <v>1</v>
      </c>
      <c r="C11" s="209"/>
      <c r="D11" s="209"/>
      <c r="E11" s="209"/>
      <c r="F11" s="209"/>
      <c r="G11" s="210"/>
    </row>
    <row r="12" spans="1:7" ht="15" customHeight="1" thickBot="1" x14ac:dyDescent="0.35">
      <c r="B12" s="208" t="s">
        <v>11</v>
      </c>
      <c r="C12" s="209"/>
      <c r="D12" s="209"/>
      <c r="E12" s="209"/>
      <c r="F12" s="209"/>
      <c r="G12" s="210"/>
    </row>
    <row r="13" spans="1:7" ht="15" customHeight="1" thickBot="1" x14ac:dyDescent="0.35">
      <c r="A13" s="20" t="s">
        <v>92</v>
      </c>
      <c r="B13" s="258" t="s">
        <v>12</v>
      </c>
      <c r="C13" s="259"/>
      <c r="D13" s="7" t="s">
        <v>123</v>
      </c>
      <c r="E13" s="246" t="s">
        <v>282</v>
      </c>
      <c r="F13" s="247"/>
      <c r="G13" s="248"/>
    </row>
    <row r="14" spans="1:7" x14ac:dyDescent="0.3">
      <c r="A14" s="21" t="s">
        <v>582</v>
      </c>
      <c r="B14" s="249" t="s">
        <v>136</v>
      </c>
      <c r="C14" s="250"/>
      <c r="D14" s="146"/>
      <c r="E14" s="75">
        <v>5</v>
      </c>
      <c r="F14" s="166">
        <v>5</v>
      </c>
      <c r="G14" s="147"/>
    </row>
    <row r="15" spans="1:7" x14ac:dyDescent="0.3">
      <c r="A15" s="21" t="s">
        <v>583</v>
      </c>
      <c r="B15" s="249" t="s">
        <v>134</v>
      </c>
      <c r="C15" s="250"/>
      <c r="D15" s="146"/>
      <c r="E15" s="72">
        <v>4</v>
      </c>
      <c r="F15" s="167">
        <v>4</v>
      </c>
      <c r="G15" s="147"/>
    </row>
    <row r="16" spans="1:7" ht="14.5" thickBot="1" x14ac:dyDescent="0.35">
      <c r="A16" s="21" t="s">
        <v>584</v>
      </c>
      <c r="B16" s="260" t="s">
        <v>135</v>
      </c>
      <c r="C16" s="261"/>
      <c r="D16" s="146"/>
      <c r="E16" s="78">
        <v>2</v>
      </c>
      <c r="F16" s="144">
        <v>5</v>
      </c>
      <c r="G16" s="147"/>
    </row>
    <row r="17" spans="1:7" ht="14.5" thickBot="1" x14ac:dyDescent="0.35">
      <c r="A17" s="21" t="s">
        <v>585</v>
      </c>
      <c r="B17" s="254" t="s">
        <v>153</v>
      </c>
      <c r="C17" s="255"/>
      <c r="D17" s="146"/>
      <c r="E17" s="323">
        <f>SUM(E14:E16)</f>
        <v>11</v>
      </c>
      <c r="F17" s="324">
        <f>SUM(F14:F16)</f>
        <v>14</v>
      </c>
      <c r="G17" s="147"/>
    </row>
    <row r="18" spans="1:7" x14ac:dyDescent="0.3">
      <c r="A18" s="21" t="s">
        <v>586</v>
      </c>
      <c r="B18" s="249" t="s">
        <v>137</v>
      </c>
      <c r="C18" s="250"/>
      <c r="D18" s="146"/>
      <c r="E18" s="72">
        <v>5</v>
      </c>
      <c r="F18" s="167">
        <v>5</v>
      </c>
      <c r="G18" s="147"/>
    </row>
    <row r="19" spans="1:7" x14ac:dyDescent="0.3">
      <c r="A19" s="21" t="s">
        <v>587</v>
      </c>
      <c r="B19" s="249" t="s">
        <v>141</v>
      </c>
      <c r="C19" s="250"/>
      <c r="D19" s="146"/>
      <c r="E19" s="72">
        <v>94</v>
      </c>
      <c r="F19" s="167">
        <v>5</v>
      </c>
      <c r="G19" s="147"/>
    </row>
    <row r="20" spans="1:7" x14ac:dyDescent="0.3">
      <c r="A20" s="21" t="s">
        <v>588</v>
      </c>
      <c r="B20" s="249" t="s">
        <v>138</v>
      </c>
      <c r="C20" s="250"/>
      <c r="D20" s="146"/>
      <c r="E20" s="72">
        <v>5</v>
      </c>
      <c r="F20" s="167">
        <v>4</v>
      </c>
      <c r="G20" s="147"/>
    </row>
    <row r="21" spans="1:7" x14ac:dyDescent="0.3">
      <c r="A21" s="21" t="s">
        <v>589</v>
      </c>
      <c r="B21" s="249" t="s">
        <v>139</v>
      </c>
      <c r="C21" s="250"/>
      <c r="D21" s="146"/>
      <c r="E21" s="72">
        <v>8</v>
      </c>
      <c r="F21" s="167">
        <v>2</v>
      </c>
      <c r="G21" s="147"/>
    </row>
    <row r="22" spans="1:7" ht="14.5" thickBot="1" x14ac:dyDescent="0.35">
      <c r="A22" s="21" t="s">
        <v>590</v>
      </c>
      <c r="B22" s="260" t="s">
        <v>140</v>
      </c>
      <c r="C22" s="261"/>
      <c r="D22" s="146"/>
      <c r="E22" s="78">
        <v>6</v>
      </c>
      <c r="F22" s="144">
        <v>3</v>
      </c>
      <c r="G22" s="147"/>
    </row>
    <row r="23" spans="1:7" ht="14.5" thickBot="1" x14ac:dyDescent="0.35">
      <c r="A23" s="21" t="s">
        <v>591</v>
      </c>
      <c r="B23" s="254" t="s">
        <v>154</v>
      </c>
      <c r="C23" s="255"/>
      <c r="D23" s="146"/>
      <c r="E23" s="323">
        <f>SUM(E18:E22)</f>
        <v>118</v>
      </c>
      <c r="F23" s="324">
        <f>SUM(F18:F22)</f>
        <v>19</v>
      </c>
      <c r="G23" s="147"/>
    </row>
    <row r="24" spans="1:7" x14ac:dyDescent="0.3">
      <c r="A24" s="21" t="s">
        <v>592</v>
      </c>
      <c r="B24" s="249" t="s">
        <v>142</v>
      </c>
      <c r="C24" s="250"/>
      <c r="D24" s="146"/>
      <c r="E24" s="72">
        <v>1</v>
      </c>
      <c r="F24" s="167">
        <v>3</v>
      </c>
      <c r="G24" s="147"/>
    </row>
    <row r="25" spans="1:7" x14ac:dyDescent="0.3">
      <c r="A25" s="21" t="s">
        <v>593</v>
      </c>
      <c r="B25" s="249" t="s">
        <v>143</v>
      </c>
      <c r="C25" s="250"/>
      <c r="D25" s="146"/>
      <c r="E25" s="72">
        <v>5</v>
      </c>
      <c r="F25" s="167">
        <v>4</v>
      </c>
      <c r="G25" s="147"/>
    </row>
    <row r="26" spans="1:7" x14ac:dyDescent="0.3">
      <c r="A26" s="21" t="s">
        <v>594</v>
      </c>
      <c r="B26" s="249" t="s">
        <v>144</v>
      </c>
      <c r="C26" s="250"/>
      <c r="D26" s="146"/>
      <c r="E26" s="72">
        <v>6</v>
      </c>
      <c r="F26" s="167">
        <v>7</v>
      </c>
      <c r="G26" s="147"/>
    </row>
    <row r="27" spans="1:7" x14ac:dyDescent="0.3">
      <c r="A27" s="21" t="s">
        <v>595</v>
      </c>
      <c r="B27" s="249" t="s">
        <v>145</v>
      </c>
      <c r="C27" s="250"/>
      <c r="D27" s="146"/>
      <c r="E27" s="72">
        <v>3</v>
      </c>
      <c r="F27" s="167">
        <v>5</v>
      </c>
      <c r="G27" s="147"/>
    </row>
    <row r="28" spans="1:7" x14ac:dyDescent="0.3">
      <c r="A28" s="21" t="s">
        <v>596</v>
      </c>
      <c r="B28" s="249" t="s">
        <v>146</v>
      </c>
      <c r="C28" s="250"/>
      <c r="D28" s="146"/>
      <c r="E28" s="72">
        <v>7</v>
      </c>
      <c r="F28" s="167">
        <v>5</v>
      </c>
      <c r="G28" s="147"/>
    </row>
    <row r="29" spans="1:7" x14ac:dyDescent="0.3">
      <c r="A29" s="21" t="s">
        <v>597</v>
      </c>
      <c r="B29" s="249" t="s">
        <v>147</v>
      </c>
      <c r="C29" s="250"/>
      <c r="D29" s="146"/>
      <c r="E29" s="72">
        <v>6</v>
      </c>
      <c r="F29" s="167">
        <v>4</v>
      </c>
      <c r="G29" s="147"/>
    </row>
    <row r="30" spans="1:7" x14ac:dyDescent="0.3">
      <c r="A30" s="21" t="s">
        <v>598</v>
      </c>
      <c r="B30" s="249" t="s">
        <v>148</v>
      </c>
      <c r="C30" s="250"/>
      <c r="D30" s="146"/>
      <c r="E30" s="72">
        <v>7</v>
      </c>
      <c r="F30" s="167">
        <v>5</v>
      </c>
      <c r="G30" s="147"/>
    </row>
    <row r="31" spans="1:7" x14ac:dyDescent="0.3">
      <c r="A31" s="21" t="s">
        <v>599</v>
      </c>
      <c r="B31" s="249" t="s">
        <v>149</v>
      </c>
      <c r="C31" s="250"/>
      <c r="D31" s="146"/>
      <c r="E31" s="72">
        <v>6</v>
      </c>
      <c r="F31" s="167">
        <v>3</v>
      </c>
      <c r="G31" s="147"/>
    </row>
    <row r="32" spans="1:7" ht="14.5" thickBot="1" x14ac:dyDescent="0.35">
      <c r="A32" s="21" t="s">
        <v>600</v>
      </c>
      <c r="B32" s="260" t="s">
        <v>150</v>
      </c>
      <c r="C32" s="261"/>
      <c r="D32" s="146"/>
      <c r="E32" s="78">
        <v>7</v>
      </c>
      <c r="F32" s="144">
        <v>8</v>
      </c>
      <c r="G32" s="147"/>
    </row>
    <row r="33" spans="1:7" ht="14.5" thickBot="1" x14ac:dyDescent="0.35">
      <c r="A33" s="21" t="s">
        <v>601</v>
      </c>
      <c r="B33" s="254" t="s">
        <v>155</v>
      </c>
      <c r="C33" s="255"/>
      <c r="D33" s="7"/>
      <c r="E33" s="325">
        <f>SUM(E17,E23:E32)</f>
        <v>177</v>
      </c>
      <c r="F33" s="326">
        <f>SUM(F17,F23:F32)</f>
        <v>77</v>
      </c>
      <c r="G33" s="36"/>
    </row>
    <row r="34" spans="1:7" ht="14.5" customHeight="1" x14ac:dyDescent="0.3">
      <c r="A34" s="21" t="s">
        <v>93</v>
      </c>
      <c r="B34" s="256" t="s">
        <v>13</v>
      </c>
      <c r="C34" s="257"/>
      <c r="D34" s="7"/>
      <c r="E34" s="72">
        <v>4</v>
      </c>
      <c r="F34" s="77">
        <v>2</v>
      </c>
      <c r="G34" s="36"/>
    </row>
    <row r="35" spans="1:7" ht="14.5" customHeight="1" x14ac:dyDescent="0.3">
      <c r="A35" s="21" t="s">
        <v>94</v>
      </c>
      <c r="B35" s="256" t="s">
        <v>14</v>
      </c>
      <c r="C35" s="257"/>
      <c r="D35" s="7"/>
      <c r="E35" s="72">
        <v>4</v>
      </c>
      <c r="F35" s="77">
        <v>3</v>
      </c>
      <c r="G35" s="36"/>
    </row>
    <row r="36" spans="1:7" ht="14.5" customHeight="1" x14ac:dyDescent="0.3">
      <c r="A36" s="21" t="s">
        <v>95</v>
      </c>
      <c r="B36" s="256" t="s">
        <v>15</v>
      </c>
      <c r="C36" s="257"/>
      <c r="D36" s="7"/>
      <c r="E36" s="72">
        <v>20</v>
      </c>
      <c r="F36" s="77">
        <v>20</v>
      </c>
      <c r="G36" s="36"/>
    </row>
    <row r="37" spans="1:7" x14ac:dyDescent="0.3">
      <c r="A37" s="21" t="s">
        <v>96</v>
      </c>
      <c r="B37" s="256" t="s">
        <v>16</v>
      </c>
      <c r="C37" s="257"/>
      <c r="D37" s="7"/>
      <c r="E37" s="72">
        <v>30</v>
      </c>
      <c r="F37" s="77">
        <v>30</v>
      </c>
      <c r="G37" s="36"/>
    </row>
    <row r="38" spans="1:7" ht="14.5" customHeight="1" x14ac:dyDescent="0.3">
      <c r="A38" s="21" t="s">
        <v>97</v>
      </c>
      <c r="B38" s="256" t="s">
        <v>17</v>
      </c>
      <c r="C38" s="257"/>
      <c r="D38" s="7"/>
      <c r="E38" s="72">
        <v>4</v>
      </c>
      <c r="F38" s="77">
        <v>5</v>
      </c>
      <c r="G38" s="36"/>
    </row>
    <row r="39" spans="1:7" ht="14.5" customHeight="1" x14ac:dyDescent="0.3">
      <c r="A39" s="21" t="s">
        <v>98</v>
      </c>
      <c r="B39" s="256" t="s">
        <v>18</v>
      </c>
      <c r="C39" s="257"/>
      <c r="D39" s="7"/>
      <c r="E39" s="72">
        <v>6</v>
      </c>
      <c r="F39" s="77">
        <v>7</v>
      </c>
      <c r="G39" s="36"/>
    </row>
    <row r="40" spans="1:7" ht="14.5" customHeight="1" x14ac:dyDescent="0.3">
      <c r="A40" s="21" t="s">
        <v>99</v>
      </c>
      <c r="B40" s="256" t="s">
        <v>19</v>
      </c>
      <c r="C40" s="257"/>
      <c r="D40" s="7"/>
      <c r="E40" s="72">
        <v>4</v>
      </c>
      <c r="F40" s="77">
        <v>5</v>
      </c>
      <c r="G40" s="36"/>
    </row>
    <row r="41" spans="1:7" ht="14.5" customHeight="1" thickBot="1" x14ac:dyDescent="0.35">
      <c r="A41" s="21" t="s">
        <v>100</v>
      </c>
      <c r="B41" s="256" t="s">
        <v>20</v>
      </c>
      <c r="C41" s="257"/>
      <c r="D41" s="7"/>
      <c r="E41" s="78">
        <v>6</v>
      </c>
      <c r="F41" s="77">
        <v>4</v>
      </c>
      <c r="G41" s="36"/>
    </row>
    <row r="42" spans="1:7" ht="15" customHeight="1" thickBot="1" x14ac:dyDescent="0.35">
      <c r="A42" s="21" t="s">
        <v>101</v>
      </c>
      <c r="B42" s="256" t="s">
        <v>21</v>
      </c>
      <c r="C42" s="257"/>
      <c r="D42" s="7" t="s">
        <v>124</v>
      </c>
      <c r="E42" s="246" t="s">
        <v>283</v>
      </c>
      <c r="F42" s="247"/>
      <c r="G42" s="248"/>
    </row>
    <row r="43" spans="1:7" ht="14.5" customHeight="1" x14ac:dyDescent="0.3">
      <c r="A43" s="21" t="s">
        <v>602</v>
      </c>
      <c r="B43" s="249" t="s">
        <v>156</v>
      </c>
      <c r="C43" s="250"/>
      <c r="D43" s="7"/>
      <c r="E43" s="72">
        <v>1</v>
      </c>
      <c r="F43" s="77">
        <v>5</v>
      </c>
      <c r="G43" s="36"/>
    </row>
    <row r="44" spans="1:7" ht="14.5" customHeight="1" x14ac:dyDescent="0.3">
      <c r="A44" s="21" t="s">
        <v>603</v>
      </c>
      <c r="B44" s="249" t="s">
        <v>157</v>
      </c>
      <c r="C44" s="250"/>
      <c r="D44" s="7"/>
      <c r="E44" s="72">
        <v>4</v>
      </c>
      <c r="F44" s="77">
        <v>5</v>
      </c>
      <c r="G44" s="36"/>
    </row>
    <row r="45" spans="1:7" ht="14.5" customHeight="1" x14ac:dyDescent="0.3">
      <c r="A45" s="21" t="s">
        <v>604</v>
      </c>
      <c r="B45" s="249" t="s">
        <v>158</v>
      </c>
      <c r="C45" s="250"/>
      <c r="D45" s="7"/>
      <c r="E45" s="72">
        <v>2</v>
      </c>
      <c r="F45" s="77">
        <v>4</v>
      </c>
      <c r="G45" s="36"/>
    </row>
    <row r="46" spans="1:7" ht="14.5" customHeight="1" thickBot="1" x14ac:dyDescent="0.35">
      <c r="A46" s="21" t="s">
        <v>605</v>
      </c>
      <c r="B46" s="249" t="s">
        <v>159</v>
      </c>
      <c r="C46" s="250"/>
      <c r="D46" s="7"/>
      <c r="E46" s="78">
        <v>3</v>
      </c>
      <c r="F46" s="81">
        <v>6</v>
      </c>
      <c r="G46" s="36"/>
    </row>
    <row r="47" spans="1:7" ht="14.5" customHeight="1" thickBot="1" x14ac:dyDescent="0.35">
      <c r="A47" s="21" t="s">
        <v>606</v>
      </c>
      <c r="B47" s="254" t="s">
        <v>170</v>
      </c>
      <c r="C47" s="255"/>
      <c r="D47" s="7"/>
      <c r="E47" s="327">
        <f>SUM(E43:E46)</f>
        <v>10</v>
      </c>
      <c r="F47" s="327">
        <f>SUM(F43:F46)</f>
        <v>20</v>
      </c>
      <c r="G47" s="36"/>
    </row>
    <row r="48" spans="1:7" ht="14.5" customHeight="1" x14ac:dyDescent="0.3">
      <c r="A48" s="21" t="s">
        <v>607</v>
      </c>
      <c r="B48" s="249" t="s">
        <v>160</v>
      </c>
      <c r="C48" s="250"/>
      <c r="D48" s="7"/>
      <c r="E48" s="72">
        <v>2</v>
      </c>
      <c r="F48" s="77">
        <v>4</v>
      </c>
      <c r="G48" s="36"/>
    </row>
    <row r="49" spans="1:7" ht="14.5" customHeight="1" x14ac:dyDescent="0.3">
      <c r="A49" s="21" t="s">
        <v>608</v>
      </c>
      <c r="B49" s="249" t="s">
        <v>161</v>
      </c>
      <c r="C49" s="250"/>
      <c r="D49" s="7"/>
      <c r="E49" s="72">
        <v>3</v>
      </c>
      <c r="F49" s="77">
        <v>5</v>
      </c>
      <c r="G49" s="36"/>
    </row>
    <row r="50" spans="1:7" ht="14.5" customHeight="1" thickBot="1" x14ac:dyDescent="0.35">
      <c r="A50" s="21" t="s">
        <v>609</v>
      </c>
      <c r="B50" s="249" t="s">
        <v>162</v>
      </c>
      <c r="C50" s="250"/>
      <c r="D50" s="7"/>
      <c r="E50" s="78">
        <v>4</v>
      </c>
      <c r="F50" s="81">
        <v>6</v>
      </c>
      <c r="G50" s="36"/>
    </row>
    <row r="51" spans="1:7" ht="14.5" customHeight="1" thickBot="1" x14ac:dyDescent="0.35">
      <c r="A51" s="21" t="s">
        <v>610</v>
      </c>
      <c r="B51" s="254" t="s">
        <v>163</v>
      </c>
      <c r="C51" s="255"/>
      <c r="D51" s="7"/>
      <c r="E51" s="327">
        <f>SUM(E48:E50)</f>
        <v>9</v>
      </c>
      <c r="F51" s="327">
        <f>SUM(F48:F50)</f>
        <v>15</v>
      </c>
      <c r="G51" s="36"/>
    </row>
    <row r="52" spans="1:7" ht="14.5" customHeight="1" x14ac:dyDescent="0.3">
      <c r="A52" s="21" t="s">
        <v>611</v>
      </c>
      <c r="B52" s="249" t="s">
        <v>164</v>
      </c>
      <c r="C52" s="250"/>
      <c r="D52" s="7"/>
      <c r="E52" s="72">
        <v>4</v>
      </c>
      <c r="F52" s="77">
        <v>4</v>
      </c>
      <c r="G52" s="36"/>
    </row>
    <row r="53" spans="1:7" ht="14.5" customHeight="1" x14ac:dyDescent="0.3">
      <c r="A53" s="21" t="s">
        <v>612</v>
      </c>
      <c r="B53" s="249" t="s">
        <v>165</v>
      </c>
      <c r="C53" s="250"/>
      <c r="D53" s="7"/>
      <c r="E53" s="72">
        <v>6</v>
      </c>
      <c r="F53" s="77">
        <v>5</v>
      </c>
      <c r="G53" s="36"/>
    </row>
    <row r="54" spans="1:7" ht="14.5" customHeight="1" x14ac:dyDescent="0.3">
      <c r="A54" s="21" t="s">
        <v>613</v>
      </c>
      <c r="B54" s="249" t="s">
        <v>166</v>
      </c>
      <c r="C54" s="250"/>
      <c r="D54" s="7"/>
      <c r="E54" s="72">
        <v>7</v>
      </c>
      <c r="F54" s="77">
        <v>6</v>
      </c>
      <c r="G54" s="36"/>
    </row>
    <row r="55" spans="1:7" ht="14.5" customHeight="1" x14ac:dyDescent="0.3">
      <c r="A55" s="21" t="s">
        <v>614</v>
      </c>
      <c r="B55" s="249" t="s">
        <v>167</v>
      </c>
      <c r="C55" s="250"/>
      <c r="D55" s="7"/>
      <c r="E55" s="72">
        <v>8</v>
      </c>
      <c r="F55" s="77">
        <v>4</v>
      </c>
      <c r="G55" s="36"/>
    </row>
    <row r="56" spans="1:7" ht="14.5" customHeight="1" thickBot="1" x14ac:dyDescent="0.35">
      <c r="A56" s="21" t="s">
        <v>615</v>
      </c>
      <c r="B56" s="249" t="s">
        <v>168</v>
      </c>
      <c r="C56" s="250"/>
      <c r="D56" s="7"/>
      <c r="E56" s="78">
        <v>9</v>
      </c>
      <c r="F56" s="81">
        <v>3</v>
      </c>
      <c r="G56" s="36"/>
    </row>
    <row r="57" spans="1:7" ht="14.5" customHeight="1" thickBot="1" x14ac:dyDescent="0.35">
      <c r="A57" s="21" t="s">
        <v>616</v>
      </c>
      <c r="B57" s="254" t="s">
        <v>169</v>
      </c>
      <c r="C57" s="255"/>
      <c r="D57" s="7"/>
      <c r="E57" s="328">
        <f>SUM(E52:E56,E51,E47)</f>
        <v>53</v>
      </c>
      <c r="F57" s="328">
        <f>SUM(F52:F56,F51,F47)</f>
        <v>57</v>
      </c>
      <c r="G57" s="36"/>
    </row>
    <row r="58" spans="1:7" ht="14.5" customHeight="1" x14ac:dyDescent="0.3">
      <c r="A58" s="21" t="s">
        <v>102</v>
      </c>
      <c r="B58" s="256" t="s">
        <v>22</v>
      </c>
      <c r="C58" s="257"/>
      <c r="D58" s="7"/>
      <c r="E58" s="72">
        <v>4</v>
      </c>
      <c r="F58" s="77">
        <v>6</v>
      </c>
      <c r="G58" s="36"/>
    </row>
    <row r="59" spans="1:7" ht="14.5" customHeight="1" x14ac:dyDescent="0.3">
      <c r="A59" s="21" t="s">
        <v>103</v>
      </c>
      <c r="B59" s="256" t="s">
        <v>23</v>
      </c>
      <c r="C59" s="257"/>
      <c r="D59" s="7"/>
      <c r="E59" s="72">
        <v>5</v>
      </c>
      <c r="F59" s="77">
        <v>5</v>
      </c>
      <c r="G59" s="36"/>
    </row>
    <row r="60" spans="1:7" ht="14.5" customHeight="1" x14ac:dyDescent="0.3">
      <c r="A60" s="21" t="s">
        <v>104</v>
      </c>
      <c r="B60" s="256" t="s">
        <v>24</v>
      </c>
      <c r="C60" s="257"/>
      <c r="D60" s="7"/>
      <c r="E60" s="72">
        <v>6</v>
      </c>
      <c r="F60" s="77">
        <v>4</v>
      </c>
      <c r="G60" s="36"/>
    </row>
    <row r="61" spans="1:7" ht="14.5" customHeight="1" x14ac:dyDescent="0.3">
      <c r="A61" s="21" t="s">
        <v>105</v>
      </c>
      <c r="B61" s="256" t="s">
        <v>25</v>
      </c>
      <c r="C61" s="257"/>
      <c r="D61" s="7"/>
      <c r="E61" s="72">
        <v>7</v>
      </c>
      <c r="F61" s="77">
        <v>5</v>
      </c>
      <c r="G61" s="36"/>
    </row>
    <row r="62" spans="1:7" ht="15" customHeight="1" thickBot="1" x14ac:dyDescent="0.35">
      <c r="A62" s="22" t="s">
        <v>106</v>
      </c>
      <c r="B62" s="256" t="s">
        <v>26</v>
      </c>
      <c r="C62" s="257"/>
      <c r="D62" s="8"/>
      <c r="E62" s="78">
        <v>4</v>
      </c>
      <c r="F62" s="77">
        <v>6</v>
      </c>
      <c r="G62" s="38"/>
    </row>
    <row r="63" spans="1:7" ht="14.5" thickBot="1" x14ac:dyDescent="0.35">
      <c r="B63" s="262" t="s">
        <v>27</v>
      </c>
      <c r="C63" s="263"/>
      <c r="E63" s="314">
        <f>SUM(E57:E62,E33:E41)</f>
        <v>334</v>
      </c>
      <c r="F63" s="314">
        <f>SUM(F57:F62,F33:F41)</f>
        <v>236</v>
      </c>
    </row>
    <row r="64" spans="1:7" ht="14.5" thickBot="1" x14ac:dyDescent="0.35"/>
    <row r="65" spans="1:7" ht="14.5" thickBot="1" x14ac:dyDescent="0.35">
      <c r="D65" s="86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08" t="s">
        <v>29</v>
      </c>
      <c r="C66" s="209"/>
      <c r="D66" s="209"/>
      <c r="E66" s="209"/>
      <c r="F66" s="209"/>
      <c r="G66" s="209"/>
    </row>
    <row r="67" spans="1:7" ht="14.5" customHeight="1" thickBot="1" x14ac:dyDescent="0.35">
      <c r="A67" s="20" t="s">
        <v>107</v>
      </c>
      <c r="B67" s="258" t="s">
        <v>2</v>
      </c>
      <c r="C67" s="259"/>
      <c r="D67" s="6" t="s">
        <v>125</v>
      </c>
      <c r="E67" s="251" t="s">
        <v>284</v>
      </c>
      <c r="F67" s="252"/>
      <c r="G67" s="253"/>
    </row>
    <row r="68" spans="1:7" x14ac:dyDescent="0.3">
      <c r="A68" s="21"/>
      <c r="B68" s="249" t="s">
        <v>204</v>
      </c>
      <c r="C68" s="250"/>
      <c r="D68" s="7"/>
      <c r="E68" s="72">
        <v>1</v>
      </c>
      <c r="F68" s="72">
        <v>4</v>
      </c>
      <c r="G68" s="37"/>
    </row>
    <row r="69" spans="1:7" x14ac:dyDescent="0.3">
      <c r="A69" s="21"/>
      <c r="B69" s="249" t="s">
        <v>188</v>
      </c>
      <c r="C69" s="250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249" t="s">
        <v>189</v>
      </c>
      <c r="C70" s="250">
        <v>3</v>
      </c>
      <c r="D70" s="7"/>
      <c r="E70" s="78">
        <v>1</v>
      </c>
      <c r="F70" s="78">
        <v>2</v>
      </c>
      <c r="G70" s="37"/>
    </row>
    <row r="71" spans="1:7" ht="14.5" thickBot="1" x14ac:dyDescent="0.35">
      <c r="A71" s="21"/>
      <c r="B71" s="254" t="s">
        <v>190</v>
      </c>
      <c r="C71" s="255">
        <f>SUM(C69:C70)</f>
        <v>5</v>
      </c>
      <c r="D71" s="7"/>
      <c r="E71" s="323">
        <f>SUM(E68:E70)</f>
        <v>4</v>
      </c>
      <c r="F71" s="323">
        <f>SUM(F68:F70)</f>
        <v>11</v>
      </c>
      <c r="G71" s="37"/>
    </row>
    <row r="72" spans="1:7" x14ac:dyDescent="0.3">
      <c r="A72" s="21"/>
      <c r="B72" s="249" t="s">
        <v>191</v>
      </c>
      <c r="C72" s="250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249" t="s">
        <v>192</v>
      </c>
      <c r="C73" s="250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249" t="s">
        <v>193</v>
      </c>
      <c r="C74" s="250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249" t="s">
        <v>194</v>
      </c>
      <c r="C75" s="250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249" t="s">
        <v>195</v>
      </c>
      <c r="C76" s="250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249" t="s">
        <v>196</v>
      </c>
      <c r="C77" s="250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249" t="s">
        <v>197</v>
      </c>
      <c r="C78" s="250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249" t="s">
        <v>198</v>
      </c>
      <c r="C79" s="250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249" t="s">
        <v>199</v>
      </c>
      <c r="C80" s="250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249" t="s">
        <v>200</v>
      </c>
      <c r="C81" s="250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249" t="s">
        <v>201</v>
      </c>
      <c r="C82" s="250">
        <v>5</v>
      </c>
      <c r="D82" s="7"/>
      <c r="E82" s="78">
        <v>5</v>
      </c>
      <c r="F82" s="78">
        <v>9</v>
      </c>
      <c r="G82" s="37"/>
    </row>
    <row r="83" spans="1:7" ht="14.5" thickBot="1" x14ac:dyDescent="0.35">
      <c r="A83" s="21"/>
      <c r="B83" s="254" t="s">
        <v>202</v>
      </c>
      <c r="C83" s="255">
        <f>SUM(C72:C82)</f>
        <v>65</v>
      </c>
      <c r="D83" s="7"/>
      <c r="E83" s="329">
        <f>SUM(E71:E82)</f>
        <v>48</v>
      </c>
      <c r="F83" s="329">
        <f>SUM(F71:F82)</f>
        <v>63</v>
      </c>
      <c r="G83" s="37"/>
    </row>
    <row r="84" spans="1:7" ht="14.5" customHeight="1" thickBot="1" x14ac:dyDescent="0.35">
      <c r="A84" s="21" t="s">
        <v>108</v>
      </c>
      <c r="B84" s="264" t="s">
        <v>3</v>
      </c>
      <c r="C84" s="265"/>
      <c r="D84" s="7" t="s">
        <v>126</v>
      </c>
      <c r="E84" s="251" t="s">
        <v>283</v>
      </c>
      <c r="F84" s="252"/>
      <c r="G84" s="253"/>
    </row>
    <row r="85" spans="1:7" x14ac:dyDescent="0.3">
      <c r="A85" s="21"/>
      <c r="B85" s="249" t="s">
        <v>171</v>
      </c>
      <c r="C85" s="250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249" t="s">
        <v>172</v>
      </c>
      <c r="C86" s="250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249" t="s">
        <v>173</v>
      </c>
      <c r="C87" s="250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249" t="s">
        <v>174</v>
      </c>
      <c r="C88" s="250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249" t="s">
        <v>187</v>
      </c>
      <c r="C89" s="250"/>
      <c r="D89" s="7"/>
      <c r="E89" s="72">
        <v>4</v>
      </c>
      <c r="F89" s="72">
        <v>3</v>
      </c>
      <c r="G89" s="37"/>
    </row>
    <row r="90" spans="1:7" x14ac:dyDescent="0.3">
      <c r="A90" s="21"/>
      <c r="B90" s="249" t="s">
        <v>186</v>
      </c>
      <c r="C90" s="250"/>
      <c r="D90" s="7"/>
      <c r="E90" s="72">
        <v>2</v>
      </c>
      <c r="F90" s="72">
        <v>6</v>
      </c>
      <c r="G90" s="37"/>
    </row>
    <row r="91" spans="1:7" x14ac:dyDescent="0.3">
      <c r="A91" s="21"/>
      <c r="B91" s="249" t="s">
        <v>175</v>
      </c>
      <c r="C91" s="250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249" t="s">
        <v>176</v>
      </c>
      <c r="C92" s="250">
        <v>7</v>
      </c>
      <c r="D92" s="7"/>
      <c r="E92" s="78">
        <v>5</v>
      </c>
      <c r="F92" s="78">
        <v>4</v>
      </c>
      <c r="G92" s="37"/>
    </row>
    <row r="93" spans="1:7" ht="14.5" thickBot="1" x14ac:dyDescent="0.35">
      <c r="A93" s="21"/>
      <c r="B93" s="254" t="s">
        <v>177</v>
      </c>
      <c r="C93" s="255">
        <f>SUM(C91:C92)</f>
        <v>12</v>
      </c>
      <c r="D93" s="7"/>
      <c r="E93" s="323">
        <f>SUM(E85:E92)</f>
        <v>60</v>
      </c>
      <c r="F93" s="323">
        <f>SUM(F85:F92)</f>
        <v>38</v>
      </c>
      <c r="G93" s="37"/>
    </row>
    <row r="94" spans="1:7" ht="14.5" thickBot="1" x14ac:dyDescent="0.35">
      <c r="A94" s="21"/>
      <c r="B94" s="249" t="s">
        <v>178</v>
      </c>
      <c r="C94" s="250">
        <v>4</v>
      </c>
      <c r="D94" s="7"/>
      <c r="E94" s="78">
        <v>4</v>
      </c>
      <c r="F94" s="78">
        <v>5</v>
      </c>
      <c r="G94" s="37"/>
    </row>
    <row r="95" spans="1:7" ht="14.5" thickBot="1" x14ac:dyDescent="0.35">
      <c r="A95" s="21"/>
      <c r="B95" s="254" t="s">
        <v>179</v>
      </c>
      <c r="C95" s="255">
        <f>SUM(C85:C88,C93)</f>
        <v>22</v>
      </c>
      <c r="D95" s="7"/>
      <c r="E95" s="323">
        <f>SUM(E93:E94)</f>
        <v>64</v>
      </c>
      <c r="F95" s="323">
        <f>SUM(F93:F94)</f>
        <v>43</v>
      </c>
      <c r="G95" s="37"/>
    </row>
    <row r="96" spans="1:7" x14ac:dyDescent="0.3">
      <c r="A96" s="21"/>
      <c r="B96" s="249" t="s">
        <v>180</v>
      </c>
      <c r="C96" s="250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249" t="s">
        <v>181</v>
      </c>
      <c r="C97" s="250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249" t="s">
        <v>182</v>
      </c>
      <c r="C98" s="250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249" t="s">
        <v>183</v>
      </c>
      <c r="C99" s="250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249" t="s">
        <v>184</v>
      </c>
      <c r="C100" s="250">
        <v>2</v>
      </c>
      <c r="D100" s="7"/>
      <c r="E100" s="78">
        <v>4</v>
      </c>
      <c r="F100" s="78">
        <v>3</v>
      </c>
      <c r="G100" s="37"/>
    </row>
    <row r="101" spans="1:7" ht="14.5" thickBot="1" x14ac:dyDescent="0.35">
      <c r="A101" s="21"/>
      <c r="B101" s="254" t="s">
        <v>185</v>
      </c>
      <c r="C101" s="255">
        <f>SUM(C96:C100,C95)</f>
        <v>38</v>
      </c>
      <c r="D101" s="7"/>
      <c r="E101" s="329">
        <f>SUM(E96:E100,E95)</f>
        <v>88</v>
      </c>
      <c r="F101" s="329">
        <f>SUM(F96:F100,F95)</f>
        <v>64</v>
      </c>
      <c r="G101" s="37"/>
    </row>
    <row r="102" spans="1:7" x14ac:dyDescent="0.3">
      <c r="A102" s="21" t="s">
        <v>109</v>
      </c>
      <c r="B102" s="256" t="s">
        <v>4</v>
      </c>
      <c r="C102" s="257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256" t="s">
        <v>5</v>
      </c>
      <c r="C103" s="257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256" t="s">
        <v>6</v>
      </c>
      <c r="C104" s="257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256" t="s">
        <v>7</v>
      </c>
      <c r="C105" s="257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256" t="s">
        <v>8</v>
      </c>
      <c r="C106" s="257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256" t="s">
        <v>9</v>
      </c>
      <c r="C107" s="257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266" t="s">
        <v>10</v>
      </c>
      <c r="C108" s="267"/>
      <c r="D108" s="8"/>
      <c r="E108" s="78">
        <v>4</v>
      </c>
      <c r="F108" s="78">
        <v>5</v>
      </c>
      <c r="G108" s="38"/>
    </row>
    <row r="109" spans="1:7" ht="14.5" thickBot="1" x14ac:dyDescent="0.35">
      <c r="B109" s="208" t="s">
        <v>30</v>
      </c>
      <c r="C109" s="210"/>
      <c r="E109" s="315">
        <f>SUM(E101:E108,E83)</f>
        <v>169</v>
      </c>
      <c r="F109" s="315">
        <f>SUM(F101:F108,F83)</f>
        <v>217</v>
      </c>
    </row>
    <row r="110" spans="1:7" ht="14.5" thickBot="1" x14ac:dyDescent="0.35">
      <c r="B110" s="208" t="s">
        <v>31</v>
      </c>
      <c r="C110" s="210"/>
      <c r="E110" s="315">
        <f>SUM(E63,E109)</f>
        <v>503</v>
      </c>
      <c r="F110" s="315">
        <f>SUM(F63,F109)</f>
        <v>453</v>
      </c>
    </row>
    <row r="111" spans="1:7" ht="14.5" thickBot="1" x14ac:dyDescent="0.35"/>
    <row r="112" spans="1:7" ht="15" customHeight="1" thickBot="1" x14ac:dyDescent="0.35">
      <c r="D112" s="86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08" t="s">
        <v>32</v>
      </c>
      <c r="C113" s="209"/>
      <c r="D113" s="209"/>
      <c r="E113" s="209"/>
      <c r="F113" s="209"/>
      <c r="G113" s="210"/>
    </row>
    <row r="114" spans="1:7" ht="14.5" customHeight="1" thickBot="1" x14ac:dyDescent="0.35">
      <c r="B114" s="208" t="s">
        <v>33</v>
      </c>
      <c r="C114" s="209"/>
      <c r="D114" s="209"/>
      <c r="E114" s="209"/>
      <c r="F114" s="209"/>
      <c r="G114" s="210"/>
    </row>
    <row r="115" spans="1:7" ht="14.5" customHeight="1" thickBot="1" x14ac:dyDescent="0.35">
      <c r="A115" s="20" t="s">
        <v>116</v>
      </c>
      <c r="B115" s="258" t="s">
        <v>34</v>
      </c>
      <c r="C115" s="259"/>
      <c r="D115" s="6" t="s">
        <v>127</v>
      </c>
      <c r="E115" s="251" t="s">
        <v>285</v>
      </c>
      <c r="F115" s="252"/>
      <c r="G115" s="253"/>
    </row>
    <row r="116" spans="1:7" ht="14.5" customHeight="1" x14ac:dyDescent="0.3">
      <c r="A116" s="21"/>
      <c r="B116" s="249" t="s">
        <v>251</v>
      </c>
      <c r="C116" s="250">
        <v>1</v>
      </c>
      <c r="D116" s="7"/>
      <c r="E116" s="75">
        <v>1</v>
      </c>
      <c r="F116" s="76">
        <v>2</v>
      </c>
      <c r="G116" s="35"/>
    </row>
    <row r="117" spans="1:7" ht="14.5" customHeight="1" thickBot="1" x14ac:dyDescent="0.35">
      <c r="A117" s="21"/>
      <c r="B117" s="249" t="s">
        <v>252</v>
      </c>
      <c r="C117" s="250">
        <v>2</v>
      </c>
      <c r="D117" s="7"/>
      <c r="E117" s="78">
        <v>4</v>
      </c>
      <c r="F117" s="144">
        <v>3</v>
      </c>
      <c r="G117" s="37"/>
    </row>
    <row r="118" spans="1:7" ht="14.5" customHeight="1" thickBot="1" x14ac:dyDescent="0.35">
      <c r="A118" s="21"/>
      <c r="B118" s="254" t="s">
        <v>253</v>
      </c>
      <c r="C118" s="255">
        <f>SUM(C116:C117)</f>
        <v>3</v>
      </c>
      <c r="D118" s="7"/>
      <c r="E118" s="323">
        <f>SUM(E116:E117)</f>
        <v>5</v>
      </c>
      <c r="F118" s="323">
        <f>SUM(F116:F117)</f>
        <v>5</v>
      </c>
      <c r="G118" s="37"/>
    </row>
    <row r="119" spans="1:7" ht="14.5" customHeight="1" thickBot="1" x14ac:dyDescent="0.35">
      <c r="A119" s="21" t="s">
        <v>117</v>
      </c>
      <c r="B119" s="264" t="s">
        <v>35</v>
      </c>
      <c r="C119" s="265"/>
      <c r="D119" s="7" t="s">
        <v>128</v>
      </c>
      <c r="E119" s="251" t="s">
        <v>285</v>
      </c>
      <c r="F119" s="252"/>
      <c r="G119" s="253"/>
    </row>
    <row r="120" spans="1:7" ht="14.5" customHeight="1" x14ac:dyDescent="0.3">
      <c r="A120" s="21"/>
      <c r="B120" s="249" t="s">
        <v>254</v>
      </c>
      <c r="C120" s="250">
        <v>3</v>
      </c>
      <c r="D120" s="7"/>
      <c r="E120" s="72">
        <v>1</v>
      </c>
      <c r="F120" s="77">
        <v>2</v>
      </c>
      <c r="G120" s="37"/>
    </row>
    <row r="121" spans="1:7" ht="14.5" customHeight="1" thickBot="1" x14ac:dyDescent="0.35">
      <c r="A121" s="21"/>
      <c r="B121" s="249" t="s">
        <v>255</v>
      </c>
      <c r="C121" s="250">
        <v>4</v>
      </c>
      <c r="D121" s="7"/>
      <c r="E121" s="78">
        <v>2</v>
      </c>
      <c r="F121" s="144">
        <v>3</v>
      </c>
      <c r="G121" s="37"/>
    </row>
    <row r="122" spans="1:7" ht="14.5" customHeight="1" thickBot="1" x14ac:dyDescent="0.35">
      <c r="A122" s="21"/>
      <c r="B122" s="254" t="s">
        <v>256</v>
      </c>
      <c r="C122" s="255">
        <f>SUM(C120:C121)</f>
        <v>7</v>
      </c>
      <c r="D122" s="7"/>
      <c r="E122" s="323">
        <f>SUM(E120:E121)</f>
        <v>3</v>
      </c>
      <c r="F122" s="323">
        <f>SUM(F120:F121)</f>
        <v>5</v>
      </c>
      <c r="G122" s="37"/>
    </row>
    <row r="123" spans="1:7" ht="14.5" customHeight="1" thickBot="1" x14ac:dyDescent="0.35">
      <c r="A123" s="21" t="s">
        <v>118</v>
      </c>
      <c r="B123" s="256" t="s">
        <v>36</v>
      </c>
      <c r="C123" s="257"/>
      <c r="D123" s="7" t="s">
        <v>129</v>
      </c>
      <c r="E123" s="72">
        <v>2</v>
      </c>
      <c r="F123" s="77">
        <v>3</v>
      </c>
      <c r="G123" s="157" t="s">
        <v>285</v>
      </c>
    </row>
    <row r="124" spans="1:7" ht="14.5" customHeight="1" thickBot="1" x14ac:dyDescent="0.35">
      <c r="A124" s="21" t="s">
        <v>119</v>
      </c>
      <c r="B124" s="256" t="s">
        <v>37</v>
      </c>
      <c r="C124" s="257"/>
      <c r="D124" s="7"/>
      <c r="E124" s="72">
        <v>5</v>
      </c>
      <c r="F124" s="77">
        <v>4</v>
      </c>
      <c r="G124" s="37"/>
    </row>
    <row r="125" spans="1:7" ht="14.5" customHeight="1" thickBot="1" x14ac:dyDescent="0.35">
      <c r="A125" s="21" t="s">
        <v>120</v>
      </c>
      <c r="B125" s="256" t="s">
        <v>38</v>
      </c>
      <c r="C125" s="257"/>
      <c r="D125" s="7" t="s">
        <v>130</v>
      </c>
      <c r="E125" s="72">
        <v>3</v>
      </c>
      <c r="F125" s="77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264" t="s">
        <v>39</v>
      </c>
      <c r="C126" s="265"/>
      <c r="D126" s="7" t="s">
        <v>131</v>
      </c>
      <c r="E126" s="251" t="s">
        <v>285</v>
      </c>
      <c r="F126" s="252"/>
      <c r="G126" s="253"/>
    </row>
    <row r="127" spans="1:7" ht="14.5" customHeight="1" x14ac:dyDescent="0.3">
      <c r="A127" s="21"/>
      <c r="B127" s="249" t="s">
        <v>265</v>
      </c>
      <c r="C127" s="250">
        <v>1</v>
      </c>
      <c r="D127" s="7"/>
      <c r="E127" s="72">
        <v>2</v>
      </c>
      <c r="F127" s="77">
        <v>1</v>
      </c>
      <c r="G127" s="37"/>
    </row>
    <row r="128" spans="1:7" x14ac:dyDescent="0.3">
      <c r="A128" s="21"/>
      <c r="B128" s="249" t="s">
        <v>266</v>
      </c>
      <c r="C128" s="250">
        <v>4</v>
      </c>
      <c r="D128" s="7"/>
      <c r="E128" s="72">
        <v>3</v>
      </c>
      <c r="F128" s="77">
        <v>4</v>
      </c>
      <c r="G128" s="37"/>
    </row>
    <row r="129" spans="1:7" ht="14.5" thickBot="1" x14ac:dyDescent="0.35">
      <c r="A129" s="21"/>
      <c r="B129" s="249" t="s">
        <v>267</v>
      </c>
      <c r="C129" s="250">
        <v>2</v>
      </c>
      <c r="D129" s="7"/>
      <c r="E129" s="78">
        <v>3</v>
      </c>
      <c r="F129" s="144">
        <v>5</v>
      </c>
      <c r="G129" s="37"/>
    </row>
    <row r="130" spans="1:7" ht="14.5" thickBot="1" x14ac:dyDescent="0.35">
      <c r="A130" s="22"/>
      <c r="B130" s="254" t="s">
        <v>268</v>
      </c>
      <c r="C130" s="255">
        <f>SUM(C127:C129)</f>
        <v>7</v>
      </c>
      <c r="D130" s="7"/>
      <c r="E130" s="330">
        <f>SUM(E127:E129)</f>
        <v>8</v>
      </c>
      <c r="F130" s="330">
        <f>SUM(F127:F129)</f>
        <v>10</v>
      </c>
      <c r="G130" s="39"/>
    </row>
    <row r="131" spans="1:7" ht="15" customHeight="1" thickBot="1" x14ac:dyDescent="0.35">
      <c r="A131" s="3"/>
      <c r="B131" s="208" t="s">
        <v>40</v>
      </c>
      <c r="C131" s="210"/>
      <c r="D131" s="79"/>
      <c r="E131" s="331">
        <f>SUM(E130,E118,E122:E125)</f>
        <v>26</v>
      </c>
      <c r="F131" s="332">
        <f>SUM(F130,F118,F122:F125)</f>
        <v>29</v>
      </c>
    </row>
    <row r="132" spans="1:7" ht="14.5" thickBot="1" x14ac:dyDescent="0.35">
      <c r="A132" s="23" t="s">
        <v>122</v>
      </c>
      <c r="B132" s="218" t="s">
        <v>41</v>
      </c>
      <c r="C132" s="219"/>
      <c r="D132" s="80"/>
      <c r="E132" s="78">
        <v>3</v>
      </c>
      <c r="F132" s="81">
        <v>2</v>
      </c>
    </row>
    <row r="133" spans="1:7" ht="15" customHeight="1" thickBot="1" x14ac:dyDescent="0.35">
      <c r="B133" s="208" t="s">
        <v>42</v>
      </c>
      <c r="C133" s="210"/>
      <c r="E133" s="314">
        <f>SUM(E131,E132)</f>
        <v>29</v>
      </c>
      <c r="F133" s="314">
        <f>SUM(F131,F132)</f>
        <v>31</v>
      </c>
    </row>
    <row r="134" spans="1:7" ht="15" customHeight="1" thickBot="1" x14ac:dyDescent="0.35"/>
    <row r="135" spans="1:7" ht="15" customHeight="1" thickBot="1" x14ac:dyDescent="0.35">
      <c r="D135" s="86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08" t="s">
        <v>43</v>
      </c>
      <c r="C136" s="209"/>
      <c r="D136" s="209"/>
      <c r="E136" s="209"/>
      <c r="F136" s="209"/>
      <c r="G136" s="210"/>
    </row>
    <row r="137" spans="1:7" ht="15" customHeight="1" thickBot="1" x14ac:dyDescent="0.35">
      <c r="B137" s="217" t="s">
        <v>44</v>
      </c>
      <c r="C137" s="220"/>
      <c r="D137" s="220"/>
      <c r="E137" s="220"/>
      <c r="F137" s="220"/>
      <c r="G137" s="220"/>
    </row>
    <row r="138" spans="1:7" ht="14.5" customHeight="1" thickBot="1" x14ac:dyDescent="0.35">
      <c r="A138" s="20" t="s">
        <v>293</v>
      </c>
      <c r="B138" s="256" t="s">
        <v>45</v>
      </c>
      <c r="C138" s="257"/>
      <c r="D138" s="6"/>
      <c r="E138" s="75">
        <v>2</v>
      </c>
      <c r="F138" s="76">
        <v>1</v>
      </c>
      <c r="G138" s="40"/>
    </row>
    <row r="139" spans="1:7" ht="14.5" customHeight="1" thickBot="1" x14ac:dyDescent="0.35">
      <c r="A139" s="21" t="s">
        <v>294</v>
      </c>
      <c r="B139" s="264" t="s">
        <v>46</v>
      </c>
      <c r="C139" s="265"/>
      <c r="D139" s="7" t="s">
        <v>311</v>
      </c>
      <c r="E139" s="251" t="s">
        <v>286</v>
      </c>
      <c r="F139" s="252"/>
      <c r="G139" s="253"/>
    </row>
    <row r="140" spans="1:7" ht="14.5" customHeight="1" x14ac:dyDescent="0.3">
      <c r="A140" s="21"/>
      <c r="B140" s="249" t="s">
        <v>46</v>
      </c>
      <c r="C140" s="250"/>
      <c r="D140" s="7"/>
      <c r="E140" s="72">
        <v>2</v>
      </c>
      <c r="F140" s="77">
        <v>1</v>
      </c>
      <c r="G140" s="37"/>
    </row>
    <row r="141" spans="1:7" ht="14.5" customHeight="1" x14ac:dyDescent="0.3">
      <c r="A141" s="21"/>
      <c r="B141" s="249" t="s">
        <v>516</v>
      </c>
      <c r="C141" s="250"/>
      <c r="D141" s="7"/>
      <c r="E141" s="72">
        <v>3</v>
      </c>
      <c r="F141" s="77">
        <v>4</v>
      </c>
      <c r="G141" s="37"/>
    </row>
    <row r="142" spans="1:7" ht="14.5" customHeight="1" x14ac:dyDescent="0.3">
      <c r="A142" s="21"/>
      <c r="B142" s="249" t="s">
        <v>518</v>
      </c>
      <c r="C142" s="250"/>
      <c r="D142" s="7"/>
      <c r="E142" s="72">
        <v>2</v>
      </c>
      <c r="F142" s="77">
        <v>1</v>
      </c>
      <c r="G142" s="37"/>
    </row>
    <row r="143" spans="1:7" ht="14.5" customHeight="1" x14ac:dyDescent="0.3">
      <c r="A143" s="21"/>
      <c r="B143" s="249" t="s">
        <v>517</v>
      </c>
      <c r="C143" s="250"/>
      <c r="D143" s="7"/>
      <c r="E143" s="72">
        <v>2</v>
      </c>
      <c r="F143" s="77">
        <v>4</v>
      </c>
      <c r="G143" s="37"/>
    </row>
    <row r="144" spans="1:7" ht="14.5" customHeight="1" thickBot="1" x14ac:dyDescent="0.35">
      <c r="A144" s="21"/>
      <c r="B144" s="249" t="s">
        <v>519</v>
      </c>
      <c r="C144" s="250"/>
      <c r="D144" s="7"/>
      <c r="E144" s="72">
        <v>4</v>
      </c>
      <c r="F144" s="77">
        <v>1</v>
      </c>
      <c r="G144" s="37"/>
    </row>
    <row r="145" spans="1:7" ht="14.5" customHeight="1" thickBot="1" x14ac:dyDescent="0.35">
      <c r="A145" s="21"/>
      <c r="B145" s="254" t="s">
        <v>269</v>
      </c>
      <c r="C145" s="255">
        <f>SUM(C140:C144)</f>
        <v>0</v>
      </c>
      <c r="D145" s="7"/>
      <c r="E145" s="330">
        <f>SUM(E140:E144)</f>
        <v>13</v>
      </c>
      <c r="F145" s="330">
        <f>SUM(F140:F144)</f>
        <v>11</v>
      </c>
      <c r="G145" s="37"/>
    </row>
    <row r="146" spans="1:7" ht="14.5" customHeight="1" x14ac:dyDescent="0.3">
      <c r="A146" s="21"/>
      <c r="B146" s="249" t="s">
        <v>520</v>
      </c>
      <c r="C146" s="250">
        <v>5</v>
      </c>
      <c r="D146" s="7"/>
      <c r="E146" s="72">
        <v>4</v>
      </c>
      <c r="F146" s="77">
        <v>1</v>
      </c>
      <c r="G146" s="37"/>
    </row>
    <row r="147" spans="1:7" ht="14.5" customHeight="1" thickBot="1" x14ac:dyDescent="0.35">
      <c r="A147" s="21"/>
      <c r="B147" s="249" t="s">
        <v>521</v>
      </c>
      <c r="C147" s="250"/>
      <c r="D147" s="7"/>
      <c r="E147" s="72">
        <v>5</v>
      </c>
      <c r="F147" s="77">
        <v>1</v>
      </c>
      <c r="G147" s="37"/>
    </row>
    <row r="148" spans="1:7" ht="14.5" customHeight="1" thickBot="1" x14ac:dyDescent="0.35">
      <c r="A148" s="21"/>
      <c r="B148" s="254" t="s">
        <v>270</v>
      </c>
      <c r="C148" s="255">
        <f>SUM(C146:C147)</f>
        <v>5</v>
      </c>
      <c r="D148" s="7"/>
      <c r="E148" s="330">
        <f>SUM(E146:E147)</f>
        <v>9</v>
      </c>
      <c r="F148" s="330">
        <f>SUM(F146:F147)</f>
        <v>2</v>
      </c>
      <c r="G148" s="37"/>
    </row>
    <row r="149" spans="1:7" ht="14.5" customHeight="1" x14ac:dyDescent="0.3">
      <c r="A149" s="21"/>
      <c r="B149" s="249" t="s">
        <v>522</v>
      </c>
      <c r="C149" s="250"/>
      <c r="D149" s="7"/>
      <c r="E149" s="72">
        <v>1</v>
      </c>
      <c r="F149" s="77">
        <v>4</v>
      </c>
      <c r="G149" s="37"/>
    </row>
    <row r="150" spans="1:7" ht="14.5" customHeight="1" x14ac:dyDescent="0.3">
      <c r="A150" s="21"/>
      <c r="B150" s="249" t="s">
        <v>523</v>
      </c>
      <c r="C150" s="250"/>
      <c r="D150" s="7"/>
      <c r="E150" s="72">
        <v>4</v>
      </c>
      <c r="F150" s="77">
        <v>2</v>
      </c>
      <c r="G150" s="37"/>
    </row>
    <row r="151" spans="1:7" ht="14.5" customHeight="1" thickBot="1" x14ac:dyDescent="0.35">
      <c r="A151" s="21"/>
      <c r="B151" s="249" t="s">
        <v>524</v>
      </c>
      <c r="C151" s="250"/>
      <c r="D151" s="7"/>
      <c r="E151" s="72">
        <v>1</v>
      </c>
      <c r="F151" s="77">
        <v>2</v>
      </c>
      <c r="G151" s="37"/>
    </row>
    <row r="152" spans="1:7" ht="14.5" customHeight="1" thickBot="1" x14ac:dyDescent="0.35">
      <c r="A152" s="21"/>
      <c r="B152" s="254" t="s">
        <v>271</v>
      </c>
      <c r="C152" s="255">
        <f>SUM(C149:C151)</f>
        <v>0</v>
      </c>
      <c r="D152" s="7"/>
      <c r="E152" s="330">
        <f>SUM(E149:E151)</f>
        <v>6</v>
      </c>
      <c r="F152" s="330">
        <f>SUM(F149:F151)</f>
        <v>8</v>
      </c>
      <c r="G152" s="37"/>
    </row>
    <row r="153" spans="1:7" ht="14.5" customHeight="1" thickBot="1" x14ac:dyDescent="0.35">
      <c r="A153" s="21"/>
      <c r="B153" s="254" t="s">
        <v>272</v>
      </c>
      <c r="C153" s="255">
        <v>1</v>
      </c>
      <c r="D153" s="7"/>
      <c r="E153" s="73">
        <v>3</v>
      </c>
      <c r="F153" s="145">
        <v>1</v>
      </c>
      <c r="G153" s="37"/>
    </row>
    <row r="154" spans="1:7" ht="14.5" customHeight="1" thickBot="1" x14ac:dyDescent="0.35">
      <c r="A154" s="21"/>
      <c r="B154" s="254" t="s">
        <v>525</v>
      </c>
      <c r="C154" s="255">
        <f>SUM(C145,C148,C152,C153)</f>
        <v>6</v>
      </c>
      <c r="D154" s="7"/>
      <c r="E154" s="329">
        <f>SUM(E145,E148,E152,E153)</f>
        <v>31</v>
      </c>
      <c r="F154" s="329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256" t="s">
        <v>47</v>
      </c>
      <c r="C155" s="257"/>
      <c r="D155" s="8"/>
      <c r="E155" s="78">
        <v>2</v>
      </c>
      <c r="F155" s="77">
        <v>2</v>
      </c>
      <c r="G155" s="38"/>
    </row>
    <row r="156" spans="1:7" ht="14.5" customHeight="1" thickBot="1" x14ac:dyDescent="0.35">
      <c r="B156" s="18" t="s">
        <v>48</v>
      </c>
      <c r="C156" s="19"/>
      <c r="D156" s="82"/>
      <c r="E156" s="318">
        <f>SUM(E138:E155)</f>
        <v>94</v>
      </c>
      <c r="F156" s="314">
        <f>SUM(F138:F155)</f>
        <v>68</v>
      </c>
    </row>
    <row r="157" spans="1:7" ht="14.5" customHeight="1" thickBot="1" x14ac:dyDescent="0.35">
      <c r="A157" s="20" t="s">
        <v>296</v>
      </c>
      <c r="B157" s="258" t="s">
        <v>49</v>
      </c>
      <c r="C157" s="259"/>
      <c r="D157" s="6" t="s">
        <v>312</v>
      </c>
      <c r="E157" s="251" t="s">
        <v>287</v>
      </c>
      <c r="F157" s="252"/>
      <c r="G157" s="253"/>
    </row>
    <row r="158" spans="1:7" ht="14.5" customHeight="1" x14ac:dyDescent="0.3">
      <c r="A158" s="21"/>
      <c r="B158" s="249" t="s">
        <v>229</v>
      </c>
      <c r="C158" s="250">
        <v>2</v>
      </c>
      <c r="D158" s="7"/>
      <c r="E158" s="72">
        <v>1</v>
      </c>
      <c r="F158" s="77">
        <v>1</v>
      </c>
      <c r="G158" s="37"/>
    </row>
    <row r="159" spans="1:7" ht="14.5" customHeight="1" x14ac:dyDescent="0.3">
      <c r="A159" s="21"/>
      <c r="B159" s="249" t="s">
        <v>230</v>
      </c>
      <c r="C159" s="250">
        <v>4</v>
      </c>
      <c r="D159" s="7"/>
      <c r="E159" s="72">
        <v>3</v>
      </c>
      <c r="F159" s="77">
        <v>3</v>
      </c>
      <c r="G159" s="37"/>
    </row>
    <row r="160" spans="1:7" ht="14.5" customHeight="1" x14ac:dyDescent="0.3">
      <c r="A160" s="21"/>
      <c r="B160" s="249" t="s">
        <v>231</v>
      </c>
      <c r="C160" s="250">
        <v>2</v>
      </c>
      <c r="D160" s="7"/>
      <c r="E160" s="72">
        <v>1</v>
      </c>
      <c r="F160" s="77">
        <v>4</v>
      </c>
      <c r="G160" s="37"/>
    </row>
    <row r="161" spans="1:7" ht="14.5" customHeight="1" x14ac:dyDescent="0.3">
      <c r="A161" s="21"/>
      <c r="B161" s="249" t="s">
        <v>232</v>
      </c>
      <c r="C161" s="250">
        <v>3</v>
      </c>
      <c r="D161" s="7"/>
      <c r="E161" s="72">
        <v>4</v>
      </c>
      <c r="F161" s="77">
        <v>2</v>
      </c>
      <c r="G161" s="37"/>
    </row>
    <row r="162" spans="1:7" ht="14.5" customHeight="1" x14ac:dyDescent="0.3">
      <c r="A162" s="21"/>
      <c r="B162" s="249" t="s">
        <v>248</v>
      </c>
      <c r="C162" s="250"/>
      <c r="D162" s="7"/>
      <c r="E162" s="72">
        <v>4</v>
      </c>
      <c r="F162" s="77">
        <v>4</v>
      </c>
      <c r="G162" s="37"/>
    </row>
    <row r="163" spans="1:7" ht="14.5" customHeight="1" x14ac:dyDescent="0.3">
      <c r="A163" s="21"/>
      <c r="B163" s="249" t="s">
        <v>249</v>
      </c>
      <c r="C163" s="250"/>
      <c r="D163" s="7"/>
      <c r="E163" s="72">
        <v>3</v>
      </c>
      <c r="F163" s="77">
        <v>4</v>
      </c>
      <c r="G163" s="37"/>
    </row>
    <row r="164" spans="1:7" ht="14.5" customHeight="1" x14ac:dyDescent="0.3">
      <c r="A164" s="21"/>
      <c r="B164" s="249" t="s">
        <v>250</v>
      </c>
      <c r="C164" s="250"/>
      <c r="D164" s="7"/>
      <c r="E164" s="72">
        <v>1</v>
      </c>
      <c r="F164" s="77">
        <v>5</v>
      </c>
      <c r="G164" s="37"/>
    </row>
    <row r="165" spans="1:7" ht="14.5" customHeight="1" x14ac:dyDescent="0.3">
      <c r="A165" s="21"/>
      <c r="B165" s="249" t="s">
        <v>233</v>
      </c>
      <c r="C165" s="250">
        <v>4</v>
      </c>
      <c r="D165" s="7"/>
      <c r="E165" s="72">
        <v>4</v>
      </c>
      <c r="F165" s="77">
        <v>4</v>
      </c>
      <c r="G165" s="37"/>
    </row>
    <row r="166" spans="1:7" ht="14.5" customHeight="1" thickBot="1" x14ac:dyDescent="0.35">
      <c r="A166" s="21"/>
      <c r="B166" s="249" t="s">
        <v>234</v>
      </c>
      <c r="C166" s="250">
        <v>5</v>
      </c>
      <c r="D166" s="7"/>
      <c r="E166" s="78">
        <v>4</v>
      </c>
      <c r="F166" s="144">
        <v>1</v>
      </c>
      <c r="G166" s="37"/>
    </row>
    <row r="167" spans="1:7" ht="14.5" customHeight="1" thickBot="1" x14ac:dyDescent="0.35">
      <c r="A167" s="21"/>
      <c r="B167" s="254" t="s">
        <v>235</v>
      </c>
      <c r="C167" s="255">
        <f>SUM(C165:C166)</f>
        <v>9</v>
      </c>
      <c r="D167" s="7"/>
      <c r="E167" s="323">
        <f>SUM(E158:E166)</f>
        <v>25</v>
      </c>
      <c r="F167" s="323">
        <f>SUM(F158:F166)</f>
        <v>28</v>
      </c>
      <c r="G167" s="37"/>
    </row>
    <row r="168" spans="1:7" ht="14.5" customHeight="1" x14ac:dyDescent="0.3">
      <c r="A168" s="21"/>
      <c r="B168" s="249" t="s">
        <v>236</v>
      </c>
      <c r="C168" s="250">
        <v>4</v>
      </c>
      <c r="D168" s="7"/>
      <c r="E168" s="72">
        <v>1</v>
      </c>
      <c r="F168" s="77">
        <v>1</v>
      </c>
      <c r="G168" s="37"/>
    </row>
    <row r="169" spans="1:7" ht="14.5" customHeight="1" x14ac:dyDescent="0.3">
      <c r="A169" s="21"/>
      <c r="B169" s="249" t="s">
        <v>237</v>
      </c>
      <c r="C169" s="250">
        <v>7</v>
      </c>
      <c r="D169" s="7"/>
      <c r="E169" s="72">
        <v>2</v>
      </c>
      <c r="F169" s="77">
        <v>1</v>
      </c>
      <c r="G169" s="37"/>
    </row>
    <row r="170" spans="1:7" ht="14.5" customHeight="1" thickBot="1" x14ac:dyDescent="0.35">
      <c r="A170" s="21"/>
      <c r="B170" s="249" t="s">
        <v>238</v>
      </c>
      <c r="C170" s="250">
        <v>9</v>
      </c>
      <c r="D170" s="7"/>
      <c r="E170" s="78">
        <v>2</v>
      </c>
      <c r="F170" s="144">
        <v>3</v>
      </c>
      <c r="G170" s="37"/>
    </row>
    <row r="171" spans="1:7" ht="14.5" customHeight="1" thickBot="1" x14ac:dyDescent="0.35">
      <c r="A171" s="21"/>
      <c r="B171" s="254" t="s">
        <v>239</v>
      </c>
      <c r="C171" s="255">
        <f>SUM(C168:C170)</f>
        <v>20</v>
      </c>
      <c r="D171" s="7"/>
      <c r="E171" s="323">
        <f>SUM(E167:E170)</f>
        <v>30</v>
      </c>
      <c r="F171" s="323">
        <f>SUM(F167:F170)</f>
        <v>33</v>
      </c>
      <c r="G171" s="37"/>
    </row>
    <row r="172" spans="1:7" ht="14.5" customHeight="1" thickBot="1" x14ac:dyDescent="0.35">
      <c r="A172" s="21"/>
      <c r="B172" s="249" t="s">
        <v>240</v>
      </c>
      <c r="C172" s="250">
        <v>5</v>
      </c>
      <c r="D172" s="7"/>
      <c r="E172" s="78">
        <v>1</v>
      </c>
      <c r="F172" s="144">
        <v>1</v>
      </c>
      <c r="G172" s="37"/>
    </row>
    <row r="173" spans="1:7" ht="14.5" customHeight="1" thickBot="1" x14ac:dyDescent="0.35">
      <c r="A173" s="21"/>
      <c r="B173" s="254" t="s">
        <v>241</v>
      </c>
      <c r="C173" s="255">
        <f>SUM(C172)</f>
        <v>5</v>
      </c>
      <c r="D173" s="7"/>
      <c r="E173" s="323">
        <f>SUM(E171:E172)</f>
        <v>31</v>
      </c>
      <c r="F173" s="323">
        <f>SUM(F171:F172)</f>
        <v>34</v>
      </c>
      <c r="G173" s="37"/>
    </row>
    <row r="174" spans="1:7" ht="14.5" customHeight="1" x14ac:dyDescent="0.3">
      <c r="A174" s="21"/>
      <c r="B174" s="249" t="s">
        <v>242</v>
      </c>
      <c r="C174" s="250">
        <v>4</v>
      </c>
      <c r="D174" s="7"/>
      <c r="E174" s="72">
        <v>4</v>
      </c>
      <c r="F174" s="77">
        <v>1</v>
      </c>
      <c r="G174" s="37"/>
    </row>
    <row r="175" spans="1:7" ht="14.5" customHeight="1" x14ac:dyDescent="0.3">
      <c r="A175" s="21"/>
      <c r="B175" s="249" t="s">
        <v>243</v>
      </c>
      <c r="C175" s="250">
        <v>5</v>
      </c>
      <c r="D175" s="7"/>
      <c r="E175" s="72">
        <v>3</v>
      </c>
      <c r="F175" s="77">
        <v>4</v>
      </c>
      <c r="G175" s="37"/>
    </row>
    <row r="176" spans="1:7" ht="14.5" customHeight="1" x14ac:dyDescent="0.3">
      <c r="A176" s="21"/>
      <c r="B176" s="249" t="s">
        <v>244</v>
      </c>
      <c r="C176" s="250">
        <v>6</v>
      </c>
      <c r="D176" s="7"/>
      <c r="E176" s="72">
        <v>7</v>
      </c>
      <c r="F176" s="77">
        <v>5</v>
      </c>
      <c r="G176" s="37"/>
    </row>
    <row r="177" spans="1:7" ht="14.5" customHeight="1" x14ac:dyDescent="0.3">
      <c r="A177" s="21"/>
      <c r="B177" s="249" t="s">
        <v>245</v>
      </c>
      <c r="C177" s="250">
        <v>7</v>
      </c>
      <c r="D177" s="7"/>
      <c r="E177" s="72">
        <v>8</v>
      </c>
      <c r="F177" s="77">
        <v>6</v>
      </c>
      <c r="G177" s="37"/>
    </row>
    <row r="178" spans="1:7" ht="14.5" customHeight="1" thickBot="1" x14ac:dyDescent="0.35">
      <c r="A178" s="21"/>
      <c r="B178" s="249" t="s">
        <v>246</v>
      </c>
      <c r="C178" s="250">
        <v>1</v>
      </c>
      <c r="D178" s="7"/>
      <c r="E178" s="78">
        <v>2</v>
      </c>
      <c r="F178" s="144">
        <v>4</v>
      </c>
      <c r="G178" s="37"/>
    </row>
    <row r="179" spans="1:7" ht="14.5" customHeight="1" thickBot="1" x14ac:dyDescent="0.35">
      <c r="A179" s="21"/>
      <c r="B179" s="254" t="s">
        <v>247</v>
      </c>
      <c r="C179" s="255">
        <f>SUM(C174:C178,C158:C161,C167,C171,C173)</f>
        <v>68</v>
      </c>
      <c r="D179" s="7"/>
      <c r="E179" s="329">
        <f>SUM(E173:E178)</f>
        <v>55</v>
      </c>
      <c r="F179" s="329">
        <f>SUM(F173:F178)</f>
        <v>54</v>
      </c>
      <c r="G179" s="37"/>
    </row>
    <row r="180" spans="1:7" ht="14.5" customHeight="1" x14ac:dyDescent="0.3">
      <c r="A180" s="21" t="s">
        <v>297</v>
      </c>
      <c r="B180" s="256" t="s">
        <v>50</v>
      </c>
      <c r="C180" s="257"/>
      <c r="D180" s="7"/>
      <c r="E180" s="72">
        <v>4</v>
      </c>
      <c r="F180" s="77">
        <v>4</v>
      </c>
      <c r="G180" s="36"/>
    </row>
    <row r="181" spans="1:7" ht="14.5" customHeight="1" x14ac:dyDescent="0.3">
      <c r="A181" s="21" t="s">
        <v>298</v>
      </c>
      <c r="B181" s="256" t="s">
        <v>51</v>
      </c>
      <c r="C181" s="257"/>
      <c r="D181" s="7"/>
      <c r="E181" s="72">
        <v>4</v>
      </c>
      <c r="F181" s="77">
        <v>2</v>
      </c>
      <c r="G181" s="36"/>
    </row>
    <row r="182" spans="1:7" ht="15" customHeight="1" x14ac:dyDescent="0.3">
      <c r="A182" s="21" t="s">
        <v>299</v>
      </c>
      <c r="B182" s="256" t="s">
        <v>52</v>
      </c>
      <c r="C182" s="257"/>
      <c r="D182" s="7"/>
      <c r="E182" s="72">
        <v>1</v>
      </c>
      <c r="F182" s="77">
        <v>1</v>
      </c>
      <c r="G182" s="36"/>
    </row>
    <row r="183" spans="1:7" x14ac:dyDescent="0.3">
      <c r="A183" s="21" t="s">
        <v>300</v>
      </c>
      <c r="B183" s="256" t="s">
        <v>53</v>
      </c>
      <c r="C183" s="257"/>
      <c r="D183" s="7"/>
      <c r="E183" s="72">
        <v>2</v>
      </c>
      <c r="F183" s="77">
        <v>4</v>
      </c>
      <c r="G183" s="36"/>
    </row>
    <row r="184" spans="1:7" ht="14.5" thickBot="1" x14ac:dyDescent="0.35">
      <c r="A184" s="22" t="s">
        <v>301</v>
      </c>
      <c r="B184" s="266" t="s">
        <v>54</v>
      </c>
      <c r="C184" s="267"/>
      <c r="D184" s="8"/>
      <c r="E184" s="78">
        <v>1</v>
      </c>
      <c r="F184" s="81">
        <v>1</v>
      </c>
      <c r="G184" s="38"/>
    </row>
    <row r="185" spans="1:7" ht="15" customHeight="1" thickBot="1" x14ac:dyDescent="0.35">
      <c r="B185" s="208" t="s">
        <v>55</v>
      </c>
      <c r="C185" s="210"/>
      <c r="E185" s="314">
        <f>SUM(E156:E184)</f>
        <v>302</v>
      </c>
      <c r="F185" s="314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6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08" t="s">
        <v>56</v>
      </c>
      <c r="C189" s="209"/>
      <c r="D189" s="209"/>
      <c r="E189" s="209"/>
      <c r="F189" s="209"/>
      <c r="G189" s="209"/>
    </row>
    <row r="190" spans="1:7" ht="15" customHeight="1" thickBot="1" x14ac:dyDescent="0.35">
      <c r="A190" s="20" t="s">
        <v>302</v>
      </c>
      <c r="B190" s="256" t="s">
        <v>57</v>
      </c>
      <c r="C190" s="257"/>
      <c r="D190" s="6"/>
      <c r="E190" s="75">
        <v>1</v>
      </c>
      <c r="F190" s="77">
        <v>1</v>
      </c>
      <c r="G190" s="40"/>
    </row>
    <row r="191" spans="1:7" ht="15" customHeight="1" thickBot="1" x14ac:dyDescent="0.35">
      <c r="A191" s="21" t="s">
        <v>303</v>
      </c>
      <c r="B191" s="264" t="s">
        <v>58</v>
      </c>
      <c r="C191" s="265"/>
      <c r="D191" s="7" t="s">
        <v>311</v>
      </c>
      <c r="E191" s="72">
        <v>10</v>
      </c>
      <c r="F191" s="77">
        <v>15</v>
      </c>
      <c r="G191" s="157" t="s">
        <v>286</v>
      </c>
    </row>
    <row r="192" spans="1:7" ht="15" customHeight="1" x14ac:dyDescent="0.3">
      <c r="A192" s="21"/>
      <c r="B192" s="249" t="s">
        <v>516</v>
      </c>
      <c r="C192" s="250"/>
      <c r="D192" s="7"/>
      <c r="E192" s="72">
        <v>2</v>
      </c>
      <c r="F192" s="77">
        <v>1</v>
      </c>
      <c r="G192" s="37"/>
    </row>
    <row r="193" spans="1:7" ht="15" customHeight="1" x14ac:dyDescent="0.3">
      <c r="A193" s="21"/>
      <c r="B193" s="249" t="s">
        <v>518</v>
      </c>
      <c r="C193" s="250"/>
      <c r="D193" s="7"/>
      <c r="E193" s="72">
        <v>1</v>
      </c>
      <c r="F193" s="77">
        <v>1</v>
      </c>
      <c r="G193" s="37"/>
    </row>
    <row r="194" spans="1:7" ht="15" customHeight="1" x14ac:dyDescent="0.3">
      <c r="A194" s="21"/>
      <c r="B194" s="249" t="s">
        <v>517</v>
      </c>
      <c r="C194" s="250"/>
      <c r="D194" s="7"/>
      <c r="E194" s="72">
        <v>2</v>
      </c>
      <c r="F194" s="77">
        <v>4</v>
      </c>
      <c r="G194" s="37"/>
    </row>
    <row r="195" spans="1:7" ht="15" customHeight="1" x14ac:dyDescent="0.3">
      <c r="A195" s="21"/>
      <c r="B195" s="249" t="s">
        <v>519</v>
      </c>
      <c r="C195" s="250"/>
      <c r="D195" s="7"/>
      <c r="E195" s="72">
        <v>3</v>
      </c>
      <c r="F195" s="77">
        <v>2</v>
      </c>
      <c r="G195" s="37"/>
    </row>
    <row r="196" spans="1:7" ht="15" customHeight="1" x14ac:dyDescent="0.3">
      <c r="A196" s="21"/>
      <c r="B196" s="249" t="s">
        <v>269</v>
      </c>
      <c r="C196" s="250">
        <f>SUM(C192:C195)</f>
        <v>0</v>
      </c>
      <c r="D196" s="7"/>
      <c r="E196" s="72">
        <v>2</v>
      </c>
      <c r="F196" s="77">
        <v>1</v>
      </c>
      <c r="G196" s="37"/>
    </row>
    <row r="197" spans="1:7" ht="15" customHeight="1" x14ac:dyDescent="0.3">
      <c r="A197" s="21"/>
      <c r="B197" s="249" t="s">
        <v>520</v>
      </c>
      <c r="C197" s="250">
        <v>5</v>
      </c>
      <c r="D197" s="7"/>
      <c r="E197" s="72">
        <v>1</v>
      </c>
      <c r="F197" s="77">
        <v>2</v>
      </c>
      <c r="G197" s="37"/>
    </row>
    <row r="198" spans="1:7" ht="15" customHeight="1" x14ac:dyDescent="0.3">
      <c r="A198" s="21"/>
      <c r="B198" s="249" t="s">
        <v>521</v>
      </c>
      <c r="C198" s="250"/>
      <c r="D198" s="7"/>
      <c r="E198" s="72">
        <v>1</v>
      </c>
      <c r="F198" s="77">
        <v>1</v>
      </c>
      <c r="G198" s="37"/>
    </row>
    <row r="199" spans="1:7" ht="15" customHeight="1" x14ac:dyDescent="0.3">
      <c r="A199" s="21"/>
      <c r="B199" s="249" t="s">
        <v>270</v>
      </c>
      <c r="C199" s="250">
        <f>SUM(C197:C198)</f>
        <v>5</v>
      </c>
      <c r="D199" s="7"/>
      <c r="E199" s="72">
        <v>1</v>
      </c>
      <c r="F199" s="77">
        <v>4</v>
      </c>
      <c r="G199" s="37"/>
    </row>
    <row r="200" spans="1:7" ht="15" customHeight="1" x14ac:dyDescent="0.3">
      <c r="A200" s="21"/>
      <c r="B200" s="249" t="s">
        <v>522</v>
      </c>
      <c r="C200" s="250"/>
      <c r="D200" s="7"/>
      <c r="E200" s="72">
        <v>4</v>
      </c>
      <c r="F200" s="77">
        <v>2</v>
      </c>
      <c r="G200" s="37"/>
    </row>
    <row r="201" spans="1:7" ht="15" customHeight="1" x14ac:dyDescent="0.3">
      <c r="A201" s="21"/>
      <c r="B201" s="249" t="s">
        <v>523</v>
      </c>
      <c r="C201" s="250"/>
      <c r="D201" s="7"/>
      <c r="E201" s="72">
        <v>1</v>
      </c>
      <c r="F201" s="77">
        <v>3</v>
      </c>
      <c r="G201" s="37"/>
    </row>
    <row r="202" spans="1:7" ht="15" customHeight="1" x14ac:dyDescent="0.3">
      <c r="A202" s="21"/>
      <c r="B202" s="249" t="s">
        <v>524</v>
      </c>
      <c r="C202" s="250"/>
      <c r="D202" s="7"/>
      <c r="E202" s="72">
        <v>2</v>
      </c>
      <c r="F202" s="77">
        <v>3</v>
      </c>
      <c r="G202" s="37"/>
    </row>
    <row r="203" spans="1:7" ht="15" customHeight="1" x14ac:dyDescent="0.3">
      <c r="A203" s="21"/>
      <c r="B203" s="249" t="s">
        <v>271</v>
      </c>
      <c r="C203" s="250">
        <f>SUM(C200:C202)</f>
        <v>0</v>
      </c>
      <c r="D203" s="7"/>
      <c r="E203" s="72">
        <v>3</v>
      </c>
      <c r="F203" s="77">
        <v>4</v>
      </c>
      <c r="G203" s="37"/>
    </row>
    <row r="204" spans="1:7" ht="15" customHeight="1" thickBot="1" x14ac:dyDescent="0.35">
      <c r="A204" s="21"/>
      <c r="B204" s="249" t="s">
        <v>272</v>
      </c>
      <c r="C204" s="250">
        <v>1</v>
      </c>
      <c r="D204" s="7"/>
      <c r="E204" s="72">
        <v>1</v>
      </c>
      <c r="F204" s="77">
        <v>5</v>
      </c>
      <c r="G204" s="37"/>
    </row>
    <row r="205" spans="1:7" ht="15" customHeight="1" thickBot="1" x14ac:dyDescent="0.35">
      <c r="A205" s="21"/>
      <c r="B205" s="254" t="s">
        <v>290</v>
      </c>
      <c r="C205" s="255">
        <f>SUM(C196,C199,C203,C204)</f>
        <v>6</v>
      </c>
      <c r="D205" s="7"/>
      <c r="E205" s="72">
        <v>1</v>
      </c>
      <c r="F205" s="77">
        <v>4</v>
      </c>
      <c r="G205" s="37"/>
    </row>
    <row r="206" spans="1:7" ht="14.5" customHeight="1" thickBot="1" x14ac:dyDescent="0.35">
      <c r="A206" s="22" t="s">
        <v>304</v>
      </c>
      <c r="B206" s="256" t="s">
        <v>59</v>
      </c>
      <c r="C206" s="257"/>
      <c r="D206" s="8"/>
      <c r="E206" s="78">
        <v>4</v>
      </c>
      <c r="F206" s="77">
        <v>2</v>
      </c>
      <c r="G206" s="38"/>
    </row>
    <row r="207" spans="1:7" ht="14.5" customHeight="1" thickBot="1" x14ac:dyDescent="0.35">
      <c r="B207" s="208" t="s">
        <v>60</v>
      </c>
      <c r="C207" s="210"/>
      <c r="D207" s="82"/>
      <c r="E207" s="318">
        <f>SUM(E190:E206)</f>
        <v>40</v>
      </c>
      <c r="F207" s="315">
        <f>SUM(F190:F206)</f>
        <v>55</v>
      </c>
    </row>
    <row r="208" spans="1:7" ht="14.5" customHeight="1" thickBot="1" x14ac:dyDescent="0.35">
      <c r="A208" s="20" t="s">
        <v>305</v>
      </c>
      <c r="B208" s="258" t="s">
        <v>61</v>
      </c>
      <c r="C208" s="259"/>
      <c r="D208" s="6" t="s">
        <v>312</v>
      </c>
      <c r="E208" s="251" t="s">
        <v>287</v>
      </c>
      <c r="F208" s="252"/>
      <c r="G208" s="253"/>
    </row>
    <row r="209" spans="1:7" x14ac:dyDescent="0.3">
      <c r="A209" s="21"/>
      <c r="B209" s="249" t="s">
        <v>206</v>
      </c>
      <c r="C209" s="250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249" t="s">
        <v>207</v>
      </c>
      <c r="C210" s="250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249" t="s">
        <v>208</v>
      </c>
      <c r="C211" s="250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249" t="s">
        <v>209</v>
      </c>
      <c r="C212" s="250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249" t="s">
        <v>226</v>
      </c>
      <c r="C213" s="250"/>
      <c r="D213" s="7"/>
      <c r="E213" s="72">
        <v>5</v>
      </c>
      <c r="F213" s="72">
        <v>4</v>
      </c>
      <c r="G213" s="37"/>
    </row>
    <row r="214" spans="1:7" x14ac:dyDescent="0.3">
      <c r="A214" s="21"/>
      <c r="B214" s="249" t="s">
        <v>227</v>
      </c>
      <c r="C214" s="250"/>
      <c r="D214" s="7"/>
      <c r="E214" s="72">
        <v>7</v>
      </c>
      <c r="F214" s="72">
        <v>3</v>
      </c>
      <c r="G214" s="37"/>
    </row>
    <row r="215" spans="1:7" x14ac:dyDescent="0.3">
      <c r="A215" s="21"/>
      <c r="B215" s="249" t="s">
        <v>228</v>
      </c>
      <c r="C215" s="250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249" t="s">
        <v>210</v>
      </c>
      <c r="C216" s="250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249" t="s">
        <v>211</v>
      </c>
      <c r="C217" s="250">
        <v>3</v>
      </c>
      <c r="D217" s="7"/>
      <c r="E217" s="78">
        <v>3</v>
      </c>
      <c r="F217" s="78">
        <v>5</v>
      </c>
      <c r="G217" s="37"/>
    </row>
    <row r="218" spans="1:7" ht="14.5" thickBot="1" x14ac:dyDescent="0.35">
      <c r="A218" s="21"/>
      <c r="B218" s="254" t="s">
        <v>212</v>
      </c>
      <c r="C218" s="255">
        <f>SUM(C215:C217)</f>
        <v>14</v>
      </c>
      <c r="D218" s="7"/>
      <c r="E218" s="323">
        <f>SUM(E209:E217)</f>
        <v>29</v>
      </c>
      <c r="F218" s="323">
        <f>SUM(F209:F217)</f>
        <v>30</v>
      </c>
      <c r="G218" s="37"/>
    </row>
    <row r="219" spans="1:7" x14ac:dyDescent="0.3">
      <c r="A219" s="21"/>
      <c r="B219" s="249" t="s">
        <v>213</v>
      </c>
      <c r="C219" s="250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249" t="s">
        <v>214</v>
      </c>
      <c r="C220" s="250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249" t="s">
        <v>215</v>
      </c>
      <c r="C221" s="250">
        <v>7</v>
      </c>
      <c r="D221" s="7"/>
      <c r="E221" s="78">
        <v>4</v>
      </c>
      <c r="F221" s="78">
        <v>5</v>
      </c>
      <c r="G221" s="37"/>
    </row>
    <row r="222" spans="1:7" ht="14.5" thickBot="1" x14ac:dyDescent="0.35">
      <c r="A222" s="21"/>
      <c r="B222" s="254" t="s">
        <v>216</v>
      </c>
      <c r="C222" s="255">
        <f>SUM(C219:C221)</f>
        <v>18</v>
      </c>
      <c r="D222" s="7"/>
      <c r="E222" s="323">
        <f>SUM(E219:E221)</f>
        <v>9</v>
      </c>
      <c r="F222" s="323">
        <f>SUM(F219:F221)</f>
        <v>17</v>
      </c>
      <c r="G222" s="37"/>
    </row>
    <row r="223" spans="1:7" x14ac:dyDescent="0.3">
      <c r="A223" s="21"/>
      <c r="B223" s="249" t="s">
        <v>217</v>
      </c>
      <c r="C223" s="250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249" t="s">
        <v>218</v>
      </c>
      <c r="C224" s="250">
        <v>2</v>
      </c>
      <c r="D224" s="7"/>
      <c r="E224" s="78">
        <v>2</v>
      </c>
      <c r="F224" s="78">
        <v>2</v>
      </c>
      <c r="G224" s="37"/>
    </row>
    <row r="225" spans="1:7" ht="14.5" thickBot="1" x14ac:dyDescent="0.35">
      <c r="A225" s="21"/>
      <c r="B225" s="254" t="s">
        <v>219</v>
      </c>
      <c r="C225" s="255">
        <f>SUM(C223:C224)</f>
        <v>5</v>
      </c>
      <c r="D225" s="7"/>
      <c r="E225" s="323">
        <f>SUM(E223:E224)</f>
        <v>3</v>
      </c>
      <c r="F225" s="323">
        <f>SUM(F223:F224)</f>
        <v>3</v>
      </c>
      <c r="G225" s="37"/>
    </row>
    <row r="226" spans="1:7" x14ac:dyDescent="0.3">
      <c r="A226" s="21"/>
      <c r="B226" s="249" t="s">
        <v>220</v>
      </c>
      <c r="C226" s="250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249" t="s">
        <v>221</v>
      </c>
      <c r="C227" s="250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249" t="s">
        <v>222</v>
      </c>
      <c r="C228" s="250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249" t="s">
        <v>223</v>
      </c>
      <c r="C229" s="250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249" t="s">
        <v>224</v>
      </c>
      <c r="C230" s="250">
        <v>6</v>
      </c>
      <c r="D230" s="7"/>
      <c r="E230" s="78">
        <v>7</v>
      </c>
      <c r="F230" s="78">
        <v>5</v>
      </c>
      <c r="G230" s="37"/>
    </row>
    <row r="231" spans="1:7" ht="14.5" thickBot="1" x14ac:dyDescent="0.35">
      <c r="A231" s="21"/>
      <c r="B231" s="254" t="s">
        <v>225</v>
      </c>
      <c r="C231" s="255">
        <f>SUM(C226:C230,C209:C212,C218,C222,C225)</f>
        <v>89</v>
      </c>
      <c r="D231" s="7"/>
      <c r="E231" s="323">
        <f>SUM(E226:E230,E225,E222,E218)</f>
        <v>66</v>
      </c>
      <c r="F231" s="323">
        <f>SUM(F226:F230,F225,F222,F218)</f>
        <v>68</v>
      </c>
      <c r="G231" s="37"/>
    </row>
    <row r="232" spans="1:7" ht="14.5" customHeight="1" x14ac:dyDescent="0.3">
      <c r="A232" s="21" t="s">
        <v>306</v>
      </c>
      <c r="B232" s="256" t="s">
        <v>62</v>
      </c>
      <c r="C232" s="257"/>
      <c r="D232" s="7"/>
      <c r="E232" s="72">
        <v>4</v>
      </c>
      <c r="F232" s="77">
        <v>4</v>
      </c>
      <c r="G232" s="36"/>
    </row>
    <row r="233" spans="1:7" ht="14.5" customHeight="1" x14ac:dyDescent="0.3">
      <c r="A233" s="21" t="s">
        <v>307</v>
      </c>
      <c r="B233" s="256" t="s">
        <v>63</v>
      </c>
      <c r="C233" s="257"/>
      <c r="D233" s="7"/>
      <c r="E233" s="72">
        <v>5</v>
      </c>
      <c r="F233" s="77">
        <v>7</v>
      </c>
      <c r="G233" s="36"/>
    </row>
    <row r="234" spans="1:7" ht="15" customHeight="1" x14ac:dyDescent="0.3">
      <c r="A234" s="21" t="s">
        <v>308</v>
      </c>
      <c r="B234" s="256" t="s">
        <v>64</v>
      </c>
      <c r="C234" s="257"/>
      <c r="D234" s="7"/>
      <c r="E234" s="72">
        <v>2</v>
      </c>
      <c r="F234" s="77">
        <v>3</v>
      </c>
      <c r="G234" s="36"/>
    </row>
    <row r="235" spans="1:7" x14ac:dyDescent="0.3">
      <c r="A235" s="21" t="s">
        <v>309</v>
      </c>
      <c r="B235" s="256" t="s">
        <v>65</v>
      </c>
      <c r="C235" s="257"/>
      <c r="D235" s="7"/>
      <c r="E235" s="72">
        <v>2</v>
      </c>
      <c r="F235" s="77">
        <v>2</v>
      </c>
      <c r="G235" s="36"/>
    </row>
    <row r="236" spans="1:7" ht="14.5" thickBot="1" x14ac:dyDescent="0.35">
      <c r="A236" s="22" t="s">
        <v>310</v>
      </c>
      <c r="B236" s="266" t="s">
        <v>66</v>
      </c>
      <c r="C236" s="267"/>
      <c r="D236" s="8"/>
      <c r="E236" s="78">
        <v>2</v>
      </c>
      <c r="F236" s="81">
        <v>1</v>
      </c>
      <c r="G236" s="38"/>
    </row>
    <row r="237" spans="1:7" ht="15" customHeight="1" thickBot="1" x14ac:dyDescent="0.35">
      <c r="B237" s="208" t="s">
        <v>67</v>
      </c>
      <c r="C237" s="209"/>
      <c r="D237" s="210"/>
      <c r="E237" s="314">
        <f>SUM(E207,E231:E236)</f>
        <v>121</v>
      </c>
      <c r="F237" s="314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08" t="s">
        <v>68</v>
      </c>
      <c r="C239" s="209"/>
      <c r="D239" s="210"/>
      <c r="E239" s="314">
        <f>SUM(E185,E237)</f>
        <v>423</v>
      </c>
      <c r="F239" s="314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08" t="s">
        <v>69</v>
      </c>
      <c r="C241" s="209"/>
      <c r="D241" s="210"/>
      <c r="E241" s="314">
        <f>SUM(E133,E239)</f>
        <v>452</v>
      </c>
      <c r="F241" s="314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22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23"/>
      <c r="D244" s="224"/>
      <c r="E244" s="74">
        <f>E241-E110</f>
        <v>-51</v>
      </c>
      <c r="F244" s="74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workbookViewId="0">
      <selection activeCell="B2" sqref="B2:F5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25" t="s">
        <v>404</v>
      </c>
      <c r="B1" s="225"/>
      <c r="C1" s="225"/>
      <c r="D1" s="225"/>
      <c r="E1" s="225"/>
      <c r="F1" s="226"/>
      <c r="G1" s="96"/>
      <c r="H1" s="96"/>
      <c r="I1" s="96"/>
    </row>
    <row r="2" spans="1:9" ht="18.5" thickBot="1" x14ac:dyDescent="0.45">
      <c r="A2" s="99" t="s">
        <v>419</v>
      </c>
      <c r="B2" s="352" t="str">
        <f>'General information'!B2</f>
        <v>CompanyName LegalForm</v>
      </c>
      <c r="C2" s="353"/>
      <c r="D2" s="353"/>
      <c r="E2" s="353"/>
      <c r="F2" s="354"/>
    </row>
    <row r="3" spans="1:9" ht="18.5" thickBot="1" x14ac:dyDescent="0.45">
      <c r="A3" s="301" t="s">
        <v>422</v>
      </c>
      <c r="B3" s="346" t="str">
        <f>'General information'!B3</f>
        <v>Address 1234, Country</v>
      </c>
      <c r="C3" s="355"/>
      <c r="D3" s="355"/>
      <c r="E3" s="355"/>
      <c r="F3" s="348"/>
    </row>
    <row r="4" spans="1:9" ht="18.5" thickBot="1" x14ac:dyDescent="0.45">
      <c r="A4" s="99" t="s">
        <v>80</v>
      </c>
      <c r="B4" s="349">
        <f>'General information'!B8</f>
        <v>45292</v>
      </c>
      <c r="C4" s="356"/>
      <c r="D4" s="356"/>
      <c r="E4" s="356"/>
      <c r="F4" s="351"/>
    </row>
    <row r="5" spans="1:9" ht="18.5" thickBot="1" x14ac:dyDescent="0.45">
      <c r="A5" s="99" t="s">
        <v>81</v>
      </c>
      <c r="B5" s="357">
        <f>'General information'!B9</f>
        <v>45657</v>
      </c>
      <c r="C5" s="358"/>
      <c r="D5" s="358"/>
      <c r="E5" s="358"/>
      <c r="F5" s="359"/>
    </row>
    <row r="6" spans="1:9" ht="20.5" thickBot="1" x14ac:dyDescent="0.45">
      <c r="A6" s="227" t="s">
        <v>403</v>
      </c>
      <c r="B6" s="302"/>
      <c r="C6" s="302"/>
      <c r="D6" s="302"/>
      <c r="E6" s="302"/>
      <c r="F6" s="226"/>
      <c r="G6" s="96"/>
      <c r="H6" s="96"/>
      <c r="I6" s="96"/>
    </row>
    <row r="7" spans="1:9" ht="18.5" thickBot="1" x14ac:dyDescent="0.45">
      <c r="A7" s="98" t="s">
        <v>90</v>
      </c>
      <c r="B7" s="306" t="s">
        <v>89</v>
      </c>
      <c r="C7" s="307"/>
      <c r="D7" s="307"/>
      <c r="E7" s="307"/>
      <c r="F7" s="308"/>
    </row>
    <row r="8" spans="1:9" ht="18.5" thickBot="1" x14ac:dyDescent="0.45">
      <c r="A8" s="99" t="s">
        <v>281</v>
      </c>
      <c r="B8" s="298" t="s">
        <v>570</v>
      </c>
      <c r="C8" s="299"/>
      <c r="D8" s="299"/>
      <c r="E8" s="299"/>
      <c r="F8" s="300"/>
    </row>
    <row r="11" spans="1:9" ht="14.5" thickBot="1" x14ac:dyDescent="0.35"/>
    <row r="12" spans="1:9" ht="18.5" thickBot="1" x14ac:dyDescent="0.45">
      <c r="A12" s="11" t="s">
        <v>91</v>
      </c>
      <c r="B12" s="211" t="s">
        <v>71</v>
      </c>
      <c r="C12" s="212"/>
      <c r="D12" s="136" t="s">
        <v>73</v>
      </c>
      <c r="E12" s="11">
        <f>B4</f>
        <v>45292</v>
      </c>
      <c r="F12" s="12">
        <f>B5</f>
        <v>45657</v>
      </c>
      <c r="G12" s="138" t="s">
        <v>281</v>
      </c>
    </row>
    <row r="13" spans="1:9" ht="14.5" thickBot="1" x14ac:dyDescent="0.35">
      <c r="B13" s="208" t="s">
        <v>72</v>
      </c>
      <c r="C13" s="209"/>
      <c r="D13" s="209"/>
      <c r="E13" s="209"/>
      <c r="F13" s="209"/>
      <c r="G13" s="139"/>
    </row>
    <row r="14" spans="1:9" ht="14.5" customHeight="1" x14ac:dyDescent="0.3">
      <c r="A14" s="20" t="s">
        <v>430</v>
      </c>
      <c r="B14" s="258" t="s">
        <v>373</v>
      </c>
      <c r="C14" s="259"/>
      <c r="D14" s="112" t="s">
        <v>566</v>
      </c>
      <c r="E14" s="72">
        <f>E25</f>
        <v>116</v>
      </c>
      <c r="F14" s="72">
        <f>F25</f>
        <v>89</v>
      </c>
      <c r="G14" s="142" t="s">
        <v>567</v>
      </c>
    </row>
    <row r="15" spans="1:9" ht="14.5" customHeight="1" x14ac:dyDescent="0.3">
      <c r="A15" s="21"/>
      <c r="B15" s="270" t="s">
        <v>528</v>
      </c>
      <c r="C15" s="271"/>
      <c r="D15" s="112"/>
      <c r="E15" s="72">
        <v>3</v>
      </c>
      <c r="F15" s="77">
        <v>4</v>
      </c>
      <c r="G15" s="142"/>
    </row>
    <row r="16" spans="1:9" ht="14.5" customHeight="1" x14ac:dyDescent="0.3">
      <c r="A16" s="21"/>
      <c r="B16" s="270" t="s">
        <v>528</v>
      </c>
      <c r="C16" s="271"/>
      <c r="D16" s="112"/>
      <c r="E16" s="72">
        <v>2</v>
      </c>
      <c r="F16" s="77">
        <v>5</v>
      </c>
      <c r="G16" s="142"/>
    </row>
    <row r="17" spans="1:7" ht="14.5" customHeight="1" x14ac:dyDescent="0.3">
      <c r="A17" s="21"/>
      <c r="B17" s="270" t="s">
        <v>529</v>
      </c>
      <c r="C17" s="271"/>
      <c r="D17" s="112"/>
      <c r="E17" s="72">
        <v>3</v>
      </c>
      <c r="F17" s="77">
        <v>3</v>
      </c>
      <c r="G17" s="142"/>
    </row>
    <row r="18" spans="1:7" ht="14.5" customHeight="1" x14ac:dyDescent="0.3">
      <c r="A18" s="21"/>
      <c r="B18" s="270" t="s">
        <v>530</v>
      </c>
      <c r="C18" s="271"/>
      <c r="D18" s="112"/>
      <c r="E18" s="72">
        <v>4</v>
      </c>
      <c r="F18" s="77">
        <v>2</v>
      </c>
      <c r="G18" s="142"/>
    </row>
    <row r="19" spans="1:7" ht="14.5" customHeight="1" x14ac:dyDescent="0.3">
      <c r="A19" s="21"/>
      <c r="B19" s="270" t="s">
        <v>531</v>
      </c>
      <c r="C19" s="271"/>
      <c r="D19" s="112"/>
      <c r="E19" s="72">
        <v>5</v>
      </c>
      <c r="F19" s="77">
        <v>4</v>
      </c>
      <c r="G19" s="142"/>
    </row>
    <row r="20" spans="1:7" ht="14.5" customHeight="1" x14ac:dyDescent="0.3">
      <c r="A20" s="21"/>
      <c r="B20" s="270" t="s">
        <v>532</v>
      </c>
      <c r="C20" s="271"/>
      <c r="D20" s="112"/>
      <c r="E20" s="72">
        <v>6</v>
      </c>
      <c r="F20" s="77">
        <v>56</v>
      </c>
      <c r="G20" s="142"/>
    </row>
    <row r="21" spans="1:7" ht="14.5" customHeight="1" x14ac:dyDescent="0.3">
      <c r="A21" s="21"/>
      <c r="B21" s="270" t="s">
        <v>533</v>
      </c>
      <c r="C21" s="271"/>
      <c r="D21" s="112"/>
      <c r="E21" s="72">
        <v>76</v>
      </c>
      <c r="F21" s="77">
        <v>4</v>
      </c>
      <c r="G21" s="142"/>
    </row>
    <row r="22" spans="1:7" ht="14.5" customHeight="1" x14ac:dyDescent="0.3">
      <c r="A22" s="21"/>
      <c r="B22" s="270" t="s">
        <v>534</v>
      </c>
      <c r="C22" s="271"/>
      <c r="D22" s="112"/>
      <c r="E22" s="72">
        <v>8</v>
      </c>
      <c r="F22" s="77">
        <v>2</v>
      </c>
      <c r="G22" s="142"/>
    </row>
    <row r="23" spans="1:7" ht="14.5" customHeight="1" x14ac:dyDescent="0.3">
      <c r="A23" s="21" t="s">
        <v>431</v>
      </c>
      <c r="B23" s="270" t="s">
        <v>535</v>
      </c>
      <c r="C23" s="271"/>
      <c r="D23" s="112"/>
      <c r="E23" s="72">
        <v>9</v>
      </c>
      <c r="F23" s="77">
        <v>4</v>
      </c>
      <c r="G23" s="140"/>
    </row>
    <row r="24" spans="1:7" ht="15" customHeight="1" thickBot="1" x14ac:dyDescent="0.35">
      <c r="A24" s="21" t="s">
        <v>432</v>
      </c>
      <c r="B24" s="270" t="s">
        <v>536</v>
      </c>
      <c r="C24" s="271"/>
      <c r="D24" s="112"/>
      <c r="E24" s="78">
        <v>0</v>
      </c>
      <c r="F24" s="144">
        <v>5</v>
      </c>
      <c r="G24" s="140"/>
    </row>
    <row r="25" spans="1:7" ht="14.5" customHeight="1" x14ac:dyDescent="0.3">
      <c r="A25" s="21" t="s">
        <v>433</v>
      </c>
      <c r="B25" s="268" t="s">
        <v>537</v>
      </c>
      <c r="C25" s="269"/>
      <c r="D25" s="112"/>
      <c r="E25" s="329">
        <f>SUM(E15:E24)</f>
        <v>116</v>
      </c>
      <c r="F25" s="329">
        <f>SUM(F15:F24)</f>
        <v>89</v>
      </c>
      <c r="G25" s="140"/>
    </row>
    <row r="26" spans="1:7" ht="15" customHeight="1" thickBot="1" x14ac:dyDescent="0.35">
      <c r="A26" s="21" t="s">
        <v>434</v>
      </c>
      <c r="B26" s="256" t="s">
        <v>371</v>
      </c>
      <c r="C26" s="257"/>
      <c r="D26" s="112"/>
      <c r="E26" s="78">
        <v>-6</v>
      </c>
      <c r="F26" s="144">
        <v>-6</v>
      </c>
      <c r="G26" s="140"/>
    </row>
    <row r="27" spans="1:7" ht="14.5" customHeight="1" x14ac:dyDescent="0.3">
      <c r="A27" s="21" t="s">
        <v>435</v>
      </c>
      <c r="B27" s="264" t="s">
        <v>370</v>
      </c>
      <c r="C27" s="265"/>
      <c r="D27" s="112">
        <v>28.4</v>
      </c>
      <c r="E27" s="323">
        <f>E36</f>
        <v>44</v>
      </c>
      <c r="F27" s="333">
        <f>F36</f>
        <v>101</v>
      </c>
      <c r="G27" s="142" t="s">
        <v>568</v>
      </c>
    </row>
    <row r="28" spans="1:7" ht="14.5" customHeight="1" x14ac:dyDescent="0.3">
      <c r="A28" s="21"/>
      <c r="B28" s="270" t="s">
        <v>539</v>
      </c>
      <c r="C28" s="271"/>
      <c r="D28" s="112"/>
      <c r="E28" s="72">
        <v>2</v>
      </c>
      <c r="F28" s="77">
        <v>54</v>
      </c>
      <c r="G28" s="140"/>
    </row>
    <row r="29" spans="1:7" ht="14.5" customHeight="1" x14ac:dyDescent="0.3">
      <c r="A29" s="21"/>
      <c r="B29" s="270" t="s">
        <v>540</v>
      </c>
      <c r="C29" s="271"/>
      <c r="D29" s="112"/>
      <c r="E29" s="72">
        <v>3</v>
      </c>
      <c r="F29" s="77">
        <v>5</v>
      </c>
      <c r="G29" s="140"/>
    </row>
    <row r="30" spans="1:7" ht="14.5" customHeight="1" x14ac:dyDescent="0.3">
      <c r="A30" s="21"/>
      <c r="B30" s="270" t="s">
        <v>541</v>
      </c>
      <c r="C30" s="271"/>
      <c r="D30" s="112"/>
      <c r="E30" s="72">
        <v>4</v>
      </c>
      <c r="F30" s="77">
        <v>6</v>
      </c>
      <c r="G30" s="140"/>
    </row>
    <row r="31" spans="1:7" ht="14.5" customHeight="1" x14ac:dyDescent="0.3">
      <c r="A31" s="21"/>
      <c r="B31" s="270" t="s">
        <v>542</v>
      </c>
      <c r="C31" s="271"/>
      <c r="D31" s="112"/>
      <c r="E31" s="72">
        <v>5</v>
      </c>
      <c r="F31" s="77">
        <v>6</v>
      </c>
      <c r="G31" s="140"/>
    </row>
    <row r="32" spans="1:7" ht="14.5" customHeight="1" x14ac:dyDescent="0.3">
      <c r="A32" s="21"/>
      <c r="B32" s="270" t="s">
        <v>543</v>
      </c>
      <c r="C32" s="271"/>
      <c r="D32" s="112"/>
      <c r="E32" s="72">
        <v>6</v>
      </c>
      <c r="F32" s="77">
        <v>7</v>
      </c>
      <c r="G32" s="140"/>
    </row>
    <row r="33" spans="1:7" ht="14.5" customHeight="1" x14ac:dyDescent="0.3">
      <c r="A33" s="21"/>
      <c r="B33" s="270" t="s">
        <v>544</v>
      </c>
      <c r="C33" s="271"/>
      <c r="D33" s="112"/>
      <c r="E33" s="72">
        <v>7</v>
      </c>
      <c r="F33" s="77">
        <v>7</v>
      </c>
      <c r="G33" s="140"/>
    </row>
    <row r="34" spans="1:7" ht="14.5" customHeight="1" x14ac:dyDescent="0.3">
      <c r="A34" s="21"/>
      <c r="B34" s="270" t="s">
        <v>271</v>
      </c>
      <c r="C34" s="271"/>
      <c r="D34" s="112"/>
      <c r="E34" s="72">
        <v>8</v>
      </c>
      <c r="F34" s="77">
        <v>8</v>
      </c>
      <c r="G34" s="140"/>
    </row>
    <row r="35" spans="1:7" ht="15" customHeight="1" thickBot="1" x14ac:dyDescent="0.35">
      <c r="A35" s="21"/>
      <c r="B35" s="270" t="s">
        <v>545</v>
      </c>
      <c r="C35" s="271"/>
      <c r="D35" s="112"/>
      <c r="E35" s="78">
        <v>9</v>
      </c>
      <c r="F35" s="144">
        <v>8</v>
      </c>
      <c r="G35" s="140"/>
    </row>
    <row r="36" spans="1:7" ht="14.5" customHeight="1" x14ac:dyDescent="0.3">
      <c r="A36" s="21"/>
      <c r="B36" s="268" t="s">
        <v>546</v>
      </c>
      <c r="C36" s="269"/>
      <c r="D36" s="112"/>
      <c r="E36" s="323">
        <f>SUM(E28:E35)</f>
        <v>44</v>
      </c>
      <c r="F36" s="323">
        <f>SUM(F28:F35)</f>
        <v>101</v>
      </c>
      <c r="G36" s="140"/>
    </row>
    <row r="37" spans="1:7" ht="14.5" customHeight="1" x14ac:dyDescent="0.3">
      <c r="A37" s="21" t="s">
        <v>428</v>
      </c>
      <c r="B37" s="256" t="s">
        <v>369</v>
      </c>
      <c r="C37" s="257"/>
      <c r="D37" s="112"/>
      <c r="E37" s="72">
        <v>-6</v>
      </c>
      <c r="F37" s="77">
        <v>-4</v>
      </c>
      <c r="G37" s="140"/>
    </row>
    <row r="38" spans="1:7" ht="14.5" customHeight="1" x14ac:dyDescent="0.3">
      <c r="A38" s="21" t="s">
        <v>436</v>
      </c>
      <c r="B38" s="256" t="s">
        <v>378</v>
      </c>
      <c r="C38" s="257"/>
      <c r="D38" s="112"/>
      <c r="E38" s="72">
        <v>-6</v>
      </c>
      <c r="F38" s="77">
        <v>16</v>
      </c>
      <c r="G38" s="140"/>
    </row>
    <row r="39" spans="1:7" ht="14.5" customHeight="1" x14ac:dyDescent="0.3">
      <c r="A39" s="21" t="s">
        <v>437</v>
      </c>
      <c r="B39" s="256" t="s">
        <v>368</v>
      </c>
      <c r="C39" s="257"/>
      <c r="D39" s="112"/>
      <c r="E39" s="72">
        <v>-4</v>
      </c>
      <c r="F39" s="77">
        <v>-3</v>
      </c>
      <c r="G39" s="140"/>
    </row>
    <row r="40" spans="1:7" ht="15" customHeight="1" thickBot="1" x14ac:dyDescent="0.35">
      <c r="A40" s="22" t="s">
        <v>429</v>
      </c>
      <c r="B40" s="266" t="s">
        <v>367</v>
      </c>
      <c r="C40" s="267"/>
      <c r="D40" s="112"/>
      <c r="E40" s="72">
        <v>-6</v>
      </c>
      <c r="F40" s="77">
        <v>2</v>
      </c>
      <c r="G40" s="140"/>
    </row>
    <row r="41" spans="1:7" ht="14.5" thickBot="1" x14ac:dyDescent="0.35">
      <c r="A41" s="109"/>
      <c r="B41" s="209" t="s">
        <v>289</v>
      </c>
      <c r="C41" s="210"/>
      <c r="D41" s="111"/>
      <c r="E41" s="318">
        <f>SUM(E14:E40)</f>
        <v>452</v>
      </c>
      <c r="F41" s="318">
        <f>SUM(F14:F40)</f>
        <v>575</v>
      </c>
      <c r="G41" s="140"/>
    </row>
    <row r="42" spans="1:7" ht="14.5" customHeight="1" x14ac:dyDescent="0.3">
      <c r="A42" s="20" t="s">
        <v>438</v>
      </c>
      <c r="B42" s="274" t="s">
        <v>374</v>
      </c>
      <c r="C42" s="275"/>
      <c r="D42" s="112"/>
      <c r="E42" s="72">
        <v>6</v>
      </c>
      <c r="F42" s="77">
        <v>5</v>
      </c>
      <c r="G42" s="140"/>
    </row>
    <row r="43" spans="1:7" ht="14.5" customHeight="1" x14ac:dyDescent="0.3">
      <c r="A43" s="21" t="s">
        <v>439</v>
      </c>
      <c r="B43" s="256" t="s">
        <v>375</v>
      </c>
      <c r="C43" s="257"/>
      <c r="D43" s="112"/>
      <c r="E43" s="72">
        <v>-3</v>
      </c>
      <c r="F43" s="77">
        <v>3</v>
      </c>
      <c r="G43" s="140"/>
    </row>
    <row r="44" spans="1:7" ht="15" customHeight="1" thickBot="1" x14ac:dyDescent="0.35">
      <c r="A44" s="22" t="s">
        <v>440</v>
      </c>
      <c r="B44" s="266" t="s">
        <v>376</v>
      </c>
      <c r="C44" s="267"/>
      <c r="D44" s="112"/>
      <c r="E44" s="72">
        <v>6</v>
      </c>
      <c r="F44" s="77">
        <v>6</v>
      </c>
      <c r="G44" s="140"/>
    </row>
    <row r="45" spans="1:7" ht="14.5" thickBot="1" x14ac:dyDescent="0.35">
      <c r="A45" s="109"/>
      <c r="B45" s="209" t="s">
        <v>288</v>
      </c>
      <c r="C45" s="210"/>
      <c r="D45" s="111"/>
      <c r="E45" s="318">
        <f>SUM(E41:E44)</f>
        <v>461</v>
      </c>
      <c r="F45" s="318">
        <f>SUM(F41:F44)</f>
        <v>589</v>
      </c>
      <c r="G45" s="140"/>
    </row>
    <row r="46" spans="1:7" ht="15" customHeight="1" thickBot="1" x14ac:dyDescent="0.35">
      <c r="A46" s="23" t="s">
        <v>441</v>
      </c>
      <c r="B46" s="272" t="s">
        <v>377</v>
      </c>
      <c r="C46" s="273"/>
      <c r="D46" s="112"/>
      <c r="E46" s="73">
        <v>1</v>
      </c>
      <c r="F46" s="137">
        <v>5</v>
      </c>
      <c r="G46" s="140"/>
    </row>
    <row r="47" spans="1:7" ht="14.5" thickBot="1" x14ac:dyDescent="0.35">
      <c r="A47" s="109"/>
      <c r="B47" s="209" t="s">
        <v>405</v>
      </c>
      <c r="C47" s="210"/>
      <c r="D47" s="111"/>
      <c r="E47" s="318">
        <f>SUM(E45:E46)</f>
        <v>462</v>
      </c>
      <c r="F47" s="318">
        <f>SUM(F45:F46)</f>
        <v>594</v>
      </c>
      <c r="G47" s="141"/>
    </row>
    <row r="54" spans="2:5" x14ac:dyDescent="0.3">
      <c r="B54" s="1"/>
    </row>
    <row r="55" spans="2:5" x14ac:dyDescent="0.3">
      <c r="E55" s="17"/>
    </row>
  </sheetData>
  <mergeCells count="44">
    <mergeCell ref="B26:C26"/>
    <mergeCell ref="B29:C29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47:C47"/>
    <mergeCell ref="B7:F7"/>
    <mergeCell ref="B8:F8"/>
    <mergeCell ref="B12:C12"/>
    <mergeCell ref="B13:F13"/>
    <mergeCell ref="B41:C41"/>
    <mergeCell ref="B45:C45"/>
    <mergeCell ref="B46:C46"/>
    <mergeCell ref="B44:C44"/>
    <mergeCell ref="B43:C43"/>
    <mergeCell ref="B42:C42"/>
    <mergeCell ref="B40:C40"/>
    <mergeCell ref="B39:C39"/>
    <mergeCell ref="B38:C38"/>
    <mergeCell ref="B37:C37"/>
    <mergeCell ref="B28:C28"/>
    <mergeCell ref="B36:C36"/>
    <mergeCell ref="A6:F6"/>
    <mergeCell ref="A1:F1"/>
    <mergeCell ref="B2:F2"/>
    <mergeCell ref="B3:F3"/>
    <mergeCell ref="B4:F4"/>
    <mergeCell ref="B5:F5"/>
    <mergeCell ref="B34:C34"/>
    <mergeCell ref="B27:C27"/>
    <mergeCell ref="B31:C31"/>
    <mergeCell ref="B32:C32"/>
    <mergeCell ref="B30:C30"/>
    <mergeCell ref="B33:C33"/>
    <mergeCell ref="B35:C35"/>
    <mergeCell ref="B14:C14"/>
    <mergeCell ref="B15:C15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abSelected="1" topLeftCell="A14" zoomScale="70" zoomScaleNormal="70" zoomScalePageLayoutView="40" workbookViewId="0">
      <selection activeCell="E53" sqref="E53"/>
    </sheetView>
  </sheetViews>
  <sheetFormatPr defaultRowHeight="14" x14ac:dyDescent="0.3"/>
  <cols>
    <col min="1" max="1" width="39.269531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190" t="s">
        <v>404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2"/>
    </row>
    <row r="2" spans="1:13" ht="18.5" thickBot="1" x14ac:dyDescent="0.45">
      <c r="A2" s="106" t="s">
        <v>419</v>
      </c>
      <c r="B2" s="352" t="str">
        <f>'General information'!B2</f>
        <v>CompanyName LegalForm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4"/>
    </row>
    <row r="3" spans="1:13" ht="18.5" thickBot="1" x14ac:dyDescent="0.45">
      <c r="A3" s="108" t="s">
        <v>422</v>
      </c>
      <c r="B3" s="360" t="str">
        <f>'General information'!B3</f>
        <v>Address 1234, Country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</row>
    <row r="4" spans="1:13" ht="18.5" thickBot="1" x14ac:dyDescent="0.45">
      <c r="A4" s="106" t="s">
        <v>80</v>
      </c>
      <c r="B4" s="349">
        <f>'General information'!B8</f>
        <v>45292</v>
      </c>
      <c r="C4" s="356"/>
      <c r="D4" s="356"/>
      <c r="E4" s="356"/>
      <c r="F4" s="356"/>
      <c r="G4" s="356"/>
      <c r="H4" s="356"/>
      <c r="I4" s="356"/>
      <c r="J4" s="356"/>
      <c r="K4" s="356"/>
      <c r="L4" s="356"/>
      <c r="M4" s="351"/>
    </row>
    <row r="5" spans="1:13" ht="18.5" thickBot="1" x14ac:dyDescent="0.45">
      <c r="A5" s="106" t="s">
        <v>81</v>
      </c>
      <c r="B5" s="361">
        <f>'General information'!B9</f>
        <v>45657</v>
      </c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59"/>
    </row>
    <row r="6" spans="1:13" ht="20.5" thickBot="1" x14ac:dyDescent="0.45">
      <c r="A6" s="190" t="s">
        <v>403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2"/>
    </row>
    <row r="7" spans="1:13" ht="18" x14ac:dyDescent="0.4">
      <c r="A7" s="101" t="s">
        <v>90</v>
      </c>
      <c r="B7" s="311" t="s">
        <v>89</v>
      </c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3"/>
    </row>
    <row r="8" spans="1:13" ht="18.5" thickBot="1" x14ac:dyDescent="0.45">
      <c r="A8" s="88" t="s">
        <v>281</v>
      </c>
      <c r="B8" s="303" t="s">
        <v>573</v>
      </c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5"/>
    </row>
    <row r="9" spans="1:13" ht="14.5" thickBot="1" x14ac:dyDescent="0.35">
      <c r="A9" s="1"/>
      <c r="B9" s="50"/>
      <c r="C9" s="50"/>
    </row>
    <row r="10" spans="1:13" ht="18.5" thickBot="1" x14ac:dyDescent="0.45">
      <c r="A10" s="211" t="s">
        <v>292</v>
      </c>
      <c r="B10" s="276"/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212"/>
    </row>
    <row r="11" spans="1:13" ht="14.5" thickBot="1" x14ac:dyDescent="0.35">
      <c r="A11" s="107" t="s">
        <v>132</v>
      </c>
      <c r="B11" s="102" t="s">
        <v>151</v>
      </c>
      <c r="C11" s="102" t="s">
        <v>152</v>
      </c>
      <c r="D11" s="102" t="s">
        <v>133</v>
      </c>
      <c r="E11" s="277" t="s">
        <v>73</v>
      </c>
      <c r="F11" s="278"/>
      <c r="G11" s="278"/>
      <c r="H11" s="278"/>
      <c r="I11" s="278"/>
      <c r="J11" s="278"/>
      <c r="K11" s="278"/>
      <c r="L11" s="278"/>
      <c r="M11" s="279"/>
    </row>
    <row r="12" spans="1:13" ht="15" customHeight="1" thickBot="1" x14ac:dyDescent="0.35">
      <c r="A12" s="280" t="s">
        <v>423</v>
      </c>
      <c r="B12" s="281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286"/>
      <c r="B13" s="287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288"/>
      <c r="B14" s="289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288"/>
      <c r="B15" s="289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288"/>
      <c r="B16" s="289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288"/>
      <c r="B17" s="28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288"/>
      <c r="B18" s="289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288"/>
      <c r="B19" s="289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288"/>
      <c r="B20" s="289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288"/>
      <c r="B21" s="28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288"/>
      <c r="B22" s="289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288"/>
      <c r="B23" s="28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288"/>
      <c r="B24" s="289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288"/>
      <c r="B25" s="28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288"/>
      <c r="B26" s="289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288"/>
      <c r="B27" s="289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288"/>
      <c r="B28" s="28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288"/>
      <c r="B29" s="28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288"/>
      <c r="B30" s="28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290"/>
      <c r="B31" s="291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17" t="s">
        <v>136</v>
      </c>
      <c r="D32" s="221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58" t="s">
        <v>134</v>
      </c>
      <c r="D33" s="75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59" t="s">
        <v>135</v>
      </c>
      <c r="D34" s="78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314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3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08" t="s">
        <v>141</v>
      </c>
      <c r="D37" s="210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59" t="s">
        <v>138</v>
      </c>
      <c r="D38" s="75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59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59" t="s">
        <v>140</v>
      </c>
      <c r="D40" s="78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314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59" t="s">
        <v>142</v>
      </c>
      <c r="D42" s="77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59" t="s">
        <v>143</v>
      </c>
      <c r="D43" s="77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59" t="s">
        <v>144</v>
      </c>
      <c r="D44" s="77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59" t="s">
        <v>145</v>
      </c>
      <c r="D45" s="77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59" t="s">
        <v>146</v>
      </c>
      <c r="D46" s="77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59" t="s">
        <v>147</v>
      </c>
      <c r="D47" s="77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59" t="s">
        <v>148</v>
      </c>
      <c r="D48" s="77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59" t="s">
        <v>149</v>
      </c>
      <c r="D49" s="77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59" t="s">
        <v>150</v>
      </c>
      <c r="D50" s="77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314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08" t="s">
        <v>3</v>
      </c>
      <c r="D52" s="210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59" t="s">
        <v>171</v>
      </c>
      <c r="D53" s="77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59" t="s">
        <v>172</v>
      </c>
      <c r="D54" s="77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59" t="s">
        <v>173</v>
      </c>
      <c r="D55" s="77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59" t="s">
        <v>174</v>
      </c>
      <c r="D56" s="77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08" t="s">
        <v>187</v>
      </c>
      <c r="D57" s="210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08" t="s">
        <v>186</v>
      </c>
      <c r="D58" s="210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59" t="s">
        <v>175</v>
      </c>
      <c r="D59" s="77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59" t="s">
        <v>176</v>
      </c>
      <c r="D60" s="77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314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0" t="s">
        <v>178</v>
      </c>
      <c r="D62" s="77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314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59" t="s">
        <v>180</v>
      </c>
      <c r="D64" s="77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59" t="s">
        <v>181</v>
      </c>
      <c r="D65" s="77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59" t="s">
        <v>182</v>
      </c>
      <c r="D66" s="77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59" t="s">
        <v>183</v>
      </c>
      <c r="D67" s="77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59" t="s">
        <v>184</v>
      </c>
      <c r="D68" s="77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318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08" t="s">
        <v>21</v>
      </c>
      <c r="D70" s="209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58" t="s">
        <v>156</v>
      </c>
      <c r="D71" s="77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59" t="s">
        <v>157</v>
      </c>
      <c r="D72" s="77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59" t="s">
        <v>158</v>
      </c>
      <c r="D73" s="77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59" t="s">
        <v>159</v>
      </c>
      <c r="D74" s="77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318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59" t="s">
        <v>160</v>
      </c>
      <c r="D76" s="77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59" t="s">
        <v>161</v>
      </c>
      <c r="D77" s="77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59" t="s">
        <v>162</v>
      </c>
      <c r="D78" s="77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318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59" t="s">
        <v>164</v>
      </c>
      <c r="D80" s="77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59" t="s">
        <v>165</v>
      </c>
      <c r="D81" s="77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59" t="s">
        <v>166</v>
      </c>
      <c r="D82" s="77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59" t="s">
        <v>167</v>
      </c>
      <c r="D83" s="77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59" t="s">
        <v>168</v>
      </c>
      <c r="D84" s="77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334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282" t="s">
        <v>292</v>
      </c>
      <c r="B86" s="283"/>
      <c r="C86" s="283"/>
      <c r="D86" s="283"/>
      <c r="E86" s="284"/>
      <c r="F86" s="284"/>
      <c r="G86" s="284"/>
      <c r="H86" s="284"/>
      <c r="I86" s="284"/>
      <c r="J86" s="284"/>
      <c r="K86" s="284"/>
      <c r="L86" s="284"/>
      <c r="M86" s="285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277" t="s">
        <v>73</v>
      </c>
      <c r="F87" s="278"/>
      <c r="G87" s="278"/>
      <c r="H87" s="278"/>
      <c r="I87" s="278"/>
      <c r="J87" s="278"/>
      <c r="K87" s="278"/>
      <c r="L87" s="278"/>
      <c r="M87" s="279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08" t="s">
        <v>204</v>
      </c>
      <c r="D89" s="210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59" t="s">
        <v>188</v>
      </c>
      <c r="D90" s="77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59" t="s">
        <v>189</v>
      </c>
      <c r="D91" s="77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335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59" t="s">
        <v>191</v>
      </c>
      <c r="D93" s="77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59" t="s">
        <v>192</v>
      </c>
      <c r="D94" s="77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59" t="s">
        <v>193</v>
      </c>
      <c r="D95" s="77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59" t="s">
        <v>194</v>
      </c>
      <c r="D96" s="77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59" t="s">
        <v>195</v>
      </c>
      <c r="D97" s="77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59" t="s">
        <v>196</v>
      </c>
      <c r="D98" s="77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59" t="s">
        <v>197</v>
      </c>
      <c r="D99" s="77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59" t="s">
        <v>198</v>
      </c>
      <c r="D100" s="77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59" t="s">
        <v>199</v>
      </c>
      <c r="D101" s="77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59" t="s">
        <v>200</v>
      </c>
      <c r="D102" s="77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59" t="s">
        <v>201</v>
      </c>
      <c r="D103" s="77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335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08" t="s">
        <v>61</v>
      </c>
      <c r="D105" s="210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59" t="s">
        <v>206</v>
      </c>
      <c r="D106" s="77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59" t="s">
        <v>207</v>
      </c>
      <c r="D107" s="77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59" t="s">
        <v>208</v>
      </c>
      <c r="D108" s="77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59" t="s">
        <v>209</v>
      </c>
      <c r="D109" s="77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08" t="s">
        <v>226</v>
      </c>
      <c r="D110" s="210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08" t="s">
        <v>227</v>
      </c>
      <c r="D111" s="210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59" t="s">
        <v>228</v>
      </c>
      <c r="D112" s="77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59" t="s">
        <v>210</v>
      </c>
      <c r="D113" s="77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59" t="s">
        <v>211</v>
      </c>
      <c r="D114" s="77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314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59" t="s">
        <v>213</v>
      </c>
      <c r="D116" s="77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59" t="s">
        <v>214</v>
      </c>
      <c r="D117" s="77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59" t="s">
        <v>215</v>
      </c>
      <c r="D118" s="77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314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59" t="s">
        <v>217</v>
      </c>
      <c r="D120" s="77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59" t="s">
        <v>218</v>
      </c>
      <c r="D121" s="77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314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59" t="s">
        <v>220</v>
      </c>
      <c r="D123" s="77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59" t="s">
        <v>221</v>
      </c>
      <c r="D124" s="77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59" t="s">
        <v>222</v>
      </c>
      <c r="D125" s="77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59" t="s">
        <v>223</v>
      </c>
      <c r="D126" s="77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59" t="s">
        <v>224</v>
      </c>
      <c r="D127" s="77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314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08" t="s">
        <v>49</v>
      </c>
      <c r="D129" s="210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59" t="s">
        <v>229</v>
      </c>
      <c r="D130" s="77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59" t="s">
        <v>230</v>
      </c>
      <c r="D131" s="77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59" t="s">
        <v>231</v>
      </c>
      <c r="D132" s="77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59" t="s">
        <v>232</v>
      </c>
      <c r="D133" s="77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08" t="s">
        <v>248</v>
      </c>
      <c r="D134" s="210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08" t="s">
        <v>249</v>
      </c>
      <c r="D135" s="210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08" t="s">
        <v>250</v>
      </c>
      <c r="D136" s="210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59" t="s">
        <v>233</v>
      </c>
      <c r="D137" s="338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59" t="s">
        <v>234</v>
      </c>
      <c r="D138" s="338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314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59" t="s">
        <v>236</v>
      </c>
      <c r="D140" s="77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59" t="s">
        <v>237</v>
      </c>
      <c r="D141" s="77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59" t="s">
        <v>238</v>
      </c>
      <c r="D142" s="77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314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59" t="s">
        <v>240</v>
      </c>
      <c r="D144" s="320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314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59" t="s">
        <v>242</v>
      </c>
      <c r="D146" s="77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59" t="s">
        <v>243</v>
      </c>
      <c r="D147" s="77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59" t="s">
        <v>244</v>
      </c>
      <c r="D148" s="77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59" t="s">
        <v>245</v>
      </c>
      <c r="D149" s="77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59" t="s">
        <v>246</v>
      </c>
      <c r="D150" s="77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314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08" t="s">
        <v>58</v>
      </c>
      <c r="D152" s="210"/>
      <c r="E152" s="59"/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49"/>
      <c r="B153" s="149"/>
      <c r="C153" s="161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49"/>
      <c r="B154" s="149"/>
      <c r="C154" s="161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49"/>
      <c r="B155" s="149"/>
      <c r="C155" s="161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49"/>
      <c r="B156" s="149"/>
      <c r="C156" s="161" t="s">
        <v>519</v>
      </c>
      <c r="D156" s="78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49"/>
      <c r="B157" s="149"/>
      <c r="C157" s="24" t="s">
        <v>269</v>
      </c>
      <c r="D157" s="317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58" t="s">
        <v>520</v>
      </c>
      <c r="D158" s="77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59" t="s">
        <v>521</v>
      </c>
      <c r="D159" s="77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336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2" t="s">
        <v>522</v>
      </c>
      <c r="D161" s="77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59" t="s">
        <v>523</v>
      </c>
      <c r="D162" s="77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59" t="s">
        <v>524</v>
      </c>
      <c r="D163" s="77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336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3" t="s">
        <v>272</v>
      </c>
      <c r="D165" s="77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314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4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3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08" t="s">
        <v>46</v>
      </c>
      <c r="D170" s="210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49"/>
      <c r="B171" s="148"/>
      <c r="C171" s="161" t="s">
        <v>516</v>
      </c>
      <c r="D171" s="72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49"/>
      <c r="B172" s="148"/>
      <c r="C172" s="161" t="s">
        <v>518</v>
      </c>
      <c r="D172" s="72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49"/>
      <c r="B173" s="148"/>
      <c r="C173" s="161" t="s">
        <v>517</v>
      </c>
      <c r="D173" s="72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49"/>
      <c r="B174" s="148"/>
      <c r="C174" s="161" t="s">
        <v>519</v>
      </c>
      <c r="D174" s="78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49"/>
      <c r="B175" s="148"/>
      <c r="C175" s="24" t="s">
        <v>269</v>
      </c>
      <c r="D175" s="317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49"/>
      <c r="B176" s="148"/>
      <c r="C176" s="158" t="s">
        <v>520</v>
      </c>
      <c r="D176" s="77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49"/>
      <c r="B177" s="148"/>
      <c r="C177" s="159" t="s">
        <v>521</v>
      </c>
      <c r="D177" s="77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49"/>
      <c r="B178" s="148"/>
      <c r="C178" s="24" t="s">
        <v>270</v>
      </c>
      <c r="D178" s="336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49"/>
      <c r="B179" s="148"/>
      <c r="C179" s="162" t="s">
        <v>522</v>
      </c>
      <c r="D179" s="77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49"/>
      <c r="B180" s="148"/>
      <c r="C180" s="159" t="s">
        <v>523</v>
      </c>
      <c r="D180" s="77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49"/>
      <c r="B181" s="148"/>
      <c r="C181" s="159" t="s">
        <v>524</v>
      </c>
      <c r="D181" s="77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49"/>
      <c r="B182" s="148"/>
      <c r="C182" s="24" t="s">
        <v>271</v>
      </c>
      <c r="D182" s="336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49"/>
      <c r="B183" s="148"/>
      <c r="C183" s="163" t="s">
        <v>272</v>
      </c>
      <c r="D183" s="77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49"/>
      <c r="B184" s="148"/>
      <c r="C184" s="24" t="s">
        <v>525</v>
      </c>
      <c r="D184" s="314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08" t="s">
        <v>34</v>
      </c>
      <c r="D185" s="210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59" t="s">
        <v>251</v>
      </c>
      <c r="D186" s="77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59" t="s">
        <v>252</v>
      </c>
      <c r="D187" s="77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314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08" t="s">
        <v>257</v>
      </c>
      <c r="D189" s="210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59" t="s">
        <v>254</v>
      </c>
      <c r="D190" s="77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59" t="s">
        <v>255</v>
      </c>
      <c r="D191" s="77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337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3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3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08" t="s">
        <v>39</v>
      </c>
      <c r="D228" s="209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2"/>
      <c r="B229" s="92"/>
      <c r="C229" s="158" t="s">
        <v>265</v>
      </c>
      <c r="D229" s="76">
        <v>1</v>
      </c>
      <c r="E229" s="43"/>
      <c r="F229" s="89"/>
      <c r="G229" s="89"/>
      <c r="H229" s="89"/>
      <c r="I229" s="89"/>
      <c r="J229" s="89"/>
      <c r="K229" s="89"/>
      <c r="L229" s="89"/>
      <c r="M229" s="46"/>
    </row>
    <row r="230" spans="1:13" x14ac:dyDescent="0.3">
      <c r="A230" s="3"/>
      <c r="B230" s="3"/>
      <c r="C230" s="159" t="s">
        <v>266</v>
      </c>
      <c r="D230" s="77">
        <v>4</v>
      </c>
      <c r="E230" s="43"/>
      <c r="F230" s="89"/>
      <c r="G230" s="89"/>
      <c r="H230" s="89"/>
      <c r="I230" s="89"/>
      <c r="J230" s="89"/>
      <c r="K230" s="89"/>
      <c r="L230" s="89"/>
      <c r="M230" s="46"/>
    </row>
    <row r="231" spans="1:13" ht="14.5" thickBot="1" x14ac:dyDescent="0.35">
      <c r="A231" s="3"/>
      <c r="B231" s="3"/>
      <c r="C231" s="159" t="s">
        <v>267</v>
      </c>
      <c r="D231" s="77">
        <v>2</v>
      </c>
      <c r="E231" s="43"/>
      <c r="F231" s="89"/>
      <c r="G231" s="89"/>
      <c r="H231" s="89"/>
      <c r="I231" s="89"/>
      <c r="J231" s="89"/>
      <c r="K231" s="89"/>
      <c r="L231" s="89"/>
      <c r="M231" s="46"/>
    </row>
    <row r="232" spans="1:13" ht="14.5" thickBot="1" x14ac:dyDescent="0.35">
      <c r="A232" s="4"/>
      <c r="B232" s="4"/>
      <c r="C232" s="24" t="s">
        <v>268</v>
      </c>
      <c r="D232" s="318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2024-07-18T12:06:36Z</dcterms:modified>
</cp:coreProperties>
</file>