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ben.bravi\Documents\GitHub\IFRS\"/>
    </mc:Choice>
  </mc:AlternateContent>
  <xr:revisionPtr revIDLastSave="0" documentId="13_ncr:1_{B49B8859-4439-4D30-AE16-310227535EB9}" xr6:coauthVersionLast="47" xr6:coauthVersionMax="47" xr10:uidLastSave="{00000000-0000-0000-0000-000000000000}"/>
  <bookViews>
    <workbookView xWindow="-110" yWindow="-110" windowWidth="25820" windowHeight="13900" tabRatio="795" firstSheet="6" activeTab="8" xr2:uid="{8907ADCE-C3F1-4516-963F-08DDED88069F}"/>
  </bookViews>
  <sheets>
    <sheet name="Legend" sheetId="12" r:id="rId1"/>
    <sheet name="General information" sheetId="7" r:id="rId2"/>
    <sheet name="Statement of financial position" sheetId="1" r:id="rId3"/>
    <sheet name="Income statement" sheetId="3" r:id="rId4"/>
    <sheet name="Statement of changes in equity" sheetId="6" r:id="rId5"/>
    <sheet name="Cash flow statement - indirect" sheetId="5" r:id="rId6"/>
    <sheet name="Statement of financial detailed" sheetId="10" r:id="rId7"/>
    <sheet name="Income statement detail" sheetId="11" r:id="rId8"/>
    <sheet name="Notes of Financial Statement" sheetId="4" r:id="rId9"/>
    <sheet name="Notes of Income Statement" sheetId="8" r:id="rId10"/>
    <sheet name="Notes of Cash flow Statement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5" l="1"/>
  <c r="E64" i="5"/>
  <c r="F13" i="1"/>
  <c r="E41" i="5"/>
  <c r="F19" i="3"/>
  <c r="F78" i="1"/>
  <c r="F75" i="1"/>
  <c r="F64" i="1"/>
  <c r="F61" i="1"/>
  <c r="F52" i="1"/>
  <c r="F51" i="1"/>
  <c r="F49" i="1"/>
  <c r="F48" i="1"/>
  <c r="F47" i="1"/>
  <c r="F33" i="1"/>
  <c r="F32" i="1"/>
  <c r="F22" i="1"/>
  <c r="F239" i="10"/>
  <c r="F237" i="10"/>
  <c r="E237" i="10"/>
  <c r="F218" i="10"/>
  <c r="E218" i="10"/>
  <c r="B3" i="10"/>
  <c r="F109" i="10"/>
  <c r="F110" i="10" s="1"/>
  <c r="E110" i="10"/>
  <c r="E109" i="10"/>
  <c r="F133" i="10"/>
  <c r="E133" i="10"/>
  <c r="F131" i="10"/>
  <c r="E131" i="10"/>
  <c r="E130" i="10"/>
  <c r="E122" i="10"/>
  <c r="E118" i="10"/>
  <c r="E101" i="10"/>
  <c r="F95" i="10"/>
  <c r="E95" i="10"/>
  <c r="E93" i="10"/>
  <c r="E83" i="10"/>
  <c r="E71" i="10"/>
  <c r="E63" i="10"/>
  <c r="E57" i="10"/>
  <c r="E51" i="10"/>
  <c r="E47" i="10"/>
  <c r="E33" i="10"/>
  <c r="E23" i="10"/>
  <c r="E17" i="10"/>
  <c r="C203" i="10"/>
  <c r="C199" i="10"/>
  <c r="C196" i="10"/>
  <c r="F93" i="10"/>
  <c r="F101" i="10" s="1"/>
  <c r="F23" i="10"/>
  <c r="F36" i="11"/>
  <c r="F27" i="11" s="1"/>
  <c r="E36" i="11"/>
  <c r="E27" i="11" s="1"/>
  <c r="F25" i="11"/>
  <c r="F14" i="11" s="1"/>
  <c r="E25" i="11"/>
  <c r="E14" i="11" s="1"/>
  <c r="B5" i="11"/>
  <c r="F12" i="11" s="1"/>
  <c r="B4" i="11"/>
  <c r="E12" i="11" s="1"/>
  <c r="B3" i="11"/>
  <c r="B2" i="11"/>
  <c r="F17" i="10"/>
  <c r="F167" i="10"/>
  <c r="F171" i="10" s="1"/>
  <c r="F173" i="10" s="1"/>
  <c r="F179" i="10" s="1"/>
  <c r="E167" i="10"/>
  <c r="E171" i="10" s="1"/>
  <c r="E173" i="10" s="1"/>
  <c r="E179" i="10" s="1"/>
  <c r="C173" i="10"/>
  <c r="C171" i="10"/>
  <c r="C167" i="10"/>
  <c r="F152" i="10"/>
  <c r="E152" i="10"/>
  <c r="F148" i="10"/>
  <c r="E148" i="10"/>
  <c r="F145" i="10"/>
  <c r="E145" i="10"/>
  <c r="C152" i="10"/>
  <c r="C148" i="10"/>
  <c r="C145" i="10"/>
  <c r="F130" i="10"/>
  <c r="C130" i="10"/>
  <c r="F122" i="10"/>
  <c r="C122" i="10"/>
  <c r="F118" i="10"/>
  <c r="C118" i="10"/>
  <c r="C93" i="10"/>
  <c r="C95" i="10" s="1"/>
  <c r="C101" i="10" s="1"/>
  <c r="E225" i="10"/>
  <c r="F225" i="10"/>
  <c r="F222" i="10"/>
  <c r="E222" i="10"/>
  <c r="C225" i="10"/>
  <c r="C222" i="10"/>
  <c r="C218" i="10"/>
  <c r="F71" i="10"/>
  <c r="F83" i="10" s="1"/>
  <c r="C83" i="10"/>
  <c r="C71" i="10"/>
  <c r="F47" i="10"/>
  <c r="F51" i="10"/>
  <c r="F207" i="10"/>
  <c r="E207" i="10"/>
  <c r="B5" i="10"/>
  <c r="F65" i="10" s="1"/>
  <c r="B4" i="10"/>
  <c r="E112" i="10" s="1"/>
  <c r="B2" i="10"/>
  <c r="D17" i="9"/>
  <c r="D22" i="9"/>
  <c r="D16" i="9"/>
  <c r="E77" i="5" s="1"/>
  <c r="B5" i="9"/>
  <c r="B4" i="9"/>
  <c r="B3" i="9"/>
  <c r="B2" i="9"/>
  <c r="D32" i="8"/>
  <c r="D16" i="8"/>
  <c r="D23" i="8" s="1"/>
  <c r="F14" i="3" s="1"/>
  <c r="D182" i="4"/>
  <c r="D178" i="4"/>
  <c r="D175" i="4"/>
  <c r="D184" i="4" s="1"/>
  <c r="D164" i="4"/>
  <c r="D160" i="4"/>
  <c r="D157" i="4"/>
  <c r="E24" i="3"/>
  <c r="E28" i="3" s="1"/>
  <c r="E30" i="3" s="1"/>
  <c r="B5" i="8"/>
  <c r="B4" i="8"/>
  <c r="B3" i="8"/>
  <c r="B2" i="8"/>
  <c r="E70" i="1"/>
  <c r="B5" i="4"/>
  <c r="B4" i="4"/>
  <c r="B3" i="4"/>
  <c r="B2" i="4"/>
  <c r="B5" i="5"/>
  <c r="B4" i="5"/>
  <c r="B3" i="5"/>
  <c r="B2" i="5"/>
  <c r="B5" i="6"/>
  <c r="E11" i="6" s="1"/>
  <c r="B4" i="6"/>
  <c r="B3" i="6"/>
  <c r="B2" i="6"/>
  <c r="B5" i="3"/>
  <c r="B4" i="3"/>
  <c r="E12" i="3" s="1"/>
  <c r="B3" i="3"/>
  <c r="B2" i="3"/>
  <c r="B5" i="1"/>
  <c r="B4" i="1"/>
  <c r="B3" i="1"/>
  <c r="B2" i="1"/>
  <c r="E25" i="6"/>
  <c r="E16" i="6"/>
  <c r="E26" i="6" s="1"/>
  <c r="D35" i="4"/>
  <c r="D232" i="4"/>
  <c r="D192" i="4"/>
  <c r="D188" i="4"/>
  <c r="D145" i="4"/>
  <c r="D143" i="4"/>
  <c r="D139" i="4"/>
  <c r="D122" i="4"/>
  <c r="D119" i="4"/>
  <c r="D115" i="4"/>
  <c r="D104" i="4"/>
  <c r="D92" i="4"/>
  <c r="D75" i="4"/>
  <c r="D79" i="4" s="1"/>
  <c r="D85" i="4" s="1"/>
  <c r="D61" i="4"/>
  <c r="D63" i="4" s="1"/>
  <c r="D69" i="4" s="1"/>
  <c r="D41" i="4"/>
  <c r="D11" i="6" l="1"/>
  <c r="E154" i="10"/>
  <c r="E156" i="10" s="1"/>
  <c r="E185" i="10" s="1"/>
  <c r="F33" i="10"/>
  <c r="C205" i="10"/>
  <c r="F41" i="11"/>
  <c r="F45" i="11" s="1"/>
  <c r="F47" i="11" s="1"/>
  <c r="E41" i="11"/>
  <c r="E45" i="11" s="1"/>
  <c r="E47" i="11" s="1"/>
  <c r="C179" i="10"/>
  <c r="C154" i="10"/>
  <c r="F154" i="10"/>
  <c r="F156" i="10" s="1"/>
  <c r="F185" i="10" s="1"/>
  <c r="C231" i="10"/>
  <c r="F231" i="10"/>
  <c r="E231" i="10"/>
  <c r="F57" i="10"/>
  <c r="F63" i="10" s="1"/>
  <c r="E135" i="10"/>
  <c r="F112" i="10"/>
  <c r="E65" i="10"/>
  <c r="E10" i="10"/>
  <c r="F135" i="10"/>
  <c r="F10" i="10"/>
  <c r="E188" i="10"/>
  <c r="F188" i="10"/>
  <c r="D166" i="4"/>
  <c r="D151" i="4"/>
  <c r="D128" i="4"/>
  <c r="D51" i="4"/>
  <c r="E79" i="5"/>
  <c r="E66" i="5"/>
  <c r="E36" i="5"/>
  <c r="E43" i="5" s="1"/>
  <c r="F24" i="3"/>
  <c r="F28" i="3" s="1"/>
  <c r="F30" i="3" s="1"/>
  <c r="E84" i="5"/>
  <c r="E83" i="5"/>
  <c r="F241" i="10" l="1"/>
  <c r="E239" i="10"/>
  <c r="E241" i="10" s="1"/>
  <c r="E80" i="5"/>
  <c r="E82" i="5" s="1"/>
  <c r="E85" i="5"/>
  <c r="F53" i="1"/>
  <c r="F55" i="1" s="1"/>
  <c r="E53" i="1"/>
  <c r="E55" i="1" s="1"/>
  <c r="F30" i="1"/>
  <c r="E30" i="1"/>
  <c r="F72" i="1"/>
  <c r="E72" i="1"/>
  <c r="F57" i="1"/>
  <c r="E57" i="1"/>
  <c r="F44" i="1"/>
  <c r="E44" i="1"/>
  <c r="F10" i="1"/>
  <c r="E10" i="1"/>
  <c r="E77" i="1" l="1"/>
  <c r="E84" i="1" s="1"/>
  <c r="F77" i="1"/>
  <c r="F84" i="1" s="1"/>
  <c r="F63" i="1"/>
  <c r="F70" i="1" s="1"/>
  <c r="E63" i="1"/>
  <c r="F86" i="1" l="1"/>
  <c r="F88" i="1" s="1"/>
  <c r="E86" i="1"/>
  <c r="E88" i="1" s="1"/>
  <c r="F12" i="3"/>
  <c r="E41" i="1" l="1"/>
  <c r="F41" i="1"/>
  <c r="F28" i="1"/>
  <c r="E28" i="1"/>
  <c r="E42" i="1" l="1"/>
  <c r="E91" i="1" s="1"/>
  <c r="F42" i="1"/>
  <c r="F91" i="1" s="1"/>
  <c r="B91" i="1" l="1"/>
  <c r="E244" i="10"/>
  <c r="F244" i="10"/>
  <c r="B244" i="10" l="1"/>
</calcChain>
</file>

<file path=xl/sharedStrings.xml><?xml version="1.0" encoding="utf-8"?>
<sst xmlns="http://schemas.openxmlformats.org/spreadsheetml/2006/main" count="1185" uniqueCount="626">
  <si>
    <t>Statement of financial position, current/non-current</t>
  </si>
  <si>
    <t>Assets</t>
  </si>
  <si>
    <t>Current inventories</t>
  </si>
  <si>
    <t>Trade and other current receivables</t>
  </si>
  <si>
    <t>Current tax assets</t>
  </si>
  <si>
    <t>Current biological assets, at cost less accumulated depreciation and impairment</t>
  </si>
  <si>
    <t>Current biological assets, at fair value</t>
  </si>
  <si>
    <t>Other current financial assets</t>
  </si>
  <si>
    <t>Other current non-financial assets</t>
  </si>
  <si>
    <t>Cash and cash equivalents</t>
  </si>
  <si>
    <t>Current non-cash assets pledged as collateral for which transferee has right by contract or custom to sell or repledge collateral</t>
  </si>
  <si>
    <t>Non current Assets</t>
  </si>
  <si>
    <t>Property, plant and equipment</t>
  </si>
  <si>
    <t>Investment property at cost less accumulated depreciation and impairment</t>
  </si>
  <si>
    <t>Investment property at fair value through profit or loss</t>
  </si>
  <si>
    <t>Goodwill</t>
  </si>
  <si>
    <t>Intangible assets other than goodwill</t>
  </si>
  <si>
    <t>Investments in associates</t>
  </si>
  <si>
    <t>Investments in joint ventures</t>
  </si>
  <si>
    <t>Non-current biological assets, at cost less accumulated depreciation and impairment</t>
  </si>
  <si>
    <t>Non-current biological assets, at fair value</t>
  </si>
  <si>
    <t>Trade and other non-current receivables</t>
  </si>
  <si>
    <t>Non-current inventories</t>
  </si>
  <si>
    <t>Deferred tax assets</t>
  </si>
  <si>
    <t>Current tax assets, non-current</t>
  </si>
  <si>
    <t>Other non-current financial assets</t>
  </si>
  <si>
    <t>Non-current non-cash assets pledged as collateral for which transferee has right by contract or custom to sell or repledge collateral</t>
  </si>
  <si>
    <t>Total non-current assets</t>
  </si>
  <si>
    <t>Address 1234, Country</t>
  </si>
  <si>
    <t>Current Assets</t>
  </si>
  <si>
    <t>Total current assets</t>
  </si>
  <si>
    <t>Total Assets</t>
  </si>
  <si>
    <t>Equity and liabilities</t>
  </si>
  <si>
    <t>Equity</t>
  </si>
  <si>
    <t>Issued capital</t>
  </si>
  <si>
    <t>Retained earnings</t>
  </si>
  <si>
    <t>Share premium</t>
  </si>
  <si>
    <t>Treasury shares</t>
  </si>
  <si>
    <t>Other equity interest</t>
  </si>
  <si>
    <t>Other reserves</t>
  </si>
  <si>
    <t>Total equity attributable to owners of parent</t>
  </si>
  <si>
    <t>Non-controlling interests</t>
  </si>
  <si>
    <t>Total equity</t>
  </si>
  <si>
    <t>Liabilities</t>
  </si>
  <si>
    <t>Non-current liabilities</t>
  </si>
  <si>
    <t>Non-current provisions</t>
  </si>
  <si>
    <t>Non-current provisions for employee benefits</t>
  </si>
  <si>
    <t>Other non-current provisions</t>
  </si>
  <si>
    <t>Total non-current provisions</t>
  </si>
  <si>
    <t>Trade and other non-current payables</t>
  </si>
  <si>
    <t>Deferred tax liabilities</t>
  </si>
  <si>
    <t>Current tax liabilities, non-current</t>
  </si>
  <si>
    <t>Other non-current financial liabilities</t>
  </si>
  <si>
    <t>Non-current portion of non-current borrowings</t>
  </si>
  <si>
    <t>Other non-current non-financial liabilities</t>
  </si>
  <si>
    <t>Total non-current liabilities</t>
  </si>
  <si>
    <t>Current liabilities</t>
  </si>
  <si>
    <t>Current provisions</t>
  </si>
  <si>
    <t>Current provisions for employee benefits</t>
  </si>
  <si>
    <t>Other current provisions</t>
  </si>
  <si>
    <t>Total current provisions</t>
  </si>
  <si>
    <t>Trade and other current payables</t>
  </si>
  <si>
    <t>Current tax liabilities, current</t>
  </si>
  <si>
    <t>Other current financial liabilities</t>
  </si>
  <si>
    <t>Current borrowings</t>
  </si>
  <si>
    <t>Current portion of non-current borrowings</t>
  </si>
  <si>
    <t>Other current non-financial liabilities</t>
  </si>
  <si>
    <t>Total current liabilities</t>
  </si>
  <si>
    <t>Total liabilities</t>
  </si>
  <si>
    <t>Total equity and liabilities</t>
  </si>
  <si>
    <t>Check</t>
  </si>
  <si>
    <t>Income statement by nature of expense</t>
  </si>
  <si>
    <t>Profit Or Loss</t>
  </si>
  <si>
    <t>Notes</t>
  </si>
  <si>
    <t>Total adjustments to reconcile profit (loss)</t>
  </si>
  <si>
    <t>Net increase (decrease) in cash and cash equivalents before effect of exchange rate changes</t>
  </si>
  <si>
    <t>Net increase (decrease) in cash and cash equivalents</t>
  </si>
  <si>
    <t>Cash and cash equivalents at beginning of period</t>
  </si>
  <si>
    <t>Cash and cash equivalents at end of period</t>
  </si>
  <si>
    <t>Adjustments to reconcile profit (loss)</t>
  </si>
  <si>
    <t>Start period</t>
  </si>
  <si>
    <t>End period</t>
  </si>
  <si>
    <t>Cash flows from investing activities</t>
  </si>
  <si>
    <t>Net cash flows from operating activities</t>
  </si>
  <si>
    <t>Net cash flows from financing activities</t>
  </si>
  <si>
    <t>Net cash flows from investing activities</t>
  </si>
  <si>
    <t>Cash flows from financing activities</t>
  </si>
  <si>
    <t>Change in Cash and Cash Equivalents</t>
  </si>
  <si>
    <t>Statement of cash flows, indirect method</t>
  </si>
  <si>
    <t>https://www.ifrs.org/content/dam/ifrs/project/2019-comprehensive-review-of-the-ifrs-for-smes-standard/exposure-draft-2022/ed-2022-1-iasb-ifrs-smes.pdf</t>
  </si>
  <si>
    <t>Documentation</t>
  </si>
  <si>
    <t>Code</t>
  </si>
  <si>
    <t>ANA1</t>
  </si>
  <si>
    <t>ANA2</t>
  </si>
  <si>
    <t>ANA3</t>
  </si>
  <si>
    <t>ANA4</t>
  </si>
  <si>
    <t>ANA5</t>
  </si>
  <si>
    <t>ANA6</t>
  </si>
  <si>
    <t>ANA7</t>
  </si>
  <si>
    <t>ANA8</t>
  </si>
  <si>
    <t>ANA9</t>
  </si>
  <si>
    <t>ANA10</t>
  </si>
  <si>
    <t>ANA11</t>
  </si>
  <si>
    <t>ANA12</t>
  </si>
  <si>
    <t>ANA13</t>
  </si>
  <si>
    <t>ANA14</t>
  </si>
  <si>
    <t>ANA15</t>
  </si>
  <si>
    <t>ACA1</t>
  </si>
  <si>
    <t>ACA2</t>
  </si>
  <si>
    <t>ACA3</t>
  </si>
  <si>
    <t>ACA4</t>
  </si>
  <si>
    <t>ACA5</t>
  </si>
  <si>
    <t>ACA6</t>
  </si>
  <si>
    <t>ACA7</t>
  </si>
  <si>
    <t>ACA8</t>
  </si>
  <si>
    <t>ACA9</t>
  </si>
  <si>
    <t>E1</t>
  </si>
  <si>
    <t>E2</t>
  </si>
  <si>
    <t>E3</t>
  </si>
  <si>
    <t>E4</t>
  </si>
  <si>
    <t>E5</t>
  </si>
  <si>
    <t>E6</t>
  </si>
  <si>
    <t>E7</t>
  </si>
  <si>
    <t>4.11a</t>
  </si>
  <si>
    <t>4.11.b.ANA</t>
  </si>
  <si>
    <t>4.11c.ACA</t>
  </si>
  <si>
    <t>4.11b.ACA</t>
  </si>
  <si>
    <t>4.11f.i</t>
  </si>
  <si>
    <t>4.11f.ii</t>
  </si>
  <si>
    <t>4.11f.iii</t>
  </si>
  <si>
    <t>4.11f.iv</t>
  </si>
  <si>
    <t>4.11f.v</t>
  </si>
  <si>
    <t>Code Notes</t>
  </si>
  <si>
    <t>Amount</t>
  </si>
  <si>
    <t>Land</t>
  </si>
  <si>
    <t>Buildings</t>
  </si>
  <si>
    <t>Land and buildings</t>
  </si>
  <si>
    <t>Machinery</t>
  </si>
  <si>
    <t>Ships</t>
  </si>
  <si>
    <t>Aircraft</t>
  </si>
  <si>
    <t>Motor vehicles</t>
  </si>
  <si>
    <t>Vehicles</t>
  </si>
  <si>
    <t>Fixtures and fittings</t>
  </si>
  <si>
    <t>Office equipment</t>
  </si>
  <si>
    <t>Bearer plants</t>
  </si>
  <si>
    <t>Tangible exploration and evaluation assets</t>
  </si>
  <si>
    <t>Mining assets</t>
  </si>
  <si>
    <t>Oil and gas assets</t>
  </si>
  <si>
    <t>Construction in progress</t>
  </si>
  <si>
    <t>Owner-occupied property measured using investment property fair value model</t>
  </si>
  <si>
    <t>Other property, plant and equipment</t>
  </si>
  <si>
    <t>Account</t>
  </si>
  <si>
    <t>Detail</t>
  </si>
  <si>
    <t>Total land and buildings</t>
  </si>
  <si>
    <t>Total vehicles</t>
  </si>
  <si>
    <t>Total property, plant and equipment</t>
  </si>
  <si>
    <t>Non-current trade receivables</t>
  </si>
  <si>
    <t>Non-current receivables due from related parties</t>
  </si>
  <si>
    <t>Non-current receivables due from associates</t>
  </si>
  <si>
    <t>Non-current receivables due from joint ventures</t>
  </si>
  <si>
    <t>Non-current prepayments</t>
  </si>
  <si>
    <t>Non-current lease prepayments</t>
  </si>
  <si>
    <t>Non-current accrued income other than non-current contract assets</t>
  </si>
  <si>
    <t>Total non-current prepayments and non-current accrued income other than non-current contract assets</t>
  </si>
  <si>
    <t>Non-current receivables from taxes other than income tax</t>
  </si>
  <si>
    <t>Non-current value added tax receivables</t>
  </si>
  <si>
    <t>Non-current receivables from sale of properties</t>
  </si>
  <si>
    <t>Non-current receivables from rental of properties</t>
  </si>
  <si>
    <t>Other non-current receivables</t>
  </si>
  <si>
    <t>Total trade and other non-current receivables</t>
  </si>
  <si>
    <t>Non-current prepayments and non-current accrued income other than non-current contract assets</t>
  </si>
  <si>
    <t>Current trade receivables</t>
  </si>
  <si>
    <t>Current receivables due from related parties</t>
  </si>
  <si>
    <t>Current receivables due from associates</t>
  </si>
  <si>
    <t>Current receivables due from joint ventures</t>
  </si>
  <si>
    <t>Current advances to suppliers</t>
  </si>
  <si>
    <t>Current prepaid expenses</t>
  </si>
  <si>
    <t>Total current prepayments</t>
  </si>
  <si>
    <t>Current accrued income other than current contract assets</t>
  </si>
  <si>
    <t>Total current prepayments and current accrued income other than current contract assets</t>
  </si>
  <si>
    <t>Current receivables from taxes other than income tax</t>
  </si>
  <si>
    <t>Current value added tax receivables</t>
  </si>
  <si>
    <t>Current receivables from sale of properties</t>
  </si>
  <si>
    <t>Current receivables from rental of properties</t>
  </si>
  <si>
    <t>Other current receivables</t>
  </si>
  <si>
    <t>Total trade and other current receivables</t>
  </si>
  <si>
    <t xml:space="preserve">Current prepayments </t>
  </si>
  <si>
    <t xml:space="preserve">Current prepayments and current accrued income other than current contract assets </t>
  </si>
  <si>
    <t>Current raw materials</t>
  </si>
  <si>
    <t>Current production supplies</t>
  </si>
  <si>
    <t>Total current raw materials and current production supplies</t>
  </si>
  <si>
    <t>Current merchandise</t>
  </si>
  <si>
    <t>Current food and beverage</t>
  </si>
  <si>
    <t>Current agricultural produce</t>
  </si>
  <si>
    <t>Current work in progress</t>
  </si>
  <si>
    <t>Current finished goods</t>
  </si>
  <si>
    <t>Current packaging and storage materials</t>
  </si>
  <si>
    <t>Current spare parts</t>
  </si>
  <si>
    <t>Current fuel</t>
  </si>
  <si>
    <t>Property intended for sale in ordinary course of business</t>
  </si>
  <si>
    <t>Current inventories in transit</t>
  </si>
  <si>
    <t>Other current inventories</t>
  </si>
  <si>
    <t>Total current inventories</t>
  </si>
  <si>
    <t xml:space="preserve">Classes of current inventories </t>
  </si>
  <si>
    <t>Current raw materials and current production supplies</t>
  </si>
  <si>
    <t>4.11.c.ACA</t>
  </si>
  <si>
    <t>Current trade payables</t>
  </si>
  <si>
    <t>Current payables for purchase of energy</t>
  </si>
  <si>
    <t>Current payables to related parties</t>
  </si>
  <si>
    <t>Current payables for purchase of non-current assets</t>
  </si>
  <si>
    <t>Current advances received, representing current contract liabilities for performance obligations satisfied at point in time</t>
  </si>
  <si>
    <t>Current contract liabilities for performance obligations satisfied over time</t>
  </si>
  <si>
    <t>Total current contract liabilities</t>
  </si>
  <si>
    <t>Current deferred income other than current contract liabilities</t>
  </si>
  <si>
    <t>Rent deferred income classified as current</t>
  </si>
  <si>
    <t>Current government grants</t>
  </si>
  <si>
    <t>Total current deferred income including current contract liabilities</t>
  </si>
  <si>
    <t>Accruals classified as current</t>
  </si>
  <si>
    <t>Short-term employee benefits accruals</t>
  </si>
  <si>
    <t>Total current accruals and current deferred income including current contract liabilities</t>
  </si>
  <si>
    <t>Current payables on social security and taxes other than income tax</t>
  </si>
  <si>
    <t>Current value added tax payables</t>
  </si>
  <si>
    <t>Current excise tax payables</t>
  </si>
  <si>
    <t>Current retention payables</t>
  </si>
  <si>
    <t>Other current payables</t>
  </si>
  <si>
    <t>Total trade and other current payables</t>
  </si>
  <si>
    <t>Current accruals and current deferred income including current contract liabilities</t>
  </si>
  <si>
    <t xml:space="preserve">Current deferred income including current contract liabilities </t>
  </si>
  <si>
    <t xml:space="preserve">Current contract liabilities </t>
  </si>
  <si>
    <t>Non-current trade payables</t>
  </si>
  <si>
    <t>Non-current payables for purchase of energy</t>
  </si>
  <si>
    <t>Non-current payables to related parties</t>
  </si>
  <si>
    <t>Non-current payables for purchase of non-current assets</t>
  </si>
  <si>
    <t>Non-current advances received, representing non-current contract liabilities for performance obligations satisfied at point in time</t>
  </si>
  <si>
    <t>Non-current contract liabilities for performance obligations satisfied over time</t>
  </si>
  <si>
    <t>Total non-current contract liabilities</t>
  </si>
  <si>
    <t>Non-current deferred income other than non-current contract liabilities</t>
  </si>
  <si>
    <t>Rent deferred income classified as non-current</t>
  </si>
  <si>
    <t>Non-current government grants</t>
  </si>
  <si>
    <t>Total non-current deferred income including non-current contract liabilities</t>
  </si>
  <si>
    <t>Accruals classified as non-current</t>
  </si>
  <si>
    <t>Total non-current accruals and non-current deferred income including non-current contract liabilities</t>
  </si>
  <si>
    <t>Non-current payables on social security and taxes other than income tax</t>
  </si>
  <si>
    <t>Non-current value added tax payables</t>
  </si>
  <si>
    <t>Non-current excise tax payables</t>
  </si>
  <si>
    <t>Non-current retention payables</t>
  </si>
  <si>
    <t>Other non-current payables</t>
  </si>
  <si>
    <t>Total trade and other non-current payables</t>
  </si>
  <si>
    <t>Non-current accruals and non-current deferred income including non-current contract liabilities</t>
  </si>
  <si>
    <t>Non-current deferred income including non-current contract liabilities</t>
  </si>
  <si>
    <t>Non-current contract liabilities</t>
  </si>
  <si>
    <t>Issued capital, ordinary shares</t>
  </si>
  <si>
    <t>Issued capital, preference shares</t>
  </si>
  <si>
    <t>Total issued capital</t>
  </si>
  <si>
    <t>Retained earnings, profit (loss) for reporting period</t>
  </si>
  <si>
    <t>Retained earnings, excluding profit (loss) for reporting period</t>
  </si>
  <si>
    <t>Total retained earnings</t>
  </si>
  <si>
    <t xml:space="preserve">Retained earnings </t>
  </si>
  <si>
    <t>Any changes that occurred during the year (increases, decreases)</t>
  </si>
  <si>
    <t>Description of the nature and purpose of the share premium</t>
  </si>
  <si>
    <t>Reconciliation of the movements in share premium between the beginning and end of the year</t>
  </si>
  <si>
    <t>Possible calculation of the share premium reserve, if this has been established</t>
  </si>
  <si>
    <t>It is important to provide clear and detailed information on the share premium</t>
  </si>
  <si>
    <t>in order to allow the users of the financial statements to understand the nature and evolution of this equity item.</t>
  </si>
  <si>
    <t>Calculations to be performed in the notes</t>
  </si>
  <si>
    <t>Reserve of exchange differences on translation</t>
  </si>
  <si>
    <t>Reserve of cash flow hedges</t>
  </si>
  <si>
    <t>Revaluation surplus</t>
  </si>
  <si>
    <t>Total other reserves</t>
  </si>
  <si>
    <t>Short-term employee benefits</t>
  </si>
  <si>
    <t>Post-emplyment benefits</t>
  </si>
  <si>
    <t>Other long-term employee benefits</t>
  </si>
  <si>
    <t>Termination benefits</t>
  </si>
  <si>
    <t xml:space="preserve">Equity of interests: </t>
  </si>
  <si>
    <t>Explains who holds these interests and their nature (for example, non-controlling shareholders or minority shareholdings).</t>
  </si>
  <si>
    <t>Assessment:</t>
  </si>
  <si>
    <t>If possible, provide an assessment of equity interests.</t>
  </si>
  <si>
    <t>Financial Impact:</t>
  </si>
  <si>
    <t xml:space="preserve">Discuss the financial impact of these interests on the company's performance and financial position. </t>
  </si>
  <si>
    <t>Accounting Policies:</t>
  </si>
  <si>
    <t>Describe the accounting policies used to recognize and value equity interests.</t>
  </si>
  <si>
    <t>Reference documentation</t>
  </si>
  <si>
    <t>page 66, section 4.11 a</t>
  </si>
  <si>
    <t>page 66, section 4.11 b</t>
  </si>
  <si>
    <t>page 66, section 4.11 c</t>
  </si>
  <si>
    <t>page 67, section 4.11 f</t>
  </si>
  <si>
    <t>page 66, section 4.11 e</t>
  </si>
  <si>
    <t>page 66, section 4.11 d</t>
  </si>
  <si>
    <t>EBT</t>
  </si>
  <si>
    <t>EBIT</t>
  </si>
  <si>
    <t>Total Current provisions for employee benefits</t>
  </si>
  <si>
    <t>https://www.ifrs.org/content/dam/ifrs/publications/pdf-standards/english/2023/issued/part-a/ias-19-employee-benefits.pdf?bypass=on</t>
  </si>
  <si>
    <t>Notes to the Financial Statement 2024</t>
  </si>
  <si>
    <t>LN1</t>
  </si>
  <si>
    <t>LN2</t>
  </si>
  <si>
    <t>LN3</t>
  </si>
  <si>
    <t>LN4</t>
  </si>
  <si>
    <t>LN5</t>
  </si>
  <si>
    <t>LN6</t>
  </si>
  <si>
    <t>LN7</t>
  </si>
  <si>
    <t>LN8</t>
  </si>
  <si>
    <t>LN9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</si>
  <si>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</si>
  <si>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</si>
  <si>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</si>
  <si>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</si>
  <si>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</si>
  <si>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</si>
  <si>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</si>
  <si>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</si>
  <si>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</si>
  <si>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4.11e.LN</t>
  </si>
  <si>
    <t>4.11d.LN</t>
  </si>
  <si>
    <t>4.11d.LC</t>
  </si>
  <si>
    <t>4.11e.LC</t>
  </si>
  <si>
    <t>[+] Adjustments for non-cash income tax expense</t>
  </si>
  <si>
    <t>[-] Adjustments for non-cash finance costs</t>
  </si>
  <si>
    <t>[-] Adjustments for income tax expense</t>
  </si>
  <si>
    <t>[-] Adjustments for finance costs</t>
  </si>
  <si>
    <t>Adjustments for [+] decrease [-] increase in inventories</t>
  </si>
  <si>
    <t>Adjustments for [+] decrease [-] increase in trade accounts receivable</t>
  </si>
  <si>
    <t>Adjustments for [+] decrease [-] increase in other operating receivables</t>
  </si>
  <si>
    <t>Adjustments for [+] increase [-] decrease in trade accounts payable</t>
  </si>
  <si>
    <t>Adjustments for [+] increase [-] decrease in other operating payables</t>
  </si>
  <si>
    <t>[+] Adjustments for depreciation and amortisation expense</t>
  </si>
  <si>
    <t>[-] Adjustments for provisions</t>
  </si>
  <si>
    <t>Adjustments for unrealised foreign exchange [-] losses [+] gains</t>
  </si>
  <si>
    <t>[-] Adjustments for share-based payments</t>
  </si>
  <si>
    <t>[-] Adjustments for undistributed profits of associates</t>
  </si>
  <si>
    <t>[-] Adjustments for non-controlling interests</t>
  </si>
  <si>
    <t>[+] Other adjustments for non-cash items</t>
  </si>
  <si>
    <t>Adjustments for [-] losses [+] gains on disposal of non-current assets</t>
  </si>
  <si>
    <t>[-] Other adjustments for which cash effects are investing or financing cash flow</t>
  </si>
  <si>
    <t>[-] Other adjustments to reconcile profit (loss)</t>
  </si>
  <si>
    <t>[-] Dividends paid</t>
  </si>
  <si>
    <t>[+] Dividends received</t>
  </si>
  <si>
    <t>[-] Interest paid</t>
  </si>
  <si>
    <t>[+] Interest received</t>
  </si>
  <si>
    <t>Income taxes [+] refund [-] paid</t>
  </si>
  <si>
    <t>Other [+] inflows [-] outflows of cash</t>
  </si>
  <si>
    <t>[+] Cash flows from losing control of subsidiaries or other businesses</t>
  </si>
  <si>
    <t>[-] Cash flows used in obtaining control of subsidiaries or other businesses</t>
  </si>
  <si>
    <t>[+] Other cash receipts from sales of equity or debt instruments of other entities</t>
  </si>
  <si>
    <t>[-] Other cash payments to acquire equity or debt instruments of other entities</t>
  </si>
  <si>
    <t>[+] Other cash receipts from sales of interests in joint ventures</t>
  </si>
  <si>
    <t>[-] Other cash payments to acquire interests in joint ventures</t>
  </si>
  <si>
    <t>[+] Proceeds from sales of property, plant and equipment</t>
  </si>
  <si>
    <t>[-] Purchase of property, plant and equipment</t>
  </si>
  <si>
    <t>[+] Proceeds from sales of intangible assets</t>
  </si>
  <si>
    <t>[-] Purchase of intangible assets</t>
  </si>
  <si>
    <t>[+] Proceeds from sales of other long-term assets</t>
  </si>
  <si>
    <t>[-] Purchase of other long-term assets</t>
  </si>
  <si>
    <t>[-] Cash advances and loans made to other parties</t>
  </si>
  <si>
    <t>[+] Cash receipts from repayment of advances and loans made to other parties</t>
  </si>
  <si>
    <t>[-] Cash payments for futures contracts, forward contracts, option contracts and swap contracts</t>
  </si>
  <si>
    <t>[+] Cash receipts from futures contracts, forward contracts, option contracts and swap contracts</t>
  </si>
  <si>
    <t>[-] Interest received</t>
  </si>
  <si>
    <t>[+] Proceeds from issuing shares</t>
  </si>
  <si>
    <t>[-] Payments to acquire or redeem entity's shares</t>
  </si>
  <si>
    <t>[-] Payments of other equity instruments</t>
  </si>
  <si>
    <t>[+] Proceeds from borrowings</t>
  </si>
  <si>
    <t>[-] Payments of finance lease liabilities</t>
  </si>
  <si>
    <t>[-] Repayments of borrowings</t>
  </si>
  <si>
    <t>[+] Effect of exchange rate changes on cash and cash equivalents</t>
  </si>
  <si>
    <t>Adjustments for fair value [-] losses [+] gains</t>
  </si>
  <si>
    <t>[+] Proceeds from issuing other equity instruments</t>
  </si>
  <si>
    <t xml:space="preserve">Adjustments for impairment loss reversal of impairment loss recognised in profit  [+] or loss [-] </t>
  </si>
  <si>
    <t>Other [+] gains [-] losses</t>
  </si>
  <si>
    <t>[-] Other expenses</t>
  </si>
  <si>
    <t>[-] Depreciation and amortisation expense</t>
  </si>
  <si>
    <t>[-] Employee benefits expense</t>
  </si>
  <si>
    <t>[-] Raw materials and consumables used</t>
  </si>
  <si>
    <t>[+] Other income</t>
  </si>
  <si>
    <t>[+] Revenue</t>
  </si>
  <si>
    <t>[+] Finance income</t>
  </si>
  <si>
    <t>[-] Finance costs</t>
  </si>
  <si>
    <t>Share of [+] profit [-] loss of associates and joint ventures accounted for using equity method</t>
  </si>
  <si>
    <t>Tax [+] income [-] expense</t>
  </si>
  <si>
    <t>Reversal of impairment loss recognised in [+] profit or [-] loss</t>
  </si>
  <si>
    <t>[+] Other work performed by entity and capitalised</t>
  </si>
  <si>
    <t>Adjustments for accrued expenses [if increase income +, if decrease - ] or income not yet paid [if increase received -, if decrease + ] received</t>
  </si>
  <si>
    <t>[+] Profit [-] loss</t>
  </si>
  <si>
    <t>[+] Increase [-] decrease in inventories of finished goods and work in progress</t>
  </si>
  <si>
    <t>Equity at beginning of period</t>
  </si>
  <si>
    <t>Total comprehensive income</t>
  </si>
  <si>
    <t>Total increase (decrease) in equity</t>
  </si>
  <si>
    <t>Equity at end of period</t>
  </si>
  <si>
    <t>Statement of changes in equity</t>
  </si>
  <si>
    <t>Comprehensive income</t>
  </si>
  <si>
    <t>[+] Other comprehensive income</t>
  </si>
  <si>
    <t>[+] Issue of equity</t>
  </si>
  <si>
    <t>[-] Dividends recognised as distributions to owners</t>
  </si>
  <si>
    <t>[+] Increase through other contributions by owners, equity</t>
  </si>
  <si>
    <t>[-] Decrease through other distributions to owners, equity</t>
  </si>
  <si>
    <t>[+] Increase [-] decrease through other changes, equity</t>
  </si>
  <si>
    <t>[+] Increase [-] decrease through treasury share transactions, equity</t>
  </si>
  <si>
    <t>[+] Increase [-] decrease through changes in ownership interests in subsidiaries that do not result in loss of control, equity</t>
  </si>
  <si>
    <t>[+] Increase [-] decrease through share-based payment transactions, equity</t>
  </si>
  <si>
    <r>
      <rPr>
        <b/>
        <sz val="11"/>
        <color theme="1"/>
        <rFont val="Arial"/>
        <family val="2"/>
      </rPr>
      <t>Initial Costs</t>
    </r>
    <r>
      <rPr>
        <sz val="11"/>
        <color theme="1"/>
        <rFont val="Arial"/>
        <family val="2"/>
      </rPr>
      <t>: The historical cost of assets at the time of acquisition or construction.</t>
    </r>
  </si>
  <si>
    <r>
      <rPr>
        <b/>
        <sz val="11"/>
        <color theme="1"/>
        <rFont val="Arial"/>
        <family val="2"/>
      </rPr>
      <t>Depreciation</t>
    </r>
    <r>
      <rPr>
        <sz val="11"/>
        <color theme="1"/>
        <rFont val="Arial"/>
        <family val="2"/>
      </rPr>
      <t>: The basis of calculation, the methods used and the useful lives or depreciation percentages.</t>
    </r>
  </si>
  <si>
    <r>
      <rPr>
        <b/>
        <sz val="11"/>
        <color theme="1"/>
        <rFont val="Arial"/>
        <family val="2"/>
      </rPr>
      <t>Revaluations</t>
    </r>
    <r>
      <rPr>
        <sz val="11"/>
        <color theme="1"/>
        <rFont val="Arial"/>
        <family val="2"/>
      </rPr>
      <t>: Details of any revaluations, including amounts, dates and impact on revaluation reserves.</t>
    </r>
  </si>
  <si>
    <r>
      <rPr>
        <b/>
        <sz val="11"/>
        <color theme="1"/>
        <rFont val="Arial"/>
        <family val="2"/>
      </rPr>
      <t>Movements</t>
    </r>
    <r>
      <rPr>
        <sz val="11"/>
        <color theme="1"/>
        <rFont val="Arial"/>
        <family val="2"/>
      </rPr>
      <t>: changes during the year, such as additions, disposals or transfers between categories.</t>
    </r>
  </si>
  <si>
    <r>
      <rPr>
        <b/>
        <sz val="11"/>
        <color theme="1"/>
        <rFont val="Arial"/>
        <family val="2"/>
      </rPr>
      <t>Write-downs</t>
    </r>
    <r>
      <rPr>
        <sz val="11"/>
        <color theme="1"/>
        <rFont val="Arial"/>
        <family val="2"/>
      </rPr>
      <t>: Information on any write-downs recognized during the year.</t>
    </r>
  </si>
  <si>
    <t>Documentation and reference</t>
  </si>
  <si>
    <t>Identifying information of company</t>
  </si>
  <si>
    <t>Net profit or loss</t>
  </si>
  <si>
    <t>General information</t>
  </si>
  <si>
    <t>During the financial year the principal continuing activities of the company</t>
  </si>
  <si>
    <t>Currency</t>
  </si>
  <si>
    <t>Activity A</t>
  </si>
  <si>
    <t>Activity B</t>
  </si>
  <si>
    <t>Activity C</t>
  </si>
  <si>
    <t>Activity D</t>
  </si>
  <si>
    <t>CHF</t>
  </si>
  <si>
    <t>Contents</t>
  </si>
  <si>
    <t>Statement of financial position</t>
  </si>
  <si>
    <t>Income statement</t>
  </si>
  <si>
    <t>Cash flow indirect</t>
  </si>
  <si>
    <t>Notes of Financial Statement</t>
  </si>
  <si>
    <t>Name of the reporting entity</t>
  </si>
  <si>
    <t>Company name and legal form</t>
  </si>
  <si>
    <t>Country of incorporation</t>
  </si>
  <si>
    <t>Country</t>
  </si>
  <si>
    <t>The domicile</t>
  </si>
  <si>
    <t>Significant accounting policies</t>
  </si>
  <si>
    <t xml:space="preserve">Include details such as revenue recognition, inventory valuation, fixed asset treatment, and any other relevant policies that impact the preparation and presentation of the financial statements. </t>
  </si>
  <si>
    <t>Ensure that all policies are up-to-date and reflect the entity's current practices.</t>
  </si>
  <si>
    <t>CompanyName LegalForm</t>
  </si>
  <si>
    <t xml:space="preserve">CompanyNameReporting, department Accountacy </t>
  </si>
  <si>
    <t>DAE</t>
  </si>
  <si>
    <t>OGL</t>
  </si>
  <si>
    <t>REV</t>
  </si>
  <si>
    <t>OTI</t>
  </si>
  <si>
    <t>IDI</t>
  </si>
  <si>
    <t>OWC</t>
  </si>
  <si>
    <t>RMC</t>
  </si>
  <si>
    <t>EBE</t>
  </si>
  <si>
    <t>RIL</t>
  </si>
  <si>
    <t>OTE</t>
  </si>
  <si>
    <t>FNI</t>
  </si>
  <si>
    <t>FNC</t>
  </si>
  <si>
    <t>SAJ</t>
  </si>
  <si>
    <t>TAX</t>
  </si>
  <si>
    <t>EQB</t>
  </si>
  <si>
    <t>PLE</t>
  </si>
  <si>
    <t>OCI</t>
  </si>
  <si>
    <t>ISE</t>
  </si>
  <si>
    <t>DRD</t>
  </si>
  <si>
    <t>ICE</t>
  </si>
  <si>
    <t>DDE</t>
  </si>
  <si>
    <t>IDO</t>
  </si>
  <si>
    <t>IDT</t>
  </si>
  <si>
    <t>IDS</t>
  </si>
  <si>
    <t>EQE</t>
  </si>
  <si>
    <t>PLC</t>
  </si>
  <si>
    <t>ADI</t>
  </si>
  <si>
    <t>ADF</t>
  </si>
  <si>
    <t>ADNT</t>
  </si>
  <si>
    <t>ADTX</t>
  </si>
  <si>
    <t>ADTD</t>
  </si>
  <si>
    <t>ADOR</t>
  </si>
  <si>
    <t>ADTP</t>
  </si>
  <si>
    <t>ADOP</t>
  </si>
  <si>
    <t>ADDA</t>
  </si>
  <si>
    <t>ADIR</t>
  </si>
  <si>
    <t>ADP</t>
  </si>
  <si>
    <t>ADSP</t>
  </si>
  <si>
    <t>ADUE</t>
  </si>
  <si>
    <t>ADFV</t>
  </si>
  <si>
    <t>ADUP</t>
  </si>
  <si>
    <t>ADNI</t>
  </si>
  <si>
    <t>ADAE</t>
  </si>
  <si>
    <t>ADON</t>
  </si>
  <si>
    <t>ADGD</t>
  </si>
  <si>
    <t>ADOI</t>
  </si>
  <si>
    <t>ADRP</t>
  </si>
  <si>
    <t>DP</t>
  </si>
  <si>
    <t>DR</t>
  </si>
  <si>
    <t>TI</t>
  </si>
  <si>
    <t>LCSB</t>
  </si>
  <si>
    <t>OCSB</t>
  </si>
  <si>
    <t>OSED</t>
  </si>
  <si>
    <t>OAED</t>
  </si>
  <si>
    <t>OSIJ</t>
  </si>
  <si>
    <t>OAIJ</t>
  </si>
  <si>
    <t>PSP</t>
  </si>
  <si>
    <t>PP</t>
  </si>
  <si>
    <t>PSIA</t>
  </si>
  <si>
    <t>PIA</t>
  </si>
  <si>
    <t>PSOL</t>
  </si>
  <si>
    <t>POL</t>
  </si>
  <si>
    <t>CALO</t>
  </si>
  <si>
    <t>CRRL</t>
  </si>
  <si>
    <t>CPC</t>
  </si>
  <si>
    <t>CRC</t>
  </si>
  <si>
    <t>IPO</t>
  </si>
  <si>
    <t>IRO</t>
  </si>
  <si>
    <t>IPI</t>
  </si>
  <si>
    <t>IRI</t>
  </si>
  <si>
    <t>ITI</t>
  </si>
  <si>
    <t>OIOI</t>
  </si>
  <si>
    <t>OIOO</t>
  </si>
  <si>
    <t>PIS</t>
  </si>
  <si>
    <t>PIOE</t>
  </si>
  <si>
    <t>PARE</t>
  </si>
  <si>
    <t>POEI</t>
  </si>
  <si>
    <t>PB</t>
  </si>
  <si>
    <t>RB</t>
  </si>
  <si>
    <t>PFL</t>
  </si>
  <si>
    <t>DPF</t>
  </si>
  <si>
    <t>IPF</t>
  </si>
  <si>
    <t>ITF</t>
  </si>
  <si>
    <t>OIOF</t>
  </si>
  <si>
    <t>EXRE</t>
  </si>
  <si>
    <t xml:space="preserve">Insert here the description of accounting policies adopted by the entity in accordance with IFRS for SMEs. </t>
  </si>
  <si>
    <t>Notes to the Income Statement 2024</t>
  </si>
  <si>
    <t>Reference: art.5</t>
  </si>
  <si>
    <t>Wages, salaries and social security contributions</t>
  </si>
  <si>
    <t>paid annual leave and paid sick leave</t>
  </si>
  <si>
    <t>Profit-sharing and bonuses</t>
  </si>
  <si>
    <t>Non-monetary benefits for current employees</t>
  </si>
  <si>
    <t>Retirement benefits</t>
  </si>
  <si>
    <t>Other post-employment benefits</t>
  </si>
  <si>
    <t>Long-term paid absences</t>
  </si>
  <si>
    <t>Jubilee or other long-service benefits</t>
  </si>
  <si>
    <t>Long-term disability benefits</t>
  </si>
  <si>
    <t>Total non-current provisions for employee benefits</t>
  </si>
  <si>
    <t>23.30b</t>
  </si>
  <si>
    <t>Revenue</t>
  </si>
  <si>
    <t>Revenue from rendering of services</t>
  </si>
  <si>
    <t>Revenue from construction contracts</t>
  </si>
  <si>
    <t>Royalty income</t>
  </si>
  <si>
    <t>Interest income</t>
  </si>
  <si>
    <t>Dividend income</t>
  </si>
  <si>
    <t xml:space="preserve">Revenue from commissions </t>
  </si>
  <si>
    <t>Income from government grants</t>
  </si>
  <si>
    <t>Revenue from franchise fees</t>
  </si>
  <si>
    <t>Other revenue</t>
  </si>
  <si>
    <t>Total revenue</t>
  </si>
  <si>
    <t>Employee benefits expense</t>
  </si>
  <si>
    <t>Wages and salaries</t>
  </si>
  <si>
    <t>Social security contributions</t>
  </si>
  <si>
    <t>Other short-term employee benefits</t>
  </si>
  <si>
    <t>Post-employment benefit expense, defined contribution plans</t>
  </si>
  <si>
    <t>Post-employment benefit expense, defined benefit plans</t>
  </si>
  <si>
    <t xml:space="preserve">Termination benefits expense </t>
  </si>
  <si>
    <t>Other employee expense</t>
  </si>
  <si>
    <t>Total employee benefits expense</t>
  </si>
  <si>
    <t>Address of entity's registered office</t>
  </si>
  <si>
    <t>Principal place of business</t>
  </si>
  <si>
    <t>Description of nature of entity's operations and principal activities</t>
  </si>
  <si>
    <t>Addres 1234</t>
  </si>
  <si>
    <t>Address 12345, Country A</t>
  </si>
  <si>
    <t>Description of nature of entit's operation and activities (Activity A, B, C, D)</t>
  </si>
  <si>
    <t>Notes to the Cash flow Statement 2024</t>
  </si>
  <si>
    <t>Total income taxes paid (refund)</t>
  </si>
  <si>
    <t>Income taxes paid (refund)</t>
  </si>
  <si>
    <t>Explanation of investing and financing transactions not requiring use of cash or cash equivalents</t>
  </si>
  <si>
    <t>Description of acquisition of assets by assuming directly related liabilities or means of finance lease</t>
  </si>
  <si>
    <t xml:space="preserve">Description of acquisition of entity by means of equity issue </t>
  </si>
  <si>
    <t xml:space="preserve">Description of conversion of debt to equity </t>
  </si>
  <si>
    <t>Cash and cash equivalents if different from statement of financial position</t>
  </si>
  <si>
    <t>Bank overdrafts</t>
  </si>
  <si>
    <t>Other differences to cash and cash equivalents in statement of cash flows</t>
  </si>
  <si>
    <t>Total cash and cash equivalents if different from statement of financial position</t>
  </si>
  <si>
    <t>Cash and cash equivalents held by entity unavailable for use by group</t>
  </si>
  <si>
    <t>Commentary by management on significant cash and cash equivalent balances held by entity that are not available for use by group</t>
  </si>
  <si>
    <t>23.3 b</t>
  </si>
  <si>
    <t>art. 23.3, page 221</t>
  </si>
  <si>
    <t>art. 28.4, page 266</t>
  </si>
  <si>
    <t>Section 3: Financial Statement Presentation, page 58; Complete set of financial statements, 3.17, lett.a, page 61</t>
  </si>
  <si>
    <t>Section 5: Statement of Comprehensive Income and Income Statement, page 68 ; Complete set of financial statements, 3.17, lett.b, page 61</t>
  </si>
  <si>
    <t>Section 6: Statement of changes in equity, page 72; Complete set of financial statements, 3.17, lett.c, page 61</t>
  </si>
  <si>
    <t>Section 7: Statement of Cash Flows, page 74; Complete set of financial statements, 3.17, lett.d, page 61</t>
  </si>
  <si>
    <t>Section 8: Notes to the Financial Statements, page 80; Complete set of financial statements, 3.17, page 61, lett.e; Section 4: Financial statement - Information to be presented either in the statement of financial position or in the notes, art. 4.11, page 66</t>
  </si>
  <si>
    <t>Complete set of financial statements, 3.17, lett.e, page 61; Section 23: Revenue from Contracts with Customers, art. 23.30, page 221; Section 28: Employee Benefits, art. 28.40, page 266</t>
  </si>
  <si>
    <t>7.19 a</t>
  </si>
  <si>
    <t>7.19 b</t>
  </si>
  <si>
    <t>7.19 c</t>
  </si>
  <si>
    <t>Complete set of financial statements, 3.17, lett.e, page 61; Section 7: Statement of Cash Flows, art.: 7.1, 7.17, 7.18, 7.19a, 7.19b, 7.19c, 7.20, page 74-79</t>
  </si>
  <si>
    <t>Income taxes [-] paid [+] refund, classified as operating activities</t>
  </si>
  <si>
    <t>Income taxes [-] paid [+] refund, classified as financing activities</t>
  </si>
  <si>
    <t>Income taxes [-] paid [+] refund, classified as investing activities</t>
  </si>
  <si>
    <t>ANA1_1</t>
  </si>
  <si>
    <t>ANA1_2</t>
  </si>
  <si>
    <t>ANA1_3</t>
  </si>
  <si>
    <t>ANA1_4</t>
  </si>
  <si>
    <t>ANA1_5</t>
  </si>
  <si>
    <t>ANA1_6</t>
  </si>
  <si>
    <t>ANA1_7</t>
  </si>
  <si>
    <t>ANA1_8</t>
  </si>
  <si>
    <t>ANA1_9</t>
  </si>
  <si>
    <t>ANA1_10</t>
  </si>
  <si>
    <t>ANA1_11</t>
  </si>
  <si>
    <t>ANA1_12</t>
  </si>
  <si>
    <t>ANA1_13</t>
  </si>
  <si>
    <t>ANA1_14</t>
  </si>
  <si>
    <t>ANA1_15</t>
  </si>
  <si>
    <t>ANA1_16</t>
  </si>
  <si>
    <t>ANA1_17</t>
  </si>
  <si>
    <t>ANA1_18</t>
  </si>
  <si>
    <t>ANA1_19</t>
  </si>
  <si>
    <t>ANA1_20</t>
  </si>
  <si>
    <t>ANA10_1</t>
  </si>
  <si>
    <t>ANA10_2</t>
  </si>
  <si>
    <t>ANA10_3</t>
  </si>
  <si>
    <t>ANA10_4</t>
  </si>
  <si>
    <t>ANA10_5</t>
  </si>
  <si>
    <t>ANA10_6</t>
  </si>
  <si>
    <t>ANA10_7</t>
  </si>
  <si>
    <t>ANA10_8</t>
  </si>
  <si>
    <t>ANA10_9</t>
  </si>
  <si>
    <t>ANA10_10</t>
  </si>
  <si>
    <t>ANA10_11</t>
  </si>
  <si>
    <t>ANA10_12</t>
  </si>
  <si>
    <t>ANA10_13</t>
  </si>
  <si>
    <t>ANA10_14</t>
  </si>
  <si>
    <t>ANA10_15</t>
  </si>
  <si>
    <t>Total Share premium</t>
  </si>
  <si>
    <t>Equity of interests</t>
  </si>
  <si>
    <t>7.4e</t>
  </si>
  <si>
    <t>Others notes</t>
  </si>
  <si>
    <t>Go to Income Statement</t>
  </si>
  <si>
    <t>Go to Notes of Income Statement</t>
  </si>
  <si>
    <t>Go to Notes of Statement of finacial position</t>
  </si>
  <si>
    <t>Go to Notes of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</si>
</sst>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Arial"/>
      <family val="2"/>
    </font>
    <font>
      <u/>
      <sz val="1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9" fontId="8" fillId="0" borderId="0">
      <alignment horizontal="left" vertical="top"/>
    </xf>
  </cellStyleXfs>
  <cellXfs count="34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0" fontId="2" fillId="0" borderId="2" xfId="0" applyFont="1" applyBorder="1"/>
    <xf numFmtId="0" fontId="1" fillId="0" borderId="0" xfId="0" applyFont="1" applyAlignment="1">
      <alignment horizontal="left"/>
    </xf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5" borderId="7" xfId="0" applyFont="1" applyFill="1" applyBorder="1"/>
    <xf numFmtId="0" fontId="2" fillId="5" borderId="1" xfId="0" applyFont="1" applyFill="1" applyBorder="1"/>
    <xf numFmtId="14" fontId="1" fillId="6" borderId="2" xfId="0" applyNumberFormat="1" applyFont="1" applyFill="1" applyBorder="1"/>
    <xf numFmtId="14" fontId="1" fillId="6" borderId="4" xfId="0" applyNumberFormat="1" applyFont="1" applyFill="1" applyBorder="1"/>
    <xf numFmtId="0" fontId="1" fillId="7" borderId="3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14" fontId="2" fillId="0" borderId="0" xfId="0" applyNumberFormat="1" applyFont="1"/>
    <xf numFmtId="0" fontId="1" fillId="4" borderId="3" xfId="0" applyFont="1" applyFill="1" applyBorder="1"/>
    <xf numFmtId="0" fontId="1" fillId="4" borderId="4" xfId="0" applyFont="1" applyFill="1" applyBorder="1"/>
    <xf numFmtId="0" fontId="2" fillId="8" borderId="5" xfId="0" applyFont="1" applyFill="1" applyBorder="1"/>
    <xf numFmtId="0" fontId="2" fillId="8" borderId="6" xfId="0" applyFont="1" applyFill="1" applyBorder="1"/>
    <xf numFmtId="0" fontId="2" fillId="8" borderId="7" xfId="0" applyFont="1" applyFill="1" applyBorder="1"/>
    <xf numFmtId="0" fontId="2" fillId="8" borderId="2" xfId="0" applyFont="1" applyFill="1" applyBorder="1"/>
    <xf numFmtId="0" fontId="1" fillId="4" borderId="2" xfId="0" applyFont="1" applyFill="1" applyBorder="1"/>
    <xf numFmtId="0" fontId="1" fillId="4" borderId="5" xfId="0" applyFont="1" applyFill="1" applyBorder="1"/>
    <xf numFmtId="0" fontId="2" fillId="4" borderId="9" xfId="0" applyFont="1" applyFill="1" applyBorder="1"/>
    <xf numFmtId="0" fontId="1" fillId="4" borderId="6" xfId="0" applyFont="1" applyFill="1" applyBorder="1"/>
    <xf numFmtId="0" fontId="2" fillId="4" borderId="10" xfId="0" applyFont="1" applyFill="1" applyBorder="1"/>
    <xf numFmtId="0" fontId="1" fillId="4" borderId="8" xfId="0" applyFont="1" applyFill="1" applyBorder="1"/>
    <xf numFmtId="0" fontId="1" fillId="4" borderId="10" xfId="0" applyFont="1" applyFill="1" applyBorder="1"/>
    <xf numFmtId="0" fontId="2" fillId="5" borderId="11" xfId="0" applyFont="1" applyFill="1" applyBorder="1"/>
    <xf numFmtId="0" fontId="2" fillId="0" borderId="10" xfId="0" applyFont="1" applyBorder="1"/>
    <xf numFmtId="0" fontId="2" fillId="0" borderId="12" xfId="0" applyFont="1" applyBorder="1"/>
    <xf numFmtId="0" fontId="9" fillId="0" borderId="0" xfId="0" applyFont="1"/>
    <xf numFmtId="0" fontId="10" fillId="6" borderId="4" xfId="0" applyFont="1" applyFill="1" applyBorder="1"/>
    <xf numFmtId="0" fontId="9" fillId="4" borderId="5" xfId="1" applyFont="1" applyFill="1" applyBorder="1"/>
    <xf numFmtId="0" fontId="9" fillId="4" borderId="6" xfId="0" applyFont="1" applyFill="1" applyBorder="1"/>
    <xf numFmtId="0" fontId="9" fillId="4" borderId="6" xfId="1" applyFont="1" applyFill="1" applyBorder="1"/>
    <xf numFmtId="0" fontId="9" fillId="4" borderId="7" xfId="0" applyFont="1" applyFill="1" applyBorder="1"/>
    <xf numFmtId="0" fontId="9" fillId="4" borderId="7" xfId="1" applyFont="1" applyFill="1" applyBorder="1"/>
    <xf numFmtId="0" fontId="9" fillId="4" borderId="5" xfId="0" applyFont="1" applyFill="1" applyBorder="1"/>
    <xf numFmtId="2" fontId="2" fillId="0" borderId="0" xfId="0" applyNumberFormat="1" applyFont="1"/>
    <xf numFmtId="44" fontId="2" fillId="5" borderId="8" xfId="0" applyNumberFormat="1" applyFont="1" applyFill="1" applyBorder="1"/>
    <xf numFmtId="44" fontId="2" fillId="5" borderId="10" xfId="0" applyNumberFormat="1" applyFont="1" applyFill="1" applyBorder="1"/>
    <xf numFmtId="44" fontId="2" fillId="5" borderId="15" xfId="0" applyNumberFormat="1" applyFont="1" applyFill="1" applyBorder="1"/>
    <xf numFmtId="44" fontId="2" fillId="5" borderId="1" xfId="0" applyNumberFormat="1" applyFont="1" applyFill="1" applyBorder="1"/>
    <xf numFmtId="44" fontId="2" fillId="5" borderId="11" xfId="0" applyNumberFormat="1" applyFont="1" applyFill="1" applyBorder="1"/>
    <xf numFmtId="0" fontId="1" fillId="4" borderId="7" xfId="0" applyFont="1" applyFill="1" applyBorder="1"/>
    <xf numFmtId="0" fontId="1" fillId="4" borderId="12" xfId="0" applyFont="1" applyFill="1" applyBorder="1"/>
    <xf numFmtId="44" fontId="2" fillId="5" borderId="9" xfId="0" applyNumberFormat="1" applyFont="1" applyFill="1" applyBorder="1"/>
    <xf numFmtId="49" fontId="2" fillId="0" borderId="1" xfId="0" applyNumberFormat="1" applyFont="1" applyBorder="1" applyAlignment="1">
      <alignment horizontal="left"/>
    </xf>
    <xf numFmtId="0" fontId="1" fillId="6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0" borderId="0" xfId="0" quotePrefix="1" applyFont="1"/>
    <xf numFmtId="44" fontId="2" fillId="5" borderId="12" xfId="0" applyNumberFormat="1" applyFont="1" applyFill="1" applyBorder="1"/>
    <xf numFmtId="44" fontId="2" fillId="5" borderId="13" xfId="0" applyNumberFormat="1" applyFont="1" applyFill="1" applyBorder="1"/>
    <xf numFmtId="0" fontId="2" fillId="5" borderId="8" xfId="0" applyFont="1" applyFill="1" applyBorder="1"/>
    <xf numFmtId="0" fontId="2" fillId="5" borderId="15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0" xfId="0" applyFont="1" applyFill="1"/>
    <xf numFmtId="0" fontId="2" fillId="5" borderId="12" xfId="0" applyFont="1" applyFill="1" applyBorder="1"/>
    <xf numFmtId="0" fontId="2" fillId="5" borderId="13" xfId="0" applyFont="1" applyFill="1" applyBorder="1"/>
    <xf numFmtId="0" fontId="1" fillId="5" borderId="8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2" fontId="2" fillId="5" borderId="6" xfId="0" applyNumberFormat="1" applyFont="1" applyFill="1" applyBorder="1"/>
    <xf numFmtId="2" fontId="1" fillId="0" borderId="3" xfId="0" applyNumberFormat="1" applyFont="1" applyBorder="1" applyAlignment="1">
      <alignment horizontal="center"/>
    </xf>
    <xf numFmtId="2" fontId="2" fillId="5" borderId="2" xfId="0" applyNumberFormat="1" applyFont="1" applyFill="1" applyBorder="1"/>
    <xf numFmtId="2" fontId="1" fillId="0" borderId="2" xfId="0" applyNumberFormat="1" applyFont="1" applyBorder="1" applyAlignment="1">
      <alignment horizontal="center"/>
    </xf>
    <xf numFmtId="2" fontId="2" fillId="5" borderId="5" xfId="0" applyNumberFormat="1" applyFont="1" applyFill="1" applyBorder="1"/>
    <xf numFmtId="2" fontId="2" fillId="5" borderId="15" xfId="0" applyNumberFormat="1" applyFont="1" applyFill="1" applyBorder="1"/>
    <xf numFmtId="2" fontId="2" fillId="5" borderId="0" xfId="0" applyNumberFormat="1" applyFont="1" applyFill="1"/>
    <xf numFmtId="2" fontId="2" fillId="5" borderId="7" xfId="0" applyNumberFormat="1" applyFont="1" applyFill="1" applyBorder="1"/>
    <xf numFmtId="2" fontId="1" fillId="0" borderId="2" xfId="0" applyNumberFormat="1" applyFont="1" applyBorder="1"/>
    <xf numFmtId="44" fontId="2" fillId="0" borderId="0" xfId="0" applyNumberFormat="1" applyFont="1"/>
    <xf numFmtId="0" fontId="2" fillId="3" borderId="2" xfId="0" applyFont="1" applyFill="1" applyBorder="1"/>
    <xf numFmtId="2" fontId="2" fillId="0" borderId="3" xfId="0" applyNumberFormat="1" applyFont="1" applyBorder="1" applyAlignment="1">
      <alignment horizontal="center"/>
    </xf>
    <xf numFmtId="2" fontId="2" fillId="0" borderId="2" xfId="0" applyNumberFormat="1" applyFont="1" applyBorder="1"/>
    <xf numFmtId="2" fontId="2" fillId="5" borderId="1" xfId="0" applyNumberFormat="1" applyFont="1" applyFill="1" applyBorder="1"/>
    <xf numFmtId="44" fontId="1" fillId="0" borderId="0" xfId="0" applyNumberFormat="1" applyFont="1"/>
    <xf numFmtId="2" fontId="1" fillId="5" borderId="6" xfId="0" applyNumberFormat="1" applyFont="1" applyFill="1" applyBorder="1"/>
    <xf numFmtId="2" fontId="1" fillId="5" borderId="7" xfId="0" applyNumberFormat="1" applyFont="1" applyFill="1" applyBorder="1"/>
    <xf numFmtId="2" fontId="1" fillId="0" borderId="6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0" fontId="10" fillId="6" borderId="2" xfId="0" applyFont="1" applyFill="1" applyBorder="1"/>
    <xf numFmtId="0" fontId="1" fillId="6" borderId="2" xfId="0" applyFont="1" applyFill="1" applyBorder="1"/>
    <xf numFmtId="14" fontId="5" fillId="5" borderId="10" xfId="0" applyNumberFormat="1" applyFont="1" applyFill="1" applyBorder="1" applyAlignment="1">
      <alignment horizontal="left"/>
    </xf>
    <xf numFmtId="0" fontId="4" fillId="4" borderId="16" xfId="0" applyFont="1" applyFill="1" applyBorder="1"/>
    <xf numFmtId="44" fontId="2" fillId="5" borderId="0" xfId="0" applyNumberFormat="1" applyFont="1" applyFill="1"/>
    <xf numFmtId="0" fontId="4" fillId="4" borderId="17" xfId="0" applyFont="1" applyFill="1" applyBorder="1"/>
    <xf numFmtId="2" fontId="0" fillId="0" borderId="0" xfId="0" applyNumberFormat="1"/>
    <xf numFmtId="2" fontId="10" fillId="2" borderId="2" xfId="2" applyNumberFormat="1" applyFont="1" applyFill="1" applyBorder="1" applyAlignment="1">
      <alignment horizontal="center" vertical="top"/>
    </xf>
    <xf numFmtId="0" fontId="2" fillId="0" borderId="5" xfId="0" applyFont="1" applyBorder="1"/>
    <xf numFmtId="49" fontId="9" fillId="0" borderId="0" xfId="2" applyFont="1" applyAlignment="1">
      <alignment vertical="top"/>
    </xf>
    <xf numFmtId="49" fontId="9" fillId="0" borderId="0" xfId="2" applyFont="1">
      <alignment horizontal="left" vertical="top"/>
    </xf>
    <xf numFmtId="0" fontId="2" fillId="2" borderId="10" xfId="0" applyFont="1" applyFill="1" applyBorder="1"/>
    <xf numFmtId="49" fontId="9" fillId="0" borderId="6" xfId="2" applyFont="1" applyBorder="1">
      <alignment horizontal="left" vertical="top"/>
    </xf>
    <xf numFmtId="0" fontId="2" fillId="2" borderId="6" xfId="0" applyFont="1" applyFill="1" applyBorder="1"/>
    <xf numFmtId="49" fontId="9" fillId="0" borderId="7" xfId="2" applyFont="1" applyBorder="1">
      <alignment horizontal="left" vertical="top"/>
    </xf>
    <xf numFmtId="0" fontId="2" fillId="2" borderId="7" xfId="0" applyFont="1" applyFill="1" applyBorder="1"/>
    <xf numFmtId="0" fontId="5" fillId="5" borderId="10" xfId="0" applyFont="1" applyFill="1" applyBorder="1" applyAlignment="1">
      <alignment horizontal="left"/>
    </xf>
    <xf numFmtId="0" fontId="11" fillId="0" borderId="0" xfId="0" applyFont="1"/>
    <xf numFmtId="0" fontId="4" fillId="4" borderId="18" xfId="0" applyFont="1" applyFill="1" applyBorder="1"/>
    <xf numFmtId="0" fontId="4" fillId="4" borderId="19" xfId="0" applyFont="1" applyFill="1" applyBorder="1"/>
    <xf numFmtId="0" fontId="4" fillId="4" borderId="3" xfId="0" applyFont="1" applyFill="1" applyBorder="1"/>
    <xf numFmtId="0" fontId="4" fillId="4" borderId="20" xfId="0" applyFont="1" applyFill="1" applyBorder="1"/>
    <xf numFmtId="0" fontId="4" fillId="4" borderId="21" xfId="0" applyFont="1" applyFill="1" applyBorder="1"/>
    <xf numFmtId="0" fontId="1" fillId="6" borderId="8" xfId="0" applyFont="1" applyFill="1" applyBorder="1" applyAlignment="1">
      <alignment horizontal="center"/>
    </xf>
    <xf numFmtId="0" fontId="4" fillId="4" borderId="8" xfId="0" applyFont="1" applyFill="1" applyBorder="1"/>
    <xf numFmtId="0" fontId="4" fillId="4" borderId="10" xfId="0" applyFont="1" applyFill="1" applyBorder="1"/>
    <xf numFmtId="0" fontId="4" fillId="4" borderId="12" xfId="0" applyFont="1" applyFill="1" applyBorder="1"/>
    <xf numFmtId="0" fontId="4" fillId="4" borderId="2" xfId="0" applyFont="1" applyFill="1" applyBorder="1"/>
    <xf numFmtId="0" fontId="1" fillId="6" borderId="5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2" fillId="0" borderId="11" xfId="0" applyFont="1" applyBorder="1"/>
    <xf numFmtId="0" fontId="2" fillId="0" borderId="13" xfId="0" applyFont="1" applyBorder="1"/>
    <xf numFmtId="0" fontId="1" fillId="4" borderId="14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2" fontId="2" fillId="0" borderId="4" xfId="0" applyNumberFormat="1" applyFont="1" applyBorder="1"/>
    <xf numFmtId="0" fontId="12" fillId="4" borderId="10" xfId="1" applyFont="1" applyFill="1" applyBorder="1"/>
    <xf numFmtId="0" fontId="2" fillId="4" borderId="8" xfId="0" applyFont="1" applyFill="1" applyBorder="1"/>
    <xf numFmtId="2" fontId="1" fillId="0" borderId="4" xfId="0" applyNumberFormat="1" applyFont="1" applyBorder="1"/>
    <xf numFmtId="0" fontId="1" fillId="4" borderId="2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left" vertical="top"/>
    </xf>
    <xf numFmtId="14" fontId="5" fillId="5" borderId="8" xfId="0" applyNumberFormat="1" applyFont="1" applyFill="1" applyBorder="1"/>
    <xf numFmtId="14" fontId="5" fillId="5" borderId="15" xfId="0" applyNumberFormat="1" applyFont="1" applyFill="1" applyBorder="1"/>
    <xf numFmtId="14" fontId="5" fillId="5" borderId="9" xfId="0" applyNumberFormat="1" applyFont="1" applyFill="1" applyBorder="1"/>
    <xf numFmtId="0" fontId="4" fillId="4" borderId="5" xfId="0" applyFont="1" applyFill="1" applyBorder="1"/>
    <xf numFmtId="0" fontId="4" fillId="4" borderId="10" xfId="0" applyFont="1" applyFill="1" applyBorder="1" applyAlignment="1">
      <alignment horizontal="left" vertical="top"/>
    </xf>
    <xf numFmtId="0" fontId="4" fillId="4" borderId="12" xfId="0" applyFont="1" applyFill="1" applyBorder="1" applyAlignment="1">
      <alignment horizontal="left" vertical="top"/>
    </xf>
    <xf numFmtId="14" fontId="5" fillId="5" borderId="0" xfId="0" applyNumberFormat="1" applyFont="1" applyFill="1"/>
    <xf numFmtId="14" fontId="5" fillId="5" borderId="10" xfId="0" applyNumberFormat="1" applyFont="1" applyFill="1" applyBorder="1"/>
    <xf numFmtId="14" fontId="5" fillId="5" borderId="11" xfId="0" applyNumberFormat="1" applyFont="1" applyFill="1" applyBorder="1"/>
    <xf numFmtId="14" fontId="5" fillId="5" borderId="12" xfId="0" applyNumberFormat="1" applyFont="1" applyFill="1" applyBorder="1"/>
    <xf numFmtId="14" fontId="5" fillId="5" borderId="1" xfId="0" applyNumberFormat="1" applyFont="1" applyFill="1" applyBorder="1"/>
    <xf numFmtId="14" fontId="5" fillId="5" borderId="13" xfId="0" applyNumberFormat="1" applyFont="1" applyFill="1" applyBorder="1"/>
    <xf numFmtId="2" fontId="1" fillId="0" borderId="13" xfId="0" applyNumberFormat="1" applyFont="1" applyBorder="1" applyAlignment="1">
      <alignment horizontal="center"/>
    </xf>
    <xf numFmtId="2" fontId="1" fillId="0" borderId="13" xfId="0" applyNumberFormat="1" applyFont="1" applyBorder="1" applyAlignment="1">
      <alignment horizontal="center" vertical="center"/>
    </xf>
    <xf numFmtId="2" fontId="2" fillId="0" borderId="5" xfId="0" applyNumberFormat="1" applyFont="1" applyBorder="1"/>
    <xf numFmtId="2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2" fontId="2" fillId="0" borderId="15" xfId="0" applyNumberFormat="1" applyFont="1" applyBorder="1"/>
    <xf numFmtId="0" fontId="1" fillId="4" borderId="13" xfId="0" applyFont="1" applyFill="1" applyBorder="1"/>
    <xf numFmtId="2" fontId="2" fillId="5" borderId="8" xfId="0" applyNumberFormat="1" applyFont="1" applyFill="1" applyBorder="1"/>
    <xf numFmtId="2" fontId="2" fillId="5" borderId="10" xfId="0" applyNumberFormat="1" applyFont="1" applyFill="1" applyBorder="1"/>
    <xf numFmtId="2" fontId="2" fillId="0" borderId="3" xfId="0" applyNumberFormat="1" applyFont="1" applyBorder="1"/>
    <xf numFmtId="0" fontId="1" fillId="4" borderId="3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2" fontId="2" fillId="5" borderId="3" xfId="0" applyNumberFormat="1" applyFont="1" applyFill="1" applyBorder="1"/>
    <xf numFmtId="0" fontId="10" fillId="6" borderId="5" xfId="0" applyFont="1" applyFill="1" applyBorder="1"/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2" fontId="1" fillId="4" borderId="6" xfId="0" applyNumberFormat="1" applyFont="1" applyFill="1" applyBorder="1" applyAlignment="1">
      <alignment horizontal="left"/>
    </xf>
    <xf numFmtId="0" fontId="1" fillId="4" borderId="9" xfId="0" applyFont="1" applyFill="1" applyBorder="1"/>
    <xf numFmtId="2" fontId="1" fillId="0" borderId="10" xfId="0" applyNumberFormat="1" applyFont="1" applyBorder="1" applyAlignment="1">
      <alignment horizontal="left"/>
    </xf>
    <xf numFmtId="2" fontId="1" fillId="0" borderId="6" xfId="0" applyNumberFormat="1" applyFont="1" applyBorder="1"/>
    <xf numFmtId="2" fontId="2" fillId="0" borderId="6" xfId="0" applyNumberFormat="1" applyFont="1" applyBorder="1"/>
    <xf numFmtId="2" fontId="2" fillId="5" borderId="13" xfId="0" applyNumberFormat="1" applyFont="1" applyFill="1" applyBorder="1"/>
    <xf numFmtId="2" fontId="2" fillId="0" borderId="7" xfId="0" applyNumberFormat="1" applyFont="1" applyBorder="1"/>
    <xf numFmtId="2" fontId="2" fillId="5" borderId="4" xfId="0" applyNumberFormat="1" applyFont="1" applyFill="1" applyBorder="1"/>
    <xf numFmtId="0" fontId="2" fillId="3" borderId="10" xfId="0" applyFont="1" applyFill="1" applyBorder="1"/>
    <xf numFmtId="0" fontId="9" fillId="4" borderId="11" xfId="0" applyFont="1" applyFill="1" applyBorder="1"/>
    <xf numFmtId="2" fontId="2" fillId="0" borderId="10" xfId="0" applyNumberFormat="1" applyFont="1" applyBorder="1" applyAlignment="1">
      <alignment horizontal="left"/>
    </xf>
    <xf numFmtId="2" fontId="2" fillId="5" borderId="0" xfId="0" applyNumberFormat="1" applyFont="1" applyFill="1" applyAlignment="1">
      <alignment horizontal="left" indent="1"/>
    </xf>
    <xf numFmtId="0" fontId="1" fillId="0" borderId="10" xfId="0" applyFont="1" applyBorder="1"/>
    <xf numFmtId="0" fontId="1" fillId="0" borderId="6" xfId="0" applyFont="1" applyBorder="1"/>
    <xf numFmtId="0" fontId="1" fillId="4" borderId="14" xfId="0" applyFont="1" applyFill="1" applyBorder="1"/>
    <xf numFmtId="0" fontId="2" fillId="0" borderId="15" xfId="0" applyFont="1" applyBorder="1"/>
    <xf numFmtId="0" fontId="2" fillId="0" borderId="1" xfId="0" applyFont="1" applyBorder="1"/>
    <xf numFmtId="0" fontId="0" fillId="0" borderId="6" xfId="0" applyBorder="1" applyAlignment="1">
      <alignment horizontal="left"/>
    </xf>
    <xf numFmtId="0" fontId="0" fillId="0" borderId="11" xfId="0" applyBorder="1"/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2" fontId="2" fillId="0" borderId="12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0" fontId="9" fillId="4" borderId="2" xfId="1" applyFont="1" applyFill="1" applyBorder="1"/>
    <xf numFmtId="0" fontId="2" fillId="11" borderId="5" xfId="0" applyFont="1" applyFill="1" applyBorder="1" applyAlignment="1">
      <alignment horizontal="left" indent="1"/>
    </xf>
    <xf numFmtId="0" fontId="2" fillId="11" borderId="6" xfId="0" applyFont="1" applyFill="1" applyBorder="1" applyAlignment="1">
      <alignment horizontal="left" indent="1"/>
    </xf>
    <xf numFmtId="0" fontId="2" fillId="11" borderId="6" xfId="0" applyFont="1" applyFill="1" applyBorder="1"/>
    <xf numFmtId="0" fontId="2" fillId="11" borderId="10" xfId="0" applyFont="1" applyFill="1" applyBorder="1" applyAlignment="1">
      <alignment horizontal="left" indent="1"/>
    </xf>
    <xf numFmtId="0" fontId="2" fillId="11" borderId="6" xfId="0" applyFont="1" applyFill="1" applyBorder="1" applyAlignment="1">
      <alignment horizontal="left" wrapText="1" indent="1"/>
    </xf>
    <xf numFmtId="0" fontId="2" fillId="11" borderId="7" xfId="0" applyFont="1" applyFill="1" applyBorder="1" applyAlignment="1">
      <alignment horizontal="left" indent="1"/>
    </xf>
    <xf numFmtId="0" fontId="2" fillId="11" borderId="8" xfId="0" applyFont="1" applyFill="1" applyBorder="1" applyAlignment="1">
      <alignment horizontal="left" indent="1"/>
    </xf>
    <xf numFmtId="0" fontId="2" fillId="11" borderId="12" xfId="0" applyFont="1" applyFill="1" applyBorder="1" applyAlignment="1">
      <alignment horizontal="left" indent="1"/>
    </xf>
    <xf numFmtId="2" fontId="2" fillId="5" borderId="9" xfId="0" applyNumberFormat="1" applyFont="1" applyFill="1" applyBorder="1"/>
    <xf numFmtId="2" fontId="2" fillId="5" borderId="11" xfId="0" applyNumberFormat="1" applyFont="1" applyFill="1" applyBorder="1"/>
    <xf numFmtId="2" fontId="2" fillId="0" borderId="9" xfId="0" applyNumberFormat="1" applyFont="1" applyBorder="1"/>
    <xf numFmtId="2" fontId="1" fillId="0" borderId="0" xfId="0" applyNumberFormat="1" applyFont="1" applyAlignment="1">
      <alignment horizontal="left"/>
    </xf>
    <xf numFmtId="2" fontId="1" fillId="0" borderId="6" xfId="0" applyNumberFormat="1" applyFont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1" fillId="0" borderId="2" xfId="0" applyFont="1" applyBorder="1"/>
    <xf numFmtId="2" fontId="2" fillId="5" borderId="15" xfId="1" applyNumberFormat="1" applyFont="1" applyFill="1" applyBorder="1"/>
    <xf numFmtId="2" fontId="2" fillId="5" borderId="0" xfId="1" applyNumberFormat="1" applyFont="1" applyFill="1"/>
    <xf numFmtId="2" fontId="2" fillId="5" borderId="5" xfId="1" applyNumberFormat="1" applyFont="1" applyFill="1" applyBorder="1"/>
    <xf numFmtId="2" fontId="2" fillId="5" borderId="6" xfId="1" applyNumberFormat="1" applyFont="1" applyFill="1" applyBorder="1"/>
    <xf numFmtId="0" fontId="2" fillId="4" borderId="5" xfId="1" applyFont="1" applyFill="1" applyBorder="1"/>
    <xf numFmtId="0" fontId="2" fillId="4" borderId="6" xfId="0" applyFont="1" applyFill="1" applyBorder="1"/>
    <xf numFmtId="0" fontId="2" fillId="4" borderId="6" xfId="1" applyFont="1" applyFill="1" applyBorder="1"/>
    <xf numFmtId="0" fontId="2" fillId="4" borderId="7" xfId="0" applyFont="1" applyFill="1" applyBorder="1"/>
    <xf numFmtId="0" fontId="1" fillId="6" borderId="4" xfId="0" applyFont="1" applyFill="1" applyBorder="1"/>
    <xf numFmtId="0" fontId="2" fillId="4" borderId="7" xfId="1" applyFont="1" applyFill="1" applyBorder="1"/>
    <xf numFmtId="0" fontId="2" fillId="4" borderId="5" xfId="0" applyFont="1" applyFill="1" applyBorder="1"/>
    <xf numFmtId="0" fontId="1" fillId="6" borderId="5" xfId="0" applyFont="1" applyFill="1" applyBorder="1"/>
    <xf numFmtId="0" fontId="2" fillId="3" borderId="2" xfId="1" applyFont="1" applyFill="1" applyBorder="1" applyAlignment="1">
      <alignment horizontal="left"/>
    </xf>
    <xf numFmtId="0" fontId="2" fillId="3" borderId="7" xfId="1" applyFont="1" applyFill="1" applyBorder="1" applyAlignment="1">
      <alignment horizontal="left"/>
    </xf>
    <xf numFmtId="2" fontId="2" fillId="3" borderId="6" xfId="1" applyNumberFormat="1" applyFont="1" applyFill="1" applyBorder="1" applyAlignment="1">
      <alignment horizontal="left"/>
    </xf>
    <xf numFmtId="0" fontId="1" fillId="3" borderId="2" xfId="1" applyFont="1" applyFill="1" applyBorder="1"/>
    <xf numFmtId="0" fontId="11" fillId="0" borderId="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5" fillId="5" borderId="3" xfId="0" applyFont="1" applyFill="1" applyBorder="1" applyAlignment="1">
      <alignment horizontal="left"/>
    </xf>
    <xf numFmtId="0" fontId="5" fillId="5" borderId="14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14" fontId="5" fillId="5" borderId="3" xfId="0" applyNumberFormat="1" applyFont="1" applyFill="1" applyBorder="1" applyAlignment="1">
      <alignment horizontal="left"/>
    </xf>
    <xf numFmtId="14" fontId="5" fillId="5" borderId="14" xfId="0" applyNumberFormat="1" applyFont="1" applyFill="1" applyBorder="1" applyAlignment="1">
      <alignment horizontal="left"/>
    </xf>
    <xf numFmtId="14" fontId="5" fillId="5" borderId="4" xfId="0" applyNumberFormat="1" applyFont="1" applyFill="1" applyBorder="1" applyAlignment="1">
      <alignment horizontal="left"/>
    </xf>
    <xf numFmtId="14" fontId="5" fillId="5" borderId="10" xfId="0" applyNumberFormat="1" applyFont="1" applyFill="1" applyBorder="1" applyAlignment="1">
      <alignment horizontal="left"/>
    </xf>
    <xf numFmtId="14" fontId="5" fillId="5" borderId="0" xfId="0" applyNumberFormat="1" applyFont="1" applyFill="1" applyAlignment="1">
      <alignment horizontal="left"/>
    </xf>
    <xf numFmtId="14" fontId="5" fillId="5" borderId="11" xfId="0" applyNumberFormat="1" applyFont="1" applyFill="1" applyBorder="1" applyAlignment="1">
      <alignment horizontal="left"/>
    </xf>
    <xf numFmtId="14" fontId="5" fillId="5" borderId="12" xfId="0" applyNumberFormat="1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14" fontId="5" fillId="5" borderId="13" xfId="0" applyNumberFormat="1" applyFont="1" applyFill="1" applyBorder="1" applyAlignment="1">
      <alignment horizontal="left"/>
    </xf>
    <xf numFmtId="14" fontId="5" fillId="5" borderId="8" xfId="0" applyNumberFormat="1" applyFont="1" applyFill="1" applyBorder="1" applyAlignment="1">
      <alignment horizontal="left"/>
    </xf>
    <xf numFmtId="14" fontId="5" fillId="5" borderId="15" xfId="0" applyNumberFormat="1" applyFont="1" applyFill="1" applyBorder="1" applyAlignment="1">
      <alignment horizontal="left"/>
    </xf>
    <xf numFmtId="14" fontId="5" fillId="5" borderId="9" xfId="0" applyNumberFormat="1" applyFont="1" applyFill="1" applyBorder="1" applyAlignment="1">
      <alignment horizontal="left"/>
    </xf>
    <xf numFmtId="0" fontId="5" fillId="5" borderId="10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5" borderId="11" xfId="0" applyFont="1" applyFill="1" applyBorder="1" applyAlignment="1">
      <alignment horizontal="left"/>
    </xf>
    <xf numFmtId="49" fontId="5" fillId="5" borderId="12" xfId="0" applyNumberFormat="1" applyFont="1" applyFill="1" applyBorder="1" applyAlignment="1">
      <alignment horizontal="left"/>
    </xf>
    <xf numFmtId="49" fontId="5" fillId="5" borderId="1" xfId="0" applyNumberFormat="1" applyFont="1" applyFill="1" applyBorder="1" applyAlignment="1">
      <alignment horizontal="left"/>
    </xf>
    <xf numFmtId="49" fontId="5" fillId="5" borderId="13" xfId="0" applyNumberFormat="1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14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49" fontId="5" fillId="5" borderId="10" xfId="0" applyNumberFormat="1" applyFont="1" applyFill="1" applyBorder="1" applyAlignment="1">
      <alignment horizontal="left"/>
    </xf>
    <xf numFmtId="49" fontId="5" fillId="5" borderId="0" xfId="0" applyNumberFormat="1" applyFont="1" applyFill="1" applyAlignment="1">
      <alignment horizontal="left"/>
    </xf>
    <xf numFmtId="49" fontId="5" fillId="5" borderId="11" xfId="0" applyNumberFormat="1" applyFont="1" applyFill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5" fillId="5" borderId="3" xfId="0" applyNumberFormat="1" applyFont="1" applyFill="1" applyBorder="1" applyAlignment="1">
      <alignment horizontal="left"/>
    </xf>
    <xf numFmtId="49" fontId="5" fillId="5" borderId="14" xfId="0" applyNumberFormat="1" applyFont="1" applyFill="1" applyBorder="1" applyAlignment="1">
      <alignment horizontal="left"/>
    </xf>
    <xf numFmtId="49" fontId="5" fillId="5" borderId="4" xfId="0" applyNumberFormat="1" applyFont="1" applyFill="1" applyBorder="1" applyAlignment="1">
      <alignment horizontal="left"/>
    </xf>
    <xf numFmtId="0" fontId="11" fillId="0" borderId="0" xfId="0" applyFont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10" fillId="4" borderId="3" xfId="2" applyFont="1" applyFill="1" applyBorder="1">
      <alignment horizontal="left" vertical="top"/>
    </xf>
    <xf numFmtId="49" fontId="10" fillId="4" borderId="14" xfId="2" applyFont="1" applyFill="1" applyBorder="1">
      <alignment horizontal="left" vertical="top"/>
    </xf>
    <xf numFmtId="49" fontId="10" fillId="4" borderId="4" xfId="2" applyFont="1" applyFill="1" applyBorder="1">
      <alignment horizontal="left" vertical="top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/>
    </xf>
    <xf numFmtId="0" fontId="2" fillId="4" borderId="1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14" fontId="1" fillId="6" borderId="5" xfId="0" applyNumberFormat="1" applyFont="1" applyFill="1" applyBorder="1" applyAlignment="1">
      <alignment horizontal="center" vertical="center"/>
    </xf>
    <xf numFmtId="14" fontId="1" fillId="6" borderId="7" xfId="0" applyNumberFormat="1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9" fillId="4" borderId="3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left" indent="2"/>
    </xf>
    <xf numFmtId="0" fontId="2" fillId="10" borderId="11" xfId="0" applyFont="1" applyFill="1" applyBorder="1" applyAlignment="1">
      <alignment horizontal="left" indent="2"/>
    </xf>
    <xf numFmtId="0" fontId="9" fillId="4" borderId="3" xfId="1" applyFont="1" applyFill="1" applyBorder="1" applyAlignment="1">
      <alignment horizontal="center"/>
    </xf>
    <xf numFmtId="0" fontId="9" fillId="4" borderId="14" xfId="1" applyFont="1" applyFill="1" applyBorder="1" applyAlignment="1">
      <alignment horizontal="center"/>
    </xf>
    <xf numFmtId="0" fontId="9" fillId="4" borderId="4" xfId="1" applyFont="1" applyFill="1" applyBorder="1" applyAlignment="1">
      <alignment horizontal="center"/>
    </xf>
    <xf numFmtId="0" fontId="1" fillId="10" borderId="3" xfId="0" applyFont="1" applyFill="1" applyBorder="1" applyAlignment="1">
      <alignment horizontal="left" indent="1"/>
    </xf>
    <xf numFmtId="0" fontId="1" fillId="10" borderId="4" xfId="0" applyFont="1" applyFill="1" applyBorder="1" applyAlignment="1">
      <alignment horizontal="left" indent="1"/>
    </xf>
    <xf numFmtId="0" fontId="2" fillId="9" borderId="10" xfId="0" applyFont="1" applyFill="1" applyBorder="1" applyAlignment="1">
      <alignment horizontal="left"/>
    </xf>
    <xf numFmtId="0" fontId="2" fillId="9" borderId="11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9" borderId="9" xfId="0" applyFont="1" applyFill="1" applyBorder="1" applyAlignment="1">
      <alignment horizontal="left"/>
    </xf>
    <xf numFmtId="0" fontId="2" fillId="10" borderId="12" xfId="0" applyFont="1" applyFill="1" applyBorder="1" applyAlignment="1">
      <alignment horizontal="left" indent="2"/>
    </xf>
    <xf numFmtId="0" fontId="2" fillId="10" borderId="13" xfId="0" applyFont="1" applyFill="1" applyBorder="1" applyAlignment="1">
      <alignment horizontal="left" indent="2"/>
    </xf>
    <xf numFmtId="0" fontId="3" fillId="4" borderId="3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1" fillId="9" borderId="10" xfId="0" applyFont="1" applyFill="1" applyBorder="1" applyAlignment="1">
      <alignment horizontal="left"/>
    </xf>
    <xf numFmtId="0" fontId="1" fillId="9" borderId="11" xfId="0" applyFont="1" applyFill="1" applyBorder="1" applyAlignment="1">
      <alignment horizontal="left"/>
    </xf>
    <xf numFmtId="0" fontId="2" fillId="9" borderId="12" xfId="0" applyFont="1" applyFill="1" applyBorder="1" applyAlignment="1">
      <alignment horizontal="left"/>
    </xf>
    <xf numFmtId="0" fontId="2" fillId="9" borderId="13" xfId="0" applyFont="1" applyFill="1" applyBorder="1" applyAlignment="1">
      <alignment horizontal="left"/>
    </xf>
    <xf numFmtId="0" fontId="4" fillId="6" borderId="14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left"/>
    </xf>
    <xf numFmtId="0" fontId="5" fillId="5" borderId="15" xfId="0" applyFont="1" applyFill="1" applyBorder="1" applyAlignment="1">
      <alignment horizontal="left"/>
    </xf>
    <xf numFmtId="0" fontId="5" fillId="5" borderId="9" xfId="0" applyFont="1" applyFill="1" applyBorder="1" applyAlignment="1">
      <alignment horizontal="left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9" borderId="8" xfId="0" applyFont="1" applyFill="1" applyBorder="1" applyAlignment="1">
      <alignment horizontal="left"/>
    </xf>
    <xf numFmtId="0" fontId="2" fillId="9" borderId="9" xfId="0" applyFont="1" applyFill="1" applyBorder="1" applyAlignment="1">
      <alignment horizontal="left"/>
    </xf>
    <xf numFmtId="0" fontId="1" fillId="10" borderId="10" xfId="0" applyFont="1" applyFill="1" applyBorder="1" applyAlignment="1">
      <alignment horizontal="left"/>
    </xf>
    <xf numFmtId="0" fontId="1" fillId="10" borderId="11" xfId="0" applyFont="1" applyFill="1" applyBorder="1" applyAlignment="1">
      <alignment horizontal="left"/>
    </xf>
    <xf numFmtId="0" fontId="2" fillId="10" borderId="10" xfId="0" applyFont="1" applyFill="1" applyBorder="1" applyAlignment="1">
      <alignment horizontal="left"/>
    </xf>
    <xf numFmtId="0" fontId="2" fillId="10" borderId="11" xfId="0" applyFont="1" applyFill="1" applyBorder="1" applyAlignment="1">
      <alignment horizontal="left"/>
    </xf>
  </cellXfs>
  <cellStyles count="3">
    <cellStyle name="Collegamento ipertestuale" xfId="1" builtinId="8"/>
    <cellStyle name="Content" xfId="2" xr:uid="{C3B59F96-DF71-4721-9C62-0AC211CED541}"/>
    <cellStyle name="Normale" xfId="0" builtinId="0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</dxfs>
  <tableStyles count="0" defaultTableStyle="TableStyleMedium2" defaultPivotStyle="PivotStyleLight16"/>
  <colors>
    <mruColors>
      <color rgb="FFFFF2CC"/>
      <color rgb="FFFFFF66"/>
      <color rgb="FF61CB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18117</xdr:colOff>
      <xdr:row>2</xdr:row>
      <xdr:rowOff>123825</xdr:rowOff>
    </xdr:from>
    <xdr:to>
      <xdr:col>5</xdr:col>
      <xdr:colOff>45759</xdr:colOff>
      <xdr:row>7</xdr:row>
      <xdr:rowOff>86846</xdr:rowOff>
    </xdr:to>
    <xdr:sp macro="" textlink="">
      <xdr:nvSpPr>
        <xdr:cNvPr id="2" name="Rettangolo 1">
          <a:extLst>
            <a:ext uri="{FF2B5EF4-FFF2-40B4-BE49-F238E27FC236}">
              <a16:creationId xmlns:a16="http://schemas.microsoft.com/office/drawing/2014/main" id="{08BA7482-1BD3-4763-B8B6-33DBC128C1BE}"/>
            </a:ext>
          </a:extLst>
        </xdr:cNvPr>
        <xdr:cNvSpPr/>
      </xdr:nvSpPr>
      <xdr:spPr>
        <a:xfrm>
          <a:off x="1237317" y="485775"/>
          <a:ext cx="1856442" cy="867896"/>
        </a:xfrm>
        <a:prstGeom prst="rect">
          <a:avLst/>
        </a:prstGeom>
        <a:solidFill>
          <a:srgbClr val="00B0F0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field:</a:t>
          </a:r>
          <a:b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</a:br>
          <a:r>
            <a:rPr lang="it-CH" sz="12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account, reference of documentation, field of information.</a:t>
          </a:r>
          <a:endParaRPr lang="it-CH" sz="12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187325</xdr:colOff>
      <xdr:row>2</xdr:row>
      <xdr:rowOff>155450</xdr:rowOff>
    </xdr:from>
    <xdr:to>
      <xdr:col>8</xdr:col>
      <xdr:colOff>259791</xdr:colOff>
      <xdr:row>7</xdr:row>
      <xdr:rowOff>78441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944F65ED-4763-427A-BBEC-5BAEF3459D78}"/>
            </a:ext>
          </a:extLst>
        </xdr:cNvPr>
        <xdr:cNvSpPr/>
      </xdr:nvSpPr>
      <xdr:spPr>
        <a:xfrm>
          <a:off x="3235325" y="517400"/>
          <a:ext cx="1901266" cy="827866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account: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of main account.</a:t>
          </a:r>
        </a:p>
      </xdr:txBody>
    </xdr:sp>
    <xdr:clientData/>
  </xdr:twoCellAnchor>
  <xdr:twoCellAnchor>
    <xdr:from>
      <xdr:col>8</xdr:col>
      <xdr:colOff>425451</xdr:colOff>
      <xdr:row>2</xdr:row>
      <xdr:rowOff>139886</xdr:rowOff>
    </xdr:from>
    <xdr:to>
      <xdr:col>11</xdr:col>
      <xdr:colOff>512858</xdr:colOff>
      <xdr:row>7</xdr:row>
      <xdr:rowOff>56714</xdr:rowOff>
    </xdr:to>
    <xdr:sp macro="" textlink="">
      <xdr:nvSpPr>
        <xdr:cNvPr id="4" name="Rettangolo 3">
          <a:extLst>
            <a:ext uri="{FF2B5EF4-FFF2-40B4-BE49-F238E27FC236}">
              <a16:creationId xmlns:a16="http://schemas.microsoft.com/office/drawing/2014/main" id="{05179B08-09D5-41A0-A159-990B4563B2B4}"/>
            </a:ext>
          </a:extLst>
        </xdr:cNvPr>
        <xdr:cNvSpPr/>
      </xdr:nvSpPr>
      <xdr:spPr>
        <a:xfrm>
          <a:off x="5302251" y="501836"/>
          <a:ext cx="1916207" cy="821703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Subcategory of the main account: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of subcategory of main account.</a:t>
          </a:r>
        </a:p>
      </xdr:txBody>
    </xdr:sp>
    <xdr:clientData/>
  </xdr:twoCellAnchor>
  <xdr:twoCellAnchor>
    <xdr:from>
      <xdr:col>1</xdr:col>
      <xdr:colOff>601011</xdr:colOff>
      <xdr:row>12</xdr:row>
      <xdr:rowOff>40592</xdr:rowOff>
    </xdr:from>
    <xdr:to>
      <xdr:col>5</xdr:col>
      <xdr:colOff>104404</xdr:colOff>
      <xdr:row>16</xdr:row>
      <xdr:rowOff>125446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8D91E7F5-9F84-4017-912A-3F4A3BD48583}"/>
            </a:ext>
          </a:extLst>
        </xdr:cNvPr>
        <xdr:cNvSpPr/>
      </xdr:nvSpPr>
      <xdr:spPr>
        <a:xfrm>
          <a:off x="1210611" y="2212292"/>
          <a:ext cx="1941793" cy="808754"/>
        </a:xfrm>
        <a:prstGeom prst="rect">
          <a:avLst/>
        </a:prstGeom>
        <a:solidFill>
          <a:srgbClr val="FFF2C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</a:t>
          </a:r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of account:</a:t>
          </a: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 with two digits after the decimal point.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74147</xdr:colOff>
      <xdr:row>2</xdr:row>
      <xdr:rowOff>163978</xdr:rowOff>
    </xdr:from>
    <xdr:to>
      <xdr:col>15</xdr:col>
      <xdr:colOff>183965</xdr:colOff>
      <xdr:row>7</xdr:row>
      <xdr:rowOff>87156</xdr:rowOff>
    </xdr:to>
    <xdr:sp macro="" textlink="">
      <xdr:nvSpPr>
        <xdr:cNvPr id="6" name="Rettangolo 5">
          <a:extLst>
            <a:ext uri="{FF2B5EF4-FFF2-40B4-BE49-F238E27FC236}">
              <a16:creationId xmlns:a16="http://schemas.microsoft.com/office/drawing/2014/main" id="{C753501D-2B12-4B37-913F-0FF2C5D74105}"/>
            </a:ext>
          </a:extLst>
        </xdr:cNvPr>
        <xdr:cNvSpPr/>
      </xdr:nvSpPr>
      <xdr:spPr>
        <a:xfrm>
          <a:off x="7389347" y="525928"/>
          <a:ext cx="1938618" cy="828053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 that identify an account.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133197</xdr:colOff>
      <xdr:row>2</xdr:row>
      <xdr:rowOff>135562</xdr:rowOff>
    </xdr:from>
    <xdr:to>
      <xdr:col>23</xdr:col>
      <xdr:colOff>187483</xdr:colOff>
      <xdr:row>8</xdr:row>
      <xdr:rowOff>65711</xdr:rowOff>
    </xdr:to>
    <xdr:sp macro="" textlink="">
      <xdr:nvSpPr>
        <xdr:cNvPr id="7" name="Parentesi graffa chiusa 6">
          <a:extLst>
            <a:ext uri="{FF2B5EF4-FFF2-40B4-BE49-F238E27FC236}">
              <a16:creationId xmlns:a16="http://schemas.microsoft.com/office/drawing/2014/main" id="{EC881B38-5F2B-4D17-B02A-A6D95D94679B}"/>
            </a:ext>
          </a:extLst>
        </xdr:cNvPr>
        <xdr:cNvSpPr/>
      </xdr:nvSpPr>
      <xdr:spPr>
        <a:xfrm>
          <a:off x="13544397" y="497512"/>
          <a:ext cx="663886" cy="1015999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5</xdr:col>
      <xdr:colOff>313330</xdr:colOff>
      <xdr:row>11</xdr:row>
      <xdr:rowOff>69475</xdr:rowOff>
    </xdr:from>
    <xdr:to>
      <xdr:col>6</xdr:col>
      <xdr:colOff>354916</xdr:colOff>
      <xdr:row>18</xdr:row>
      <xdr:rowOff>67235</xdr:rowOff>
    </xdr:to>
    <xdr:sp macro="" textlink="">
      <xdr:nvSpPr>
        <xdr:cNvPr id="8" name="Parentesi graffa chiusa 7">
          <a:extLst>
            <a:ext uri="{FF2B5EF4-FFF2-40B4-BE49-F238E27FC236}">
              <a16:creationId xmlns:a16="http://schemas.microsoft.com/office/drawing/2014/main" id="{3552383E-62DA-4C06-A6B4-C29DA8CC3334}"/>
            </a:ext>
          </a:extLst>
        </xdr:cNvPr>
        <xdr:cNvSpPr/>
      </xdr:nvSpPr>
      <xdr:spPr>
        <a:xfrm>
          <a:off x="3361330" y="2060200"/>
          <a:ext cx="651186" cy="1264585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23</xdr:col>
      <xdr:colOff>335679</xdr:colOff>
      <xdr:row>2</xdr:row>
      <xdr:rowOff>153520</xdr:rowOff>
    </xdr:from>
    <xdr:to>
      <xdr:col>25</xdr:col>
      <xdr:colOff>216026</xdr:colOff>
      <xdr:row>8</xdr:row>
      <xdr:rowOff>28140</xdr:rowOff>
    </xdr:to>
    <xdr:sp macro="" textlink="">
      <xdr:nvSpPr>
        <xdr:cNvPr id="9" name="Simbolo &quot;Non consentito&quot; 8">
          <a:extLst>
            <a:ext uri="{FF2B5EF4-FFF2-40B4-BE49-F238E27FC236}">
              <a16:creationId xmlns:a16="http://schemas.microsoft.com/office/drawing/2014/main" id="{4C51204F-3549-40CC-9DD4-B72D5D7AB2E7}"/>
            </a:ext>
          </a:extLst>
        </xdr:cNvPr>
        <xdr:cNvSpPr/>
      </xdr:nvSpPr>
      <xdr:spPr>
        <a:xfrm>
          <a:off x="14356479" y="515470"/>
          <a:ext cx="1099547" cy="960470"/>
        </a:xfrm>
        <a:prstGeom prst="noSmoking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306108</xdr:colOff>
      <xdr:row>2</xdr:row>
      <xdr:rowOff>164538</xdr:rowOff>
    </xdr:from>
    <xdr:to>
      <xdr:col>18</xdr:col>
      <xdr:colOff>415926</xdr:colOff>
      <xdr:row>7</xdr:row>
      <xdr:rowOff>92509</xdr:rowOff>
    </xdr:to>
    <xdr:sp macro="" textlink="">
      <xdr:nvSpPr>
        <xdr:cNvPr id="10" name="Rettangolo 9">
          <a:extLst>
            <a:ext uri="{FF2B5EF4-FFF2-40B4-BE49-F238E27FC236}">
              <a16:creationId xmlns:a16="http://schemas.microsoft.com/office/drawing/2014/main" id="{072FE922-B312-4FF1-A68D-AE126445634B}"/>
            </a:ext>
          </a:extLst>
        </xdr:cNvPr>
        <xdr:cNvSpPr/>
      </xdr:nvSpPr>
      <xdr:spPr>
        <a:xfrm>
          <a:off x="9450108" y="526488"/>
          <a:ext cx="1938618" cy="83284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Formula: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Calculation formula for totals.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359088</xdr:colOff>
      <xdr:row>3</xdr:row>
      <xdr:rowOff>44697</xdr:rowOff>
    </xdr:from>
    <xdr:to>
      <xdr:col>28</xdr:col>
      <xdr:colOff>431553</xdr:colOff>
      <xdr:row>7</xdr:row>
      <xdr:rowOff>154578</xdr:rowOff>
    </xdr:to>
    <xdr:sp macro="" textlink="">
      <xdr:nvSpPr>
        <xdr:cNvPr id="11" name="Rettangolo 10">
          <a:extLst>
            <a:ext uri="{FF2B5EF4-FFF2-40B4-BE49-F238E27FC236}">
              <a16:creationId xmlns:a16="http://schemas.microsoft.com/office/drawing/2014/main" id="{BAEF073E-344C-412F-BE67-83DCAE96014F}"/>
            </a:ext>
          </a:extLst>
        </xdr:cNvPr>
        <xdr:cNvSpPr/>
      </xdr:nvSpPr>
      <xdr:spPr>
        <a:xfrm>
          <a:off x="15599088" y="587622"/>
          <a:ext cx="1901265" cy="83378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DO NOT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MODIFY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6</xdr:col>
      <xdr:colOff>587625</xdr:colOff>
      <xdr:row>11</xdr:row>
      <xdr:rowOff>160120</xdr:rowOff>
    </xdr:from>
    <xdr:to>
      <xdr:col>8</xdr:col>
      <xdr:colOff>288491</xdr:colOff>
      <xdr:row>16</xdr:row>
      <xdr:rowOff>142190</xdr:rowOff>
    </xdr:to>
    <xdr:pic>
      <xdr:nvPicPr>
        <xdr:cNvPr id="12" name="Elemento grafico 11" descr="Segno di spunta con riempimento a tinta unita">
          <a:extLst>
            <a:ext uri="{FF2B5EF4-FFF2-40B4-BE49-F238E27FC236}">
              <a16:creationId xmlns:a16="http://schemas.microsoft.com/office/drawing/2014/main" id="{B0F14153-E1A9-4919-9662-64CF521F7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245225" y="2150845"/>
          <a:ext cx="920066" cy="886945"/>
        </a:xfrm>
        <a:prstGeom prst="rect">
          <a:avLst/>
        </a:prstGeom>
      </xdr:spPr>
    </xdr:pic>
    <xdr:clientData/>
  </xdr:twoCellAnchor>
  <xdr:twoCellAnchor>
    <xdr:from>
      <xdr:col>8</xdr:col>
      <xdr:colOff>435286</xdr:colOff>
      <xdr:row>12</xdr:row>
      <xdr:rowOff>114858</xdr:rowOff>
    </xdr:from>
    <xdr:to>
      <xdr:col>11</xdr:col>
      <xdr:colOff>514101</xdr:colOff>
      <xdr:row>17</xdr:row>
      <xdr:rowOff>6598</xdr:rowOff>
    </xdr:to>
    <xdr:sp macro="" textlink="">
      <xdr:nvSpPr>
        <xdr:cNvPr id="13" name="Rettangolo 12">
          <a:extLst>
            <a:ext uri="{FF2B5EF4-FFF2-40B4-BE49-F238E27FC236}">
              <a16:creationId xmlns:a16="http://schemas.microsoft.com/office/drawing/2014/main" id="{19A7FA50-E432-4448-A7EC-AABC74060269}"/>
            </a:ext>
          </a:extLst>
        </xdr:cNvPr>
        <xdr:cNvSpPr/>
      </xdr:nvSpPr>
      <xdr:spPr>
        <a:xfrm>
          <a:off x="5312086" y="2286558"/>
          <a:ext cx="1907615" cy="79661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ENTER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DATA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540311</xdr:colOff>
      <xdr:row>2</xdr:row>
      <xdr:rowOff>179230</xdr:rowOff>
    </xdr:from>
    <xdr:to>
      <xdr:col>22</xdr:col>
      <xdr:colOff>26709</xdr:colOff>
      <xdr:row>7</xdr:row>
      <xdr:rowOff>74766</xdr:rowOff>
    </xdr:to>
    <xdr:sp macro="" textlink="">
      <xdr:nvSpPr>
        <xdr:cNvPr id="14" name="Rettangolo 13">
          <a:extLst>
            <a:ext uri="{FF2B5EF4-FFF2-40B4-BE49-F238E27FC236}">
              <a16:creationId xmlns:a16="http://schemas.microsoft.com/office/drawing/2014/main" id="{DE090AFC-F64F-42C1-834A-E8537C39C2FE}"/>
            </a:ext>
          </a:extLst>
        </xdr:cNvPr>
        <xdr:cNvSpPr/>
      </xdr:nvSpPr>
      <xdr:spPr>
        <a:xfrm>
          <a:off x="11513111" y="541180"/>
          <a:ext cx="1924798" cy="800411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Notes:</a:t>
          </a:r>
        </a:p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identify</a:t>
          </a:r>
          <a:r>
            <a:rPr lang="it-CH" sz="1100" b="0" baseline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 where is the notes.</a:t>
          </a:r>
          <a:endParaRPr lang="it-CH" sz="1100" b="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  <a:p>
          <a:pPr algn="ctr"/>
          <a:endParaRPr lang="it-CH" sz="110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579157</xdr:colOff>
      <xdr:row>3</xdr:row>
      <xdr:rowOff>149599</xdr:rowOff>
    </xdr:from>
    <xdr:to>
      <xdr:col>13</xdr:col>
      <xdr:colOff>411443</xdr:colOff>
      <xdr:row>5</xdr:row>
      <xdr:rowOff>75267</xdr:rowOff>
    </xdr:to>
    <xdr:sp macro="" textlink="">
      <xdr:nvSpPr>
        <xdr:cNvPr id="2" name="Callout: linea piegata 1">
          <a:extLst>
            <a:ext uri="{FF2B5EF4-FFF2-40B4-BE49-F238E27FC236}">
              <a16:creationId xmlns:a16="http://schemas.microsoft.com/office/drawing/2014/main" id="{4ADE2AEA-1C41-467E-A03A-0CAC8C5BC940}"/>
            </a:ext>
          </a:extLst>
        </xdr:cNvPr>
        <xdr:cNvSpPr/>
      </xdr:nvSpPr>
      <xdr:spPr>
        <a:xfrm>
          <a:off x="13925363" y="877981"/>
          <a:ext cx="2857874" cy="396315"/>
        </a:xfrm>
        <a:prstGeom prst="borderCallout2">
          <a:avLst>
            <a:gd name="adj1" fmla="val 18750"/>
            <a:gd name="adj2" fmla="val -8333"/>
            <a:gd name="adj3" fmla="val 18750"/>
            <a:gd name="adj4" fmla="val -15934"/>
            <a:gd name="adj5" fmla="val 18733"/>
            <a:gd name="adj6" fmla="val -23898"/>
          </a:avLst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</a:rPr>
            <a:t>Enter the main company data</a:t>
          </a:r>
          <a:endParaRPr lang="it-CH" sz="18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241299</xdr:colOff>
      <xdr:row>89</xdr:row>
      <xdr:rowOff>102160</xdr:rowOff>
    </xdr:from>
    <xdr:to>
      <xdr:col>12</xdr:col>
      <xdr:colOff>439644</xdr:colOff>
      <xdr:row>94</xdr:row>
      <xdr:rowOff>134096</xdr:rowOff>
    </xdr:to>
    <xdr:sp macro="" textlink="">
      <xdr:nvSpPr>
        <xdr:cNvPr id="12" name="Callout: linea piegata 11">
          <a:extLst>
            <a:ext uri="{FF2B5EF4-FFF2-40B4-BE49-F238E27FC236}">
              <a16:creationId xmlns:a16="http://schemas.microsoft.com/office/drawing/2014/main" id="{729F4AB7-097B-4A93-9B00-52AFA5BC4C42}"/>
            </a:ext>
          </a:extLst>
        </xdr:cNvPr>
        <xdr:cNvSpPr/>
      </xdr:nvSpPr>
      <xdr:spPr>
        <a:xfrm>
          <a:off x="14738349" y="16589935"/>
          <a:ext cx="2636745" cy="94633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738"/>
            <a:gd name="adj6" fmla="val -101871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78</xdr:row>
      <xdr:rowOff>38101</xdr:rowOff>
    </xdr:from>
    <xdr:to>
      <xdr:col>11</xdr:col>
      <xdr:colOff>155015</xdr:colOff>
      <xdr:row>81</xdr:row>
      <xdr:rowOff>165101</xdr:rowOff>
    </xdr:to>
    <xdr:sp macro="" textlink="">
      <xdr:nvSpPr>
        <xdr:cNvPr id="2" name="Callout: linea piegata 1">
          <a:extLst>
            <a:ext uri="{FF2B5EF4-FFF2-40B4-BE49-F238E27FC236}">
              <a16:creationId xmlns:a16="http://schemas.microsoft.com/office/drawing/2014/main" id="{0BE28AB3-66CD-4546-ACA5-0C99741E7B0A}"/>
            </a:ext>
          </a:extLst>
        </xdr:cNvPr>
        <xdr:cNvSpPr/>
      </xdr:nvSpPr>
      <xdr:spPr>
        <a:xfrm>
          <a:off x="15805150" y="14484351"/>
          <a:ext cx="2802965" cy="6794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20316"/>
            <a:gd name="adj6" fmla="val -36077"/>
          </a:avLst>
        </a:prstGeom>
        <a:solidFill>
          <a:schemeClr val="bg1"/>
        </a:solidFill>
        <a:ln>
          <a:tailEnd type="none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ln>
                <a:noFill/>
              </a:ln>
              <a:solidFill>
                <a:sysClr val="windowText" lastClr="000000"/>
              </a:solidFill>
            </a:rPr>
            <a:t>The reference</a:t>
          </a:r>
          <a:r>
            <a:rPr lang="it-CH" sz="1200" baseline="0">
              <a:ln>
                <a:noFill/>
              </a:ln>
              <a:solidFill>
                <a:sysClr val="windowText" lastClr="000000"/>
              </a:solidFill>
            </a:rPr>
            <a:t> values of Cash and cash equivalents at beggining of period and end of period is from Financial Statement</a:t>
          </a:r>
          <a:endParaRPr lang="it-CH" sz="12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76199</xdr:colOff>
      <xdr:row>243</xdr:row>
      <xdr:rowOff>73585</xdr:rowOff>
    </xdr:from>
    <xdr:to>
      <xdr:col>23</xdr:col>
      <xdr:colOff>123825</xdr:colOff>
      <xdr:row>245</xdr:row>
      <xdr:rowOff>114300</xdr:rowOff>
    </xdr:to>
    <xdr:sp macro="" textlink="">
      <xdr:nvSpPr>
        <xdr:cNvPr id="4" name="Callout: linea piegata 3">
          <a:extLst>
            <a:ext uri="{FF2B5EF4-FFF2-40B4-BE49-F238E27FC236}">
              <a16:creationId xmlns:a16="http://schemas.microsoft.com/office/drawing/2014/main" id="{D4D57EB5-DF65-42A6-8D98-4C38439929BA}"/>
            </a:ext>
          </a:extLst>
        </xdr:cNvPr>
        <xdr:cNvSpPr/>
      </xdr:nvSpPr>
      <xdr:spPr>
        <a:xfrm>
          <a:off x="16411574" y="23638435"/>
          <a:ext cx="9134476" cy="40266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320"/>
            <a:gd name="adj6" fmla="val -27524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ifrs.org/content/dam/ifrs/publications/pdf-standards/english/2023/issued/part-a/ias-19-employee-benefits.pdf?bypass=on" TargetMode="Externa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E864B-D1DD-440B-BAFC-4C401BBF1A80}">
  <dimension ref="A1"/>
  <sheetViews>
    <sheetView workbookViewId="0">
      <selection activeCell="M25" sqref="M2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4D964-28C5-4002-956C-C8A9A1B2D354}">
  <dimension ref="A1:M36"/>
  <sheetViews>
    <sheetView topLeftCell="A7" zoomScaleNormal="100" workbookViewId="0">
      <selection sqref="A1:M1"/>
    </sheetView>
  </sheetViews>
  <sheetFormatPr defaultRowHeight="14.5" x14ac:dyDescent="0.35"/>
  <cols>
    <col min="1" max="1" width="40.7265625" bestFit="1" customWidth="1"/>
    <col min="2" max="2" width="30.6328125" bestFit="1" customWidth="1"/>
    <col min="3" max="3" width="72.90625" bestFit="1" customWidth="1"/>
    <col min="4" max="4" width="8.1796875" bestFit="1" customWidth="1"/>
    <col min="5" max="5" width="98.54296875" bestFit="1" customWidth="1"/>
  </cols>
  <sheetData>
    <row r="1" spans="1:13" s="2" customFormat="1" ht="20.5" thickBot="1" x14ac:dyDescent="0.45">
      <c r="A1" s="224" t="s">
        <v>404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6"/>
    </row>
    <row r="2" spans="1:13" ht="18.5" thickBot="1" x14ac:dyDescent="0.45">
      <c r="A2" s="126" t="s">
        <v>420</v>
      </c>
      <c r="B2" s="319" t="str">
        <f>'General information'!B2</f>
        <v>CompanyName LegalForm</v>
      </c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1"/>
    </row>
    <row r="3" spans="1:13" ht="18.5" thickBot="1" x14ac:dyDescent="0.45">
      <c r="A3" s="128" t="s">
        <v>423</v>
      </c>
      <c r="B3" s="115" t="str">
        <f>'General information'!B3</f>
        <v>Address 1234, Country</v>
      </c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</row>
    <row r="4" spans="1:13" ht="18.5" thickBot="1" x14ac:dyDescent="0.45">
      <c r="A4" s="126" t="s">
        <v>80</v>
      </c>
      <c r="B4" s="233">
        <f>'General information'!B8</f>
        <v>45292</v>
      </c>
      <c r="C4" s="234"/>
      <c r="D4" s="234"/>
      <c r="E4" s="234"/>
      <c r="F4" s="234"/>
      <c r="G4" s="234"/>
      <c r="H4" s="234"/>
      <c r="I4" s="234"/>
      <c r="J4" s="234"/>
      <c r="K4" s="234"/>
      <c r="L4" s="234"/>
      <c r="M4" s="235"/>
    </row>
    <row r="5" spans="1:13" ht="18.5" thickBot="1" x14ac:dyDescent="0.45">
      <c r="A5" s="126" t="s">
        <v>81</v>
      </c>
      <c r="B5" s="101">
        <f>'General information'!B9</f>
        <v>45657</v>
      </c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</row>
    <row r="6" spans="1:13" ht="20.5" thickBot="1" x14ac:dyDescent="0.45">
      <c r="A6" s="224" t="s">
        <v>403</v>
      </c>
      <c r="B6" s="225"/>
      <c r="C6" s="225"/>
      <c r="D6" s="225"/>
      <c r="E6" s="225"/>
      <c r="F6" s="225"/>
      <c r="G6" s="225"/>
      <c r="H6" s="225"/>
      <c r="I6" s="225"/>
      <c r="J6" s="225"/>
      <c r="K6" s="225"/>
      <c r="L6" s="225"/>
      <c r="M6" s="226"/>
    </row>
    <row r="7" spans="1:13" ht="18" x14ac:dyDescent="0.4">
      <c r="A7" s="121" t="s">
        <v>90</v>
      </c>
      <c r="B7" s="239" t="s">
        <v>89</v>
      </c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241"/>
    </row>
    <row r="8" spans="1:13" ht="18.5" thickBot="1" x14ac:dyDescent="0.45">
      <c r="A8" s="102" t="s">
        <v>281</v>
      </c>
      <c r="B8" s="236" t="s">
        <v>575</v>
      </c>
      <c r="C8" s="237"/>
      <c r="D8" s="237"/>
      <c r="E8" s="237"/>
      <c r="F8" s="237"/>
      <c r="G8" s="237"/>
      <c r="H8" s="237"/>
      <c r="I8" s="237"/>
      <c r="J8" s="237"/>
      <c r="K8" s="237"/>
      <c r="L8" s="237"/>
      <c r="M8" s="238"/>
    </row>
    <row r="10" spans="1:13" ht="15" thickBot="1" x14ac:dyDescent="0.4"/>
    <row r="11" spans="1:13" ht="18.5" thickBot="1" x14ac:dyDescent="0.45">
      <c r="A11" s="251" t="s">
        <v>515</v>
      </c>
      <c r="B11" s="315"/>
      <c r="C11" s="315"/>
      <c r="D11" s="315"/>
      <c r="E11" s="315"/>
      <c r="F11" s="315"/>
      <c r="G11" s="315"/>
      <c r="H11" s="315"/>
      <c r="I11" s="315"/>
      <c r="J11" s="315"/>
      <c r="K11" s="315"/>
      <c r="L11" s="315"/>
      <c r="M11" s="252"/>
    </row>
    <row r="12" spans="1:13" ht="15" thickBot="1" x14ac:dyDescent="0.4">
      <c r="A12" s="54" t="s">
        <v>132</v>
      </c>
      <c r="B12" s="53" t="s">
        <v>151</v>
      </c>
      <c r="C12" s="53" t="s">
        <v>152</v>
      </c>
      <c r="D12" s="53" t="s">
        <v>133</v>
      </c>
      <c r="E12" s="324" t="s">
        <v>73</v>
      </c>
      <c r="F12" s="325"/>
      <c r="G12" s="325"/>
      <c r="H12" s="325"/>
      <c r="I12" s="325"/>
      <c r="J12" s="325"/>
      <c r="K12" s="325"/>
      <c r="L12" s="325"/>
      <c r="M12" s="334"/>
    </row>
    <row r="13" spans="1:13" ht="15" thickBot="1" x14ac:dyDescent="0.4">
      <c r="A13" s="49" t="s">
        <v>527</v>
      </c>
      <c r="B13" s="49" t="s">
        <v>528</v>
      </c>
      <c r="C13" s="335" t="s">
        <v>529</v>
      </c>
      <c r="D13" s="336"/>
      <c r="E13" s="58"/>
      <c r="F13" s="59"/>
      <c r="G13" s="59"/>
      <c r="H13" s="59"/>
      <c r="I13" s="59"/>
      <c r="J13" s="59"/>
      <c r="K13" s="59"/>
      <c r="L13" s="59"/>
      <c r="M13" s="60"/>
    </row>
    <row r="14" spans="1:13" x14ac:dyDescent="0.35">
      <c r="A14" s="3"/>
      <c r="B14" s="33"/>
      <c r="C14" s="199" t="s">
        <v>529</v>
      </c>
      <c r="D14" s="78">
        <v>1</v>
      </c>
      <c r="E14" s="61"/>
      <c r="F14" s="62"/>
      <c r="G14" s="62"/>
      <c r="H14" s="62"/>
      <c r="I14" s="62"/>
      <c r="J14" s="62"/>
      <c r="K14" s="62"/>
      <c r="L14" s="62"/>
      <c r="M14" s="32"/>
    </row>
    <row r="15" spans="1:13" x14ac:dyDescent="0.35">
      <c r="A15" s="3"/>
      <c r="B15" s="33"/>
      <c r="C15" s="196" t="s">
        <v>530</v>
      </c>
      <c r="D15" s="74">
        <v>2</v>
      </c>
      <c r="E15" s="61"/>
      <c r="F15" s="62"/>
      <c r="G15" s="62"/>
      <c r="H15" s="62"/>
      <c r="I15" s="62"/>
      <c r="J15" s="62"/>
      <c r="K15" s="62"/>
      <c r="L15" s="62"/>
      <c r="M15" s="32"/>
    </row>
    <row r="16" spans="1:13" x14ac:dyDescent="0.35">
      <c r="A16" s="3"/>
      <c r="B16" s="33"/>
      <c r="C16" s="196" t="s">
        <v>531</v>
      </c>
      <c r="D16" s="74">
        <f>SUM(D14:D15)</f>
        <v>3</v>
      </c>
      <c r="E16" s="61"/>
      <c r="F16" s="62"/>
      <c r="G16" s="62"/>
      <c r="H16" s="62"/>
      <c r="I16" s="62"/>
      <c r="J16" s="62"/>
      <c r="K16" s="62"/>
      <c r="L16" s="62"/>
      <c r="M16" s="32"/>
    </row>
    <row r="17" spans="1:13" x14ac:dyDescent="0.35">
      <c r="A17" s="3"/>
      <c r="B17" s="33"/>
      <c r="C17" s="196" t="s">
        <v>532</v>
      </c>
      <c r="D17" s="74">
        <v>3</v>
      </c>
      <c r="E17" s="61"/>
      <c r="F17" s="62"/>
      <c r="G17" s="62"/>
      <c r="H17" s="62"/>
      <c r="I17" s="62"/>
      <c r="J17" s="62"/>
      <c r="K17" s="62"/>
      <c r="L17" s="62"/>
      <c r="M17" s="32"/>
    </row>
    <row r="18" spans="1:13" x14ac:dyDescent="0.35">
      <c r="A18" s="3"/>
      <c r="B18" s="33"/>
      <c r="C18" s="196" t="s">
        <v>533</v>
      </c>
      <c r="D18" s="74">
        <v>1</v>
      </c>
      <c r="E18" s="61"/>
      <c r="F18" s="62"/>
      <c r="G18" s="62"/>
      <c r="H18" s="62"/>
      <c r="I18" s="62"/>
      <c r="J18" s="62"/>
      <c r="K18" s="62"/>
      <c r="L18" s="62"/>
      <c r="M18" s="32"/>
    </row>
    <row r="19" spans="1:13" x14ac:dyDescent="0.35">
      <c r="A19" s="3"/>
      <c r="B19" s="33"/>
      <c r="C19" s="196" t="s">
        <v>534</v>
      </c>
      <c r="D19" s="74">
        <v>5</v>
      </c>
      <c r="E19" s="61"/>
      <c r="F19" s="62"/>
      <c r="G19" s="62"/>
      <c r="H19" s="62"/>
      <c r="I19" s="62"/>
      <c r="J19" s="62"/>
      <c r="K19" s="62"/>
      <c r="L19" s="62"/>
      <c r="M19" s="32"/>
    </row>
    <row r="20" spans="1:13" x14ac:dyDescent="0.35">
      <c r="A20" s="3"/>
      <c r="B20" s="33"/>
      <c r="C20" s="196" t="s">
        <v>535</v>
      </c>
      <c r="D20" s="74">
        <v>3</v>
      </c>
      <c r="E20" s="61"/>
      <c r="F20" s="62"/>
      <c r="G20" s="62"/>
      <c r="H20" s="62"/>
      <c r="I20" s="62"/>
      <c r="J20" s="62"/>
      <c r="K20" s="62"/>
      <c r="L20" s="62"/>
      <c r="M20" s="32"/>
    </row>
    <row r="21" spans="1:13" x14ac:dyDescent="0.35">
      <c r="A21" s="3"/>
      <c r="B21" s="33"/>
      <c r="C21" s="196" t="s">
        <v>536</v>
      </c>
      <c r="D21" s="74">
        <v>2</v>
      </c>
      <c r="E21" s="61"/>
      <c r="F21" s="62"/>
      <c r="G21" s="62"/>
      <c r="H21" s="62"/>
      <c r="I21" s="62"/>
      <c r="J21" s="62"/>
      <c r="K21" s="62"/>
      <c r="L21" s="62"/>
      <c r="M21" s="32"/>
    </row>
    <row r="22" spans="1:13" ht="15" thickBot="1" x14ac:dyDescent="0.4">
      <c r="A22" s="3"/>
      <c r="B22" s="33"/>
      <c r="C22" s="200" t="s">
        <v>537</v>
      </c>
      <c r="D22" s="81">
        <v>2</v>
      </c>
      <c r="E22" s="61"/>
      <c r="F22" s="62"/>
      <c r="G22" s="62"/>
      <c r="H22" s="62"/>
      <c r="I22" s="62"/>
      <c r="J22" s="62"/>
      <c r="K22" s="62"/>
      <c r="L22" s="62"/>
      <c r="M22" s="32"/>
    </row>
    <row r="23" spans="1:13" ht="15" thickBot="1" x14ac:dyDescent="0.4">
      <c r="A23" s="3"/>
      <c r="B23" s="3"/>
      <c r="C23" s="25" t="s">
        <v>538</v>
      </c>
      <c r="D23" s="136">
        <f>SUM(D14:D22)</f>
        <v>22</v>
      </c>
      <c r="E23" s="61"/>
      <c r="F23" s="62"/>
      <c r="G23" s="62"/>
      <c r="H23" s="62"/>
      <c r="I23" s="62"/>
      <c r="J23" s="62"/>
      <c r="K23" s="62"/>
      <c r="L23" s="62"/>
      <c r="M23" s="32"/>
    </row>
    <row r="24" spans="1:13" ht="15" thickBot="1" x14ac:dyDescent="0.4">
      <c r="A24" s="137">
        <v>28.4</v>
      </c>
      <c r="B24" s="25" t="s">
        <v>539</v>
      </c>
      <c r="C24" s="194" t="s">
        <v>540</v>
      </c>
      <c r="D24" s="78">
        <v>2</v>
      </c>
      <c r="E24" s="61"/>
      <c r="F24" s="62"/>
      <c r="G24" s="62"/>
      <c r="H24" s="62"/>
      <c r="I24" s="62"/>
      <c r="J24" s="62"/>
      <c r="K24" s="62"/>
      <c r="L24" s="62"/>
      <c r="M24" s="32"/>
    </row>
    <row r="25" spans="1:13" x14ac:dyDescent="0.35">
      <c r="A25" s="3"/>
      <c r="B25" s="3"/>
      <c r="C25" s="194" t="s">
        <v>541</v>
      </c>
      <c r="D25" s="74">
        <v>6</v>
      </c>
      <c r="E25" s="61"/>
      <c r="F25" s="62"/>
      <c r="G25" s="62"/>
      <c r="H25" s="62"/>
      <c r="I25" s="62"/>
      <c r="J25" s="62"/>
      <c r="K25" s="62"/>
      <c r="L25" s="62"/>
      <c r="M25" s="32"/>
    </row>
    <row r="26" spans="1:13" x14ac:dyDescent="0.35">
      <c r="A26" s="3"/>
      <c r="B26" s="3"/>
      <c r="C26" s="194" t="s">
        <v>542</v>
      </c>
      <c r="D26" s="74">
        <v>7</v>
      </c>
      <c r="E26" s="61"/>
      <c r="F26" s="62"/>
      <c r="G26" s="62"/>
      <c r="H26" s="62"/>
      <c r="I26" s="62"/>
      <c r="J26" s="62"/>
      <c r="K26" s="62"/>
      <c r="L26" s="62"/>
      <c r="M26" s="32"/>
    </row>
    <row r="27" spans="1:13" x14ac:dyDescent="0.35">
      <c r="A27" s="3"/>
      <c r="B27" s="3"/>
      <c r="C27" s="194" t="s">
        <v>543</v>
      </c>
      <c r="D27" s="74">
        <v>8</v>
      </c>
      <c r="E27" s="61"/>
      <c r="F27" s="62"/>
      <c r="G27" s="62"/>
      <c r="H27" s="62"/>
      <c r="I27" s="62"/>
      <c r="J27" s="62"/>
      <c r="K27" s="62"/>
      <c r="L27" s="62"/>
      <c r="M27" s="32"/>
    </row>
    <row r="28" spans="1:13" x14ac:dyDescent="0.35">
      <c r="A28" s="3"/>
      <c r="B28" s="3"/>
      <c r="C28" s="194" t="s">
        <v>544</v>
      </c>
      <c r="D28" s="74">
        <v>4</v>
      </c>
      <c r="E28" s="61"/>
      <c r="F28" s="62"/>
      <c r="G28" s="62"/>
      <c r="H28" s="62"/>
      <c r="I28" s="62"/>
      <c r="J28" s="62"/>
      <c r="K28" s="62"/>
      <c r="L28" s="62"/>
      <c r="M28" s="32"/>
    </row>
    <row r="29" spans="1:13" x14ac:dyDescent="0.35">
      <c r="A29" s="3"/>
      <c r="B29" s="3"/>
      <c r="C29" s="194" t="s">
        <v>545</v>
      </c>
      <c r="D29" s="74">
        <v>5</v>
      </c>
      <c r="E29" s="61"/>
      <c r="F29" s="62"/>
      <c r="G29" s="62"/>
      <c r="H29" s="62"/>
      <c r="I29" s="62"/>
      <c r="J29" s="62"/>
      <c r="K29" s="62"/>
      <c r="L29" s="62"/>
      <c r="M29" s="32"/>
    </row>
    <row r="30" spans="1:13" x14ac:dyDescent="0.35">
      <c r="A30" s="3"/>
      <c r="B30" s="3"/>
      <c r="C30" s="194" t="s">
        <v>271</v>
      </c>
      <c r="D30" s="74">
        <v>3</v>
      </c>
      <c r="E30" s="61"/>
      <c r="F30" s="62"/>
      <c r="G30" s="62"/>
      <c r="H30" s="62"/>
      <c r="I30" s="62"/>
      <c r="J30" s="62"/>
      <c r="K30" s="62"/>
      <c r="L30" s="62"/>
      <c r="M30" s="32"/>
    </row>
    <row r="31" spans="1:13" ht="15" thickBot="1" x14ac:dyDescent="0.4">
      <c r="A31" s="3"/>
      <c r="B31" s="3"/>
      <c r="C31" s="194" t="s">
        <v>546</v>
      </c>
      <c r="D31" s="81">
        <v>2</v>
      </c>
      <c r="E31" s="61"/>
      <c r="F31" s="62"/>
      <c r="G31" s="62"/>
      <c r="H31" s="62"/>
      <c r="I31" s="62"/>
      <c r="J31" s="62"/>
      <c r="K31" s="62"/>
      <c r="L31" s="62"/>
      <c r="M31" s="32"/>
    </row>
    <row r="32" spans="1:13" ht="15" thickBot="1" x14ac:dyDescent="0.4">
      <c r="A32" s="4"/>
      <c r="B32" s="4"/>
      <c r="C32" s="25" t="s">
        <v>547</v>
      </c>
      <c r="D32" s="93">
        <f>SUM(D24:D31)</f>
        <v>37</v>
      </c>
      <c r="E32" s="63"/>
      <c r="F32" s="11"/>
      <c r="G32" s="11"/>
      <c r="H32" s="11"/>
      <c r="I32" s="11"/>
      <c r="J32" s="11"/>
      <c r="K32" s="11"/>
      <c r="L32" s="11"/>
      <c r="M32" s="64"/>
    </row>
    <row r="35" spans="1:1" ht="15" thickBot="1" x14ac:dyDescent="0.4"/>
    <row r="36" spans="1:1" ht="15" thickBot="1" x14ac:dyDescent="0.4">
      <c r="A36" s="223" t="s">
        <v>622</v>
      </c>
    </row>
  </sheetData>
  <mergeCells count="11">
    <mergeCell ref="A1:M1"/>
    <mergeCell ref="B8:M8"/>
    <mergeCell ref="A11:M11"/>
    <mergeCell ref="E12:M12"/>
    <mergeCell ref="C13:D13"/>
    <mergeCell ref="B2:M2"/>
    <mergeCell ref="C3:M3"/>
    <mergeCell ref="B4:M4"/>
    <mergeCell ref="C5:M5"/>
    <mergeCell ref="A6:M6"/>
    <mergeCell ref="B7:M7"/>
  </mergeCells>
  <hyperlinks>
    <hyperlink ref="B7" r:id="rId1" xr:uid="{166631A3-19CF-4FE2-A096-C960B13CC4E0}"/>
    <hyperlink ref="A36" location="'Income statement'!A1" display="Return to Income Statement" xr:uid="{AE728E43-0659-424D-BDCF-AFDB448E97E9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A2ED-056F-4720-99B4-8FAF3132C851}">
  <dimension ref="A1:M69"/>
  <sheetViews>
    <sheetView zoomScaleNormal="100" workbookViewId="0">
      <selection sqref="A1:M1"/>
    </sheetView>
  </sheetViews>
  <sheetFormatPr defaultRowHeight="14.5" x14ac:dyDescent="0.35"/>
  <cols>
    <col min="1" max="1" width="39.26953125" bestFit="1" customWidth="1"/>
    <col min="2" max="2" width="130.6328125" bestFit="1" customWidth="1"/>
    <col min="3" max="3" width="79.1796875" bestFit="1" customWidth="1"/>
    <col min="4" max="4" width="18.1796875" customWidth="1"/>
    <col min="13" max="13" width="8.7265625" customWidth="1"/>
  </cols>
  <sheetData>
    <row r="1" spans="1:13" ht="20.5" thickBot="1" x14ac:dyDescent="0.45">
      <c r="A1" s="224" t="s">
        <v>404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6"/>
    </row>
    <row r="2" spans="1:13" ht="18.5" thickBot="1" x14ac:dyDescent="0.45">
      <c r="A2" s="126" t="s">
        <v>420</v>
      </c>
      <c r="B2" s="319" t="str">
        <f>'General information'!B2</f>
        <v>CompanyName LegalForm</v>
      </c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1"/>
    </row>
    <row r="3" spans="1:13" ht="18.5" thickBot="1" x14ac:dyDescent="0.45">
      <c r="A3" s="128" t="s">
        <v>423</v>
      </c>
      <c r="B3" s="115" t="str">
        <f>'General information'!B3</f>
        <v>Address 1234, Country</v>
      </c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</row>
    <row r="4" spans="1:13" ht="18.5" thickBot="1" x14ac:dyDescent="0.45">
      <c r="A4" s="126" t="s">
        <v>80</v>
      </c>
      <c r="B4" s="233">
        <f>'General information'!B8</f>
        <v>45292</v>
      </c>
      <c r="C4" s="234"/>
      <c r="D4" s="234"/>
      <c r="E4" s="234"/>
      <c r="F4" s="234"/>
      <c r="G4" s="234"/>
      <c r="H4" s="234"/>
      <c r="I4" s="234"/>
      <c r="J4" s="234"/>
      <c r="K4" s="234"/>
      <c r="L4" s="234"/>
      <c r="M4" s="235"/>
    </row>
    <row r="5" spans="1:13" ht="18.5" thickBot="1" x14ac:dyDescent="0.45">
      <c r="A5" s="126" t="s">
        <v>81</v>
      </c>
      <c r="B5" s="101">
        <f>'General information'!B9</f>
        <v>45657</v>
      </c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</row>
    <row r="6" spans="1:13" ht="20.5" thickBot="1" x14ac:dyDescent="0.45">
      <c r="A6" s="224" t="s">
        <v>403</v>
      </c>
      <c r="B6" s="225"/>
      <c r="C6" s="225"/>
      <c r="D6" s="225"/>
      <c r="E6" s="225"/>
      <c r="F6" s="225"/>
      <c r="G6" s="225"/>
      <c r="H6" s="225"/>
      <c r="I6" s="225"/>
      <c r="J6" s="225"/>
      <c r="K6" s="225"/>
      <c r="L6" s="225"/>
      <c r="M6" s="226"/>
    </row>
    <row r="7" spans="1:13" ht="18" x14ac:dyDescent="0.4">
      <c r="A7" s="121" t="s">
        <v>90</v>
      </c>
      <c r="B7" s="239" t="s">
        <v>89</v>
      </c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241"/>
    </row>
    <row r="8" spans="1:13" ht="18.5" thickBot="1" x14ac:dyDescent="0.45">
      <c r="A8" s="102" t="s">
        <v>281</v>
      </c>
      <c r="B8" s="236" t="s">
        <v>579</v>
      </c>
      <c r="C8" s="237"/>
      <c r="D8" s="237"/>
      <c r="E8" s="237"/>
      <c r="F8" s="237"/>
      <c r="G8" s="237"/>
      <c r="H8" s="237"/>
      <c r="I8" s="237"/>
      <c r="J8" s="237"/>
      <c r="K8" s="237"/>
      <c r="L8" s="237"/>
      <c r="M8" s="238"/>
    </row>
    <row r="10" spans="1:13" ht="15" thickBot="1" x14ac:dyDescent="0.4"/>
    <row r="11" spans="1:13" ht="18.5" thickBot="1" x14ac:dyDescent="0.45">
      <c r="A11" s="251" t="s">
        <v>554</v>
      </c>
      <c r="B11" s="315"/>
      <c r="C11" s="315"/>
      <c r="D11" s="315"/>
      <c r="E11" s="315"/>
      <c r="F11" s="315"/>
      <c r="G11" s="315"/>
      <c r="H11" s="315"/>
      <c r="I11" s="315"/>
      <c r="J11" s="315"/>
      <c r="K11" s="315"/>
      <c r="L11" s="315"/>
      <c r="M11" s="252"/>
    </row>
    <row r="12" spans="1:13" ht="15" thickBot="1" x14ac:dyDescent="0.4">
      <c r="A12" s="127" t="s">
        <v>132</v>
      </c>
      <c r="B12" s="53" t="s">
        <v>151</v>
      </c>
      <c r="C12" s="53" t="s">
        <v>152</v>
      </c>
      <c r="D12" s="53" t="s">
        <v>133</v>
      </c>
      <c r="E12" s="324" t="s">
        <v>73</v>
      </c>
      <c r="F12" s="325"/>
      <c r="G12" s="325"/>
      <c r="H12" s="325"/>
      <c r="I12" s="325"/>
      <c r="J12" s="325"/>
      <c r="K12" s="325"/>
      <c r="L12" s="325"/>
      <c r="M12" s="334"/>
    </row>
    <row r="13" spans="1:13" ht="15" thickBot="1" x14ac:dyDescent="0.4">
      <c r="A13" s="165" t="s">
        <v>620</v>
      </c>
      <c r="B13" s="157" t="s">
        <v>556</v>
      </c>
      <c r="C13" s="335" t="s">
        <v>556</v>
      </c>
      <c r="D13" s="336"/>
      <c r="E13" s="58"/>
      <c r="F13" s="59"/>
      <c r="G13" s="59"/>
      <c r="H13" s="59"/>
      <c r="I13" s="59"/>
      <c r="J13" s="59"/>
      <c r="K13" s="59"/>
      <c r="L13" s="59"/>
      <c r="M13" s="60"/>
    </row>
    <row r="14" spans="1:13" x14ac:dyDescent="0.35">
      <c r="A14" s="188"/>
      <c r="B14" s="2"/>
      <c r="C14" s="199" t="s">
        <v>580</v>
      </c>
      <c r="D14" s="78">
        <v>1</v>
      </c>
      <c r="E14" s="61"/>
      <c r="F14" s="62"/>
      <c r="G14" s="62"/>
      <c r="H14" s="62"/>
      <c r="I14" s="62"/>
      <c r="J14" s="62"/>
      <c r="K14" s="62"/>
      <c r="L14" s="62"/>
      <c r="M14" s="32"/>
    </row>
    <row r="15" spans="1:13" x14ac:dyDescent="0.35">
      <c r="A15" s="188"/>
      <c r="B15" s="2"/>
      <c r="C15" s="196" t="s">
        <v>582</v>
      </c>
      <c r="D15" s="74">
        <v>2</v>
      </c>
      <c r="E15" s="61"/>
      <c r="F15" s="62"/>
      <c r="G15" s="62"/>
      <c r="H15" s="62"/>
      <c r="I15" s="62"/>
      <c r="J15" s="62"/>
      <c r="K15" s="62"/>
      <c r="L15" s="62"/>
      <c r="M15" s="32"/>
    </row>
    <row r="16" spans="1:13" ht="15" thickBot="1" x14ac:dyDescent="0.4">
      <c r="A16" s="188"/>
      <c r="B16" s="2"/>
      <c r="C16" s="196" t="s">
        <v>581</v>
      </c>
      <c r="D16" s="74">
        <f>SUM(D14:D15)</f>
        <v>3</v>
      </c>
      <c r="E16" s="61"/>
      <c r="F16" s="62"/>
      <c r="G16" s="62"/>
      <c r="H16" s="62"/>
      <c r="I16" s="62"/>
      <c r="J16" s="62"/>
      <c r="K16" s="62"/>
      <c r="L16" s="62"/>
      <c r="M16" s="32"/>
    </row>
    <row r="17" spans="1:13" ht="15" thickBot="1" x14ac:dyDescent="0.4">
      <c r="A17" s="189"/>
      <c r="B17" s="2"/>
      <c r="C17" s="30" t="s">
        <v>555</v>
      </c>
      <c r="D17" s="153">
        <f>SUM(D14:D16)</f>
        <v>6</v>
      </c>
      <c r="E17" s="61"/>
      <c r="F17" s="62"/>
      <c r="G17" s="62"/>
      <c r="H17" s="62"/>
      <c r="I17" s="62"/>
      <c r="J17" s="62"/>
      <c r="K17" s="62"/>
      <c r="L17" s="62"/>
      <c r="M17" s="32"/>
    </row>
    <row r="18" spans="1:13" ht="15" thickBot="1" x14ac:dyDescent="0.4">
      <c r="A18" s="169">
        <v>7.2</v>
      </c>
      <c r="B18" s="183" t="s">
        <v>561</v>
      </c>
      <c r="C18" s="183" t="s">
        <v>561</v>
      </c>
      <c r="D18" s="183"/>
      <c r="E18" s="58"/>
      <c r="F18" s="59"/>
      <c r="G18" s="59"/>
      <c r="H18" s="59"/>
      <c r="I18" s="59"/>
      <c r="J18" s="59"/>
      <c r="K18" s="59"/>
      <c r="L18" s="59"/>
      <c r="M18" s="60"/>
    </row>
    <row r="19" spans="1:13" x14ac:dyDescent="0.35">
      <c r="A19" s="188"/>
      <c r="B19" s="184"/>
      <c r="C19" s="199" t="s">
        <v>9</v>
      </c>
      <c r="D19" s="158">
        <v>1</v>
      </c>
      <c r="E19" s="61"/>
      <c r="F19" s="62"/>
      <c r="G19" s="62"/>
      <c r="H19" s="62"/>
      <c r="I19" s="62"/>
      <c r="J19" s="62"/>
      <c r="K19" s="62"/>
      <c r="L19" s="62"/>
      <c r="M19" s="32"/>
    </row>
    <row r="20" spans="1:13" x14ac:dyDescent="0.35">
      <c r="A20" s="188"/>
      <c r="B20" s="2"/>
      <c r="C20" s="196" t="s">
        <v>562</v>
      </c>
      <c r="D20" s="159">
        <v>2</v>
      </c>
      <c r="E20" s="61"/>
      <c r="F20" s="62"/>
      <c r="G20" s="62"/>
      <c r="H20" s="62"/>
      <c r="I20" s="62"/>
      <c r="J20" s="62"/>
      <c r="K20" s="62"/>
      <c r="L20" s="62"/>
      <c r="M20" s="32"/>
    </row>
    <row r="21" spans="1:13" ht="15" thickBot="1" x14ac:dyDescent="0.4">
      <c r="A21" s="188"/>
      <c r="B21" s="2"/>
      <c r="C21" s="196" t="s">
        <v>563</v>
      </c>
      <c r="D21" s="159">
        <v>1</v>
      </c>
      <c r="E21" s="61"/>
      <c r="F21" s="62"/>
      <c r="G21" s="62"/>
      <c r="H21" s="62"/>
      <c r="I21" s="62"/>
      <c r="J21" s="62"/>
      <c r="K21" s="62"/>
      <c r="L21" s="62"/>
      <c r="M21" s="32"/>
    </row>
    <row r="22" spans="1:13" ht="15" thickBot="1" x14ac:dyDescent="0.4">
      <c r="A22" s="189"/>
      <c r="B22" s="185"/>
      <c r="C22" s="19" t="s">
        <v>564</v>
      </c>
      <c r="D22" s="160">
        <f>SUM(D19:D21)</f>
        <v>4</v>
      </c>
      <c r="E22" s="61"/>
      <c r="F22" s="62"/>
      <c r="G22" s="62"/>
      <c r="H22" s="62"/>
      <c r="I22" s="62"/>
      <c r="J22" s="62"/>
      <c r="K22" s="62"/>
      <c r="L22" s="62"/>
      <c r="M22" s="32"/>
    </row>
    <row r="23" spans="1:13" ht="15" thickBot="1" x14ac:dyDescent="0.4">
      <c r="A23" s="161">
        <v>7.21</v>
      </c>
      <c r="B23" s="248" t="s">
        <v>565</v>
      </c>
      <c r="C23" s="250"/>
      <c r="D23" s="43"/>
      <c r="E23" s="63"/>
      <c r="F23" s="11"/>
      <c r="G23" s="11"/>
      <c r="H23" s="11"/>
      <c r="I23" s="11"/>
      <c r="J23" s="11"/>
      <c r="K23" s="11"/>
      <c r="L23" s="11"/>
      <c r="M23" s="64"/>
    </row>
    <row r="24" spans="1:13" ht="15" thickBot="1" x14ac:dyDescent="0.4">
      <c r="A24" s="33"/>
      <c r="B24" s="6"/>
      <c r="C24" s="6"/>
      <c r="D24" s="156"/>
      <c r="E24" s="2"/>
      <c r="F24" s="2"/>
      <c r="G24" s="2"/>
      <c r="H24" s="2"/>
      <c r="I24" s="2"/>
      <c r="J24" s="2"/>
      <c r="K24" s="2"/>
      <c r="L24" s="2"/>
      <c r="M24" s="129"/>
    </row>
    <row r="25" spans="1:13" x14ac:dyDescent="0.35">
      <c r="A25" s="165">
        <v>7.18</v>
      </c>
      <c r="B25" s="170" t="s">
        <v>557</v>
      </c>
      <c r="C25" s="59"/>
      <c r="D25" s="79"/>
      <c r="E25" s="59"/>
      <c r="F25" s="59"/>
      <c r="G25" s="59"/>
      <c r="H25" s="59"/>
      <c r="I25" s="59"/>
      <c r="J25" s="59"/>
      <c r="K25" s="59"/>
      <c r="L25" s="59"/>
      <c r="M25" s="60"/>
    </row>
    <row r="26" spans="1:13" x14ac:dyDescent="0.35">
      <c r="A26" s="186"/>
      <c r="B26" s="187"/>
      <c r="C26" s="62"/>
      <c r="D26" s="80"/>
      <c r="E26" s="62"/>
      <c r="F26" s="62"/>
      <c r="G26" s="62"/>
      <c r="H26" s="62"/>
      <c r="I26" s="62"/>
      <c r="J26" s="62"/>
      <c r="K26" s="62"/>
      <c r="L26" s="62"/>
      <c r="M26" s="32"/>
    </row>
    <row r="27" spans="1:13" x14ac:dyDescent="0.35">
      <c r="A27" s="188"/>
      <c r="B27" s="129"/>
      <c r="C27" s="62"/>
      <c r="D27" s="80"/>
      <c r="E27" s="62"/>
      <c r="F27" s="62"/>
      <c r="G27" s="62"/>
      <c r="H27" s="62"/>
      <c r="I27" s="62"/>
      <c r="J27" s="62"/>
      <c r="K27" s="62"/>
      <c r="L27" s="62"/>
      <c r="M27" s="32"/>
    </row>
    <row r="28" spans="1:13" x14ac:dyDescent="0.35">
      <c r="A28" s="188"/>
      <c r="B28" s="129"/>
      <c r="C28" s="62"/>
      <c r="D28" s="80"/>
      <c r="E28" s="62"/>
      <c r="F28" s="62"/>
      <c r="G28" s="62"/>
      <c r="H28" s="62"/>
      <c r="I28" s="62"/>
      <c r="J28" s="62"/>
      <c r="K28" s="62"/>
      <c r="L28" s="62"/>
      <c r="M28" s="32"/>
    </row>
    <row r="29" spans="1:13" x14ac:dyDescent="0.35">
      <c r="A29" s="188"/>
      <c r="B29" s="129"/>
      <c r="C29" s="62"/>
      <c r="D29" s="80"/>
      <c r="E29" s="62"/>
      <c r="F29" s="62"/>
      <c r="G29" s="62"/>
      <c r="H29" s="62"/>
      <c r="I29" s="62"/>
      <c r="J29" s="62"/>
      <c r="K29" s="62"/>
      <c r="L29" s="62"/>
      <c r="M29" s="32"/>
    </row>
    <row r="30" spans="1:13" x14ac:dyDescent="0.35">
      <c r="A30" s="188"/>
      <c r="B30" s="129"/>
      <c r="C30" s="62"/>
      <c r="D30" s="80"/>
      <c r="E30" s="62"/>
      <c r="F30" s="62"/>
      <c r="G30" s="62"/>
      <c r="H30" s="62"/>
      <c r="I30" s="62"/>
      <c r="J30" s="62"/>
      <c r="K30" s="62"/>
      <c r="L30" s="62"/>
      <c r="M30" s="32"/>
    </row>
    <row r="31" spans="1:13" x14ac:dyDescent="0.35">
      <c r="A31" s="188"/>
      <c r="B31" s="129"/>
      <c r="C31" s="62"/>
      <c r="D31" s="80"/>
      <c r="E31" s="62"/>
      <c r="F31" s="62"/>
      <c r="G31" s="62"/>
      <c r="H31" s="62"/>
      <c r="I31" s="62"/>
      <c r="J31" s="62"/>
      <c r="K31" s="62"/>
      <c r="L31" s="62"/>
      <c r="M31" s="32"/>
    </row>
    <row r="32" spans="1:13" x14ac:dyDescent="0.35">
      <c r="A32" s="188"/>
      <c r="B32" s="129"/>
      <c r="C32" s="62"/>
      <c r="D32" s="80"/>
      <c r="E32" s="62"/>
      <c r="F32" s="62"/>
      <c r="G32" s="62"/>
      <c r="H32" s="62"/>
      <c r="I32" s="62"/>
      <c r="J32" s="62"/>
      <c r="K32" s="62"/>
      <c r="L32" s="62"/>
      <c r="M32" s="32"/>
    </row>
    <row r="33" spans="1:13" ht="15" thickBot="1" x14ac:dyDescent="0.4">
      <c r="A33" s="189"/>
      <c r="B33" s="130"/>
      <c r="C33" s="155"/>
      <c r="D33" s="154"/>
      <c r="E33" s="11"/>
      <c r="F33" s="11"/>
      <c r="G33" s="11"/>
      <c r="H33" s="11"/>
      <c r="I33" s="11"/>
      <c r="J33" s="11"/>
      <c r="K33" s="11"/>
      <c r="L33" s="11"/>
      <c r="M33" s="64"/>
    </row>
    <row r="34" spans="1:13" x14ac:dyDescent="0.35">
      <c r="A34" s="165" t="s">
        <v>576</v>
      </c>
      <c r="B34" s="170" t="s">
        <v>558</v>
      </c>
      <c r="C34" s="59"/>
      <c r="D34" s="79"/>
      <c r="E34" s="59"/>
      <c r="F34" s="59"/>
      <c r="G34" s="59"/>
      <c r="H34" s="59"/>
      <c r="I34" s="59"/>
      <c r="J34" s="59"/>
      <c r="K34" s="59"/>
      <c r="L34" s="59"/>
      <c r="M34" s="60"/>
    </row>
    <row r="35" spans="1:13" x14ac:dyDescent="0.35">
      <c r="A35" s="186"/>
      <c r="B35" s="187"/>
      <c r="C35" s="62"/>
      <c r="D35" s="80"/>
      <c r="E35" s="62"/>
      <c r="F35" s="62"/>
      <c r="G35" s="62"/>
      <c r="H35" s="62"/>
      <c r="I35" s="62"/>
      <c r="J35" s="62"/>
      <c r="K35" s="62"/>
      <c r="L35" s="62"/>
      <c r="M35" s="32"/>
    </row>
    <row r="36" spans="1:13" x14ac:dyDescent="0.35">
      <c r="A36" s="188"/>
      <c r="B36" s="129"/>
      <c r="C36" s="62"/>
      <c r="D36" s="80"/>
      <c r="E36" s="62"/>
      <c r="F36" s="62"/>
      <c r="G36" s="62"/>
      <c r="H36" s="62"/>
      <c r="I36" s="62"/>
      <c r="J36" s="62"/>
      <c r="K36" s="62"/>
      <c r="L36" s="62"/>
      <c r="M36" s="32"/>
    </row>
    <row r="37" spans="1:13" x14ac:dyDescent="0.35">
      <c r="A37" s="188"/>
      <c r="B37" s="129"/>
      <c r="C37" s="62"/>
      <c r="D37" s="80"/>
      <c r="E37" s="62"/>
      <c r="F37" s="62"/>
      <c r="G37" s="62"/>
      <c r="H37" s="62"/>
      <c r="I37" s="62"/>
      <c r="J37" s="62"/>
      <c r="K37" s="62"/>
      <c r="L37" s="62"/>
      <c r="M37" s="32"/>
    </row>
    <row r="38" spans="1:13" x14ac:dyDescent="0.35">
      <c r="A38" s="188"/>
      <c r="B38" s="129"/>
      <c r="C38" s="62"/>
      <c r="D38" s="80"/>
      <c r="E38" s="62"/>
      <c r="F38" s="62"/>
      <c r="G38" s="62"/>
      <c r="H38" s="62"/>
      <c r="I38" s="62"/>
      <c r="J38" s="62"/>
      <c r="K38" s="62"/>
      <c r="L38" s="62"/>
      <c r="M38" s="32"/>
    </row>
    <row r="39" spans="1:13" x14ac:dyDescent="0.35">
      <c r="A39" s="188"/>
      <c r="B39" s="129"/>
      <c r="C39" s="62"/>
      <c r="D39" s="80"/>
      <c r="E39" s="62"/>
      <c r="F39" s="62"/>
      <c r="G39" s="62"/>
      <c r="H39" s="62"/>
      <c r="I39" s="62"/>
      <c r="J39" s="62"/>
      <c r="K39" s="62"/>
      <c r="L39" s="62"/>
      <c r="M39" s="32"/>
    </row>
    <row r="40" spans="1:13" x14ac:dyDescent="0.35">
      <c r="A40" s="188"/>
      <c r="B40" s="129"/>
      <c r="C40" s="62"/>
      <c r="D40" s="80"/>
      <c r="E40" s="62"/>
      <c r="F40" s="62"/>
      <c r="G40" s="62"/>
      <c r="H40" s="62"/>
      <c r="I40" s="62"/>
      <c r="J40" s="62"/>
      <c r="K40" s="62"/>
      <c r="L40" s="62"/>
      <c r="M40" s="32"/>
    </row>
    <row r="41" spans="1:13" x14ac:dyDescent="0.35">
      <c r="A41" s="188"/>
      <c r="B41" s="129"/>
      <c r="C41" s="62"/>
      <c r="D41" s="80"/>
      <c r="E41" s="62"/>
      <c r="F41" s="62"/>
      <c r="G41" s="62"/>
      <c r="H41" s="62"/>
      <c r="I41" s="62"/>
      <c r="J41" s="62"/>
      <c r="K41" s="62"/>
      <c r="L41" s="62"/>
      <c r="M41" s="32"/>
    </row>
    <row r="42" spans="1:13" ht="15" thickBot="1" x14ac:dyDescent="0.4">
      <c r="A42" s="189"/>
      <c r="B42" s="130"/>
      <c r="C42" s="155"/>
      <c r="D42" s="154"/>
      <c r="E42" s="11"/>
      <c r="F42" s="11"/>
      <c r="G42" s="11"/>
      <c r="H42" s="11"/>
      <c r="I42" s="11"/>
      <c r="J42" s="11"/>
      <c r="K42" s="11"/>
      <c r="L42" s="11"/>
      <c r="M42" s="64"/>
    </row>
    <row r="43" spans="1:13" x14ac:dyDescent="0.35">
      <c r="A43" s="165" t="s">
        <v>577</v>
      </c>
      <c r="B43" s="170" t="s">
        <v>559</v>
      </c>
      <c r="C43" s="62"/>
      <c r="D43" s="79"/>
      <c r="E43" s="59"/>
      <c r="F43" s="59"/>
      <c r="G43" s="59"/>
      <c r="H43" s="59"/>
      <c r="I43" s="59"/>
      <c r="J43" s="59"/>
      <c r="K43" s="59"/>
      <c r="L43" s="59"/>
      <c r="M43" s="60"/>
    </row>
    <row r="44" spans="1:13" x14ac:dyDescent="0.35">
      <c r="A44" s="186"/>
      <c r="B44" s="187"/>
      <c r="C44" s="62"/>
      <c r="D44" s="80"/>
      <c r="E44" s="62"/>
      <c r="F44" s="62"/>
      <c r="G44" s="62"/>
      <c r="H44" s="62"/>
      <c r="I44" s="62"/>
      <c r="J44" s="62"/>
      <c r="K44" s="62"/>
      <c r="L44" s="62"/>
      <c r="M44" s="32"/>
    </row>
    <row r="45" spans="1:13" x14ac:dyDescent="0.35">
      <c r="A45" s="188"/>
      <c r="B45" s="129"/>
      <c r="C45" s="62"/>
      <c r="D45" s="80"/>
      <c r="E45" s="62"/>
      <c r="F45" s="62"/>
      <c r="G45" s="62"/>
      <c r="H45" s="62"/>
      <c r="I45" s="62"/>
      <c r="J45" s="62"/>
      <c r="K45" s="62"/>
      <c r="L45" s="62"/>
      <c r="M45" s="32"/>
    </row>
    <row r="46" spans="1:13" x14ac:dyDescent="0.35">
      <c r="A46" s="188"/>
      <c r="B46" s="129"/>
      <c r="C46" s="62"/>
      <c r="D46" s="80"/>
      <c r="E46" s="62"/>
      <c r="F46" s="62"/>
      <c r="G46" s="62"/>
      <c r="H46" s="62"/>
      <c r="I46" s="62"/>
      <c r="J46" s="62"/>
      <c r="K46" s="62"/>
      <c r="L46" s="62"/>
      <c r="M46" s="32"/>
    </row>
    <row r="47" spans="1:13" x14ac:dyDescent="0.35">
      <c r="A47" s="188"/>
      <c r="B47" s="129"/>
      <c r="C47" s="62"/>
      <c r="D47" s="80"/>
      <c r="E47" s="62"/>
      <c r="F47" s="62"/>
      <c r="G47" s="62"/>
      <c r="H47" s="62"/>
      <c r="I47" s="62"/>
      <c r="J47" s="62"/>
      <c r="K47" s="62"/>
      <c r="L47" s="62"/>
      <c r="M47" s="32"/>
    </row>
    <row r="48" spans="1:13" x14ac:dyDescent="0.35">
      <c r="A48" s="188"/>
      <c r="B48" s="129"/>
      <c r="C48" s="62"/>
      <c r="D48" s="80"/>
      <c r="E48" s="62"/>
      <c r="F48" s="62"/>
      <c r="G48" s="62"/>
      <c r="H48" s="62"/>
      <c r="I48" s="62"/>
      <c r="J48" s="62"/>
      <c r="K48" s="62"/>
      <c r="L48" s="62"/>
      <c r="M48" s="32"/>
    </row>
    <row r="49" spans="1:13" x14ac:dyDescent="0.35">
      <c r="A49" s="188"/>
      <c r="B49" s="129"/>
      <c r="C49" s="62"/>
      <c r="D49" s="80"/>
      <c r="E49" s="62"/>
      <c r="F49" s="62"/>
      <c r="G49" s="62"/>
      <c r="H49" s="62"/>
      <c r="I49" s="62"/>
      <c r="J49" s="62"/>
      <c r="K49" s="62"/>
      <c r="L49" s="62"/>
      <c r="M49" s="32"/>
    </row>
    <row r="50" spans="1:13" x14ac:dyDescent="0.35">
      <c r="A50" s="188"/>
      <c r="B50" s="129"/>
      <c r="C50" s="62"/>
      <c r="D50" s="80"/>
      <c r="E50" s="62"/>
      <c r="F50" s="62"/>
      <c r="G50" s="62"/>
      <c r="H50" s="62"/>
      <c r="I50" s="62"/>
      <c r="J50" s="62"/>
      <c r="K50" s="62"/>
      <c r="L50" s="62"/>
      <c r="M50" s="32"/>
    </row>
    <row r="51" spans="1:13" ht="15" thickBot="1" x14ac:dyDescent="0.4">
      <c r="A51" s="189"/>
      <c r="B51" s="130"/>
      <c r="C51" s="155"/>
      <c r="D51" s="154"/>
      <c r="E51" s="11"/>
      <c r="F51" s="11"/>
      <c r="G51" s="11"/>
      <c r="H51" s="11"/>
      <c r="I51" s="11"/>
      <c r="J51" s="11"/>
      <c r="K51" s="11"/>
      <c r="L51" s="11"/>
      <c r="M51" s="64"/>
    </row>
    <row r="52" spans="1:13" x14ac:dyDescent="0.35">
      <c r="A52" s="165" t="s">
        <v>578</v>
      </c>
      <c r="B52" s="170" t="s">
        <v>560</v>
      </c>
      <c r="C52" s="62"/>
      <c r="D52" s="79"/>
      <c r="E52" s="59"/>
      <c r="F52" s="59"/>
      <c r="G52" s="59"/>
      <c r="H52" s="59"/>
      <c r="I52" s="59"/>
      <c r="J52" s="59"/>
      <c r="K52" s="59"/>
      <c r="L52" s="59"/>
      <c r="M52" s="60"/>
    </row>
    <row r="53" spans="1:13" x14ac:dyDescent="0.35">
      <c r="A53" s="186"/>
      <c r="B53" s="187"/>
      <c r="C53" s="62"/>
      <c r="D53" s="80"/>
      <c r="E53" s="62"/>
      <c r="F53" s="62"/>
      <c r="G53" s="62"/>
      <c r="H53" s="62"/>
      <c r="I53" s="62"/>
      <c r="J53" s="62"/>
      <c r="K53" s="62"/>
      <c r="L53" s="62"/>
      <c r="M53" s="32"/>
    </row>
    <row r="54" spans="1:13" x14ac:dyDescent="0.35">
      <c r="A54" s="188"/>
      <c r="B54" s="129"/>
      <c r="C54" s="62"/>
      <c r="D54" s="80"/>
      <c r="E54" s="62"/>
      <c r="F54" s="62"/>
      <c r="G54" s="62"/>
      <c r="H54" s="62"/>
      <c r="I54" s="62"/>
      <c r="J54" s="62"/>
      <c r="K54" s="62"/>
      <c r="L54" s="62"/>
      <c r="M54" s="32"/>
    </row>
    <row r="55" spans="1:13" x14ac:dyDescent="0.35">
      <c r="A55" s="188"/>
      <c r="B55" s="129"/>
      <c r="C55" s="62"/>
      <c r="D55" s="80"/>
      <c r="E55" s="62"/>
      <c r="F55" s="62"/>
      <c r="G55" s="62"/>
      <c r="H55" s="62"/>
      <c r="I55" s="62"/>
      <c r="J55" s="62"/>
      <c r="K55" s="62"/>
      <c r="L55" s="62"/>
      <c r="M55" s="32"/>
    </row>
    <row r="56" spans="1:13" x14ac:dyDescent="0.35">
      <c r="A56" s="188"/>
      <c r="B56" s="129"/>
      <c r="C56" s="62"/>
      <c r="D56" s="80"/>
      <c r="E56" s="62"/>
      <c r="F56" s="62"/>
      <c r="G56" s="62"/>
      <c r="H56" s="62"/>
      <c r="I56" s="62"/>
      <c r="J56" s="62"/>
      <c r="K56" s="62"/>
      <c r="L56" s="62"/>
      <c r="M56" s="32"/>
    </row>
    <row r="57" spans="1:13" x14ac:dyDescent="0.35">
      <c r="A57" s="188"/>
      <c r="B57" s="129"/>
      <c r="C57" s="62"/>
      <c r="D57" s="80"/>
      <c r="E57" s="62"/>
      <c r="F57" s="62"/>
      <c r="G57" s="62"/>
      <c r="H57" s="62"/>
      <c r="I57" s="62"/>
      <c r="J57" s="62"/>
      <c r="K57" s="62"/>
      <c r="L57" s="62"/>
      <c r="M57" s="32"/>
    </row>
    <row r="58" spans="1:13" x14ac:dyDescent="0.35">
      <c r="A58" s="188"/>
      <c r="B58" s="129"/>
      <c r="C58" s="62"/>
      <c r="D58" s="80"/>
      <c r="E58" s="62"/>
      <c r="F58" s="62"/>
      <c r="G58" s="62"/>
      <c r="H58" s="62"/>
      <c r="I58" s="62"/>
      <c r="J58" s="62"/>
      <c r="K58" s="62"/>
      <c r="L58" s="62"/>
      <c r="M58" s="32"/>
    </row>
    <row r="59" spans="1:13" x14ac:dyDescent="0.35">
      <c r="A59" s="188"/>
      <c r="B59" s="129"/>
      <c r="C59" s="62"/>
      <c r="D59" s="80"/>
      <c r="E59" s="62"/>
      <c r="F59" s="62"/>
      <c r="G59" s="62"/>
      <c r="H59" s="62"/>
      <c r="I59" s="62"/>
      <c r="J59" s="62"/>
      <c r="K59" s="62"/>
      <c r="L59" s="62"/>
      <c r="M59" s="32"/>
    </row>
    <row r="60" spans="1:13" ht="15" thickBot="1" x14ac:dyDescent="0.4">
      <c r="A60" s="189"/>
      <c r="B60" s="130"/>
      <c r="C60" s="155"/>
      <c r="D60" s="154"/>
      <c r="E60" s="11"/>
      <c r="F60" s="11"/>
      <c r="G60" s="11"/>
      <c r="H60" s="11"/>
      <c r="I60" s="11"/>
      <c r="J60" s="11"/>
      <c r="K60" s="11"/>
      <c r="L60" s="11"/>
      <c r="M60" s="64"/>
    </row>
    <row r="61" spans="1:13" x14ac:dyDescent="0.35">
      <c r="A61" s="165">
        <v>7.21</v>
      </c>
      <c r="B61" s="170" t="s">
        <v>566</v>
      </c>
      <c r="C61" s="62"/>
      <c r="D61" s="79"/>
      <c r="E61" s="59"/>
      <c r="F61" s="59"/>
      <c r="G61" s="59"/>
      <c r="H61" s="59"/>
      <c r="I61" s="59"/>
      <c r="J61" s="59"/>
      <c r="K61" s="59"/>
      <c r="L61" s="59"/>
      <c r="M61" s="60"/>
    </row>
    <row r="62" spans="1:13" x14ac:dyDescent="0.35">
      <c r="A62" s="188"/>
      <c r="B62" s="187"/>
      <c r="C62" s="62"/>
      <c r="D62" s="80"/>
      <c r="E62" s="62"/>
      <c r="F62" s="62"/>
      <c r="G62" s="62"/>
      <c r="H62" s="62"/>
      <c r="I62" s="62"/>
      <c r="J62" s="62"/>
      <c r="K62" s="62"/>
      <c r="L62" s="62"/>
      <c r="M62" s="32"/>
    </row>
    <row r="63" spans="1:13" x14ac:dyDescent="0.35">
      <c r="A63" s="186"/>
      <c r="B63" s="129"/>
      <c r="C63" s="62"/>
      <c r="D63" s="80"/>
      <c r="E63" s="62"/>
      <c r="F63" s="62"/>
      <c r="G63" s="62"/>
      <c r="H63" s="62"/>
      <c r="I63" s="62"/>
      <c r="J63" s="62"/>
      <c r="K63" s="62"/>
      <c r="L63" s="62"/>
      <c r="M63" s="32"/>
    </row>
    <row r="64" spans="1:13" x14ac:dyDescent="0.35">
      <c r="A64" s="188"/>
      <c r="B64" s="129"/>
      <c r="C64" s="62"/>
      <c r="D64" s="80"/>
      <c r="E64" s="62"/>
      <c r="F64" s="62"/>
      <c r="G64" s="62"/>
      <c r="H64" s="62"/>
      <c r="I64" s="62"/>
      <c r="J64" s="62"/>
      <c r="K64" s="62"/>
      <c r="L64" s="62"/>
      <c r="M64" s="32"/>
    </row>
    <row r="65" spans="1:13" x14ac:dyDescent="0.35">
      <c r="A65" s="188"/>
      <c r="B65" s="129"/>
      <c r="C65" s="62"/>
      <c r="D65" s="80"/>
      <c r="E65" s="62"/>
      <c r="F65" s="62"/>
      <c r="G65" s="62"/>
      <c r="H65" s="62"/>
      <c r="I65" s="62"/>
      <c r="J65" s="62"/>
      <c r="K65" s="62"/>
      <c r="L65" s="62"/>
      <c r="M65" s="32"/>
    </row>
    <row r="66" spans="1:13" x14ac:dyDescent="0.35">
      <c r="A66" s="188"/>
      <c r="B66" s="129"/>
      <c r="C66" s="62"/>
      <c r="D66" s="80"/>
      <c r="E66" s="62"/>
      <c r="F66" s="62"/>
      <c r="G66" s="62"/>
      <c r="H66" s="62"/>
      <c r="I66" s="62"/>
      <c r="J66" s="62"/>
      <c r="K66" s="62"/>
      <c r="L66" s="62"/>
      <c r="M66" s="32"/>
    </row>
    <row r="67" spans="1:13" x14ac:dyDescent="0.35">
      <c r="A67" s="188"/>
      <c r="B67" s="129"/>
      <c r="C67" s="62"/>
      <c r="D67" s="80"/>
      <c r="E67" s="62"/>
      <c r="F67" s="62"/>
      <c r="G67" s="62"/>
      <c r="H67" s="62"/>
      <c r="I67" s="62"/>
      <c r="J67" s="62"/>
      <c r="K67" s="62"/>
      <c r="L67" s="62"/>
      <c r="M67" s="32"/>
    </row>
    <row r="68" spans="1:13" x14ac:dyDescent="0.35">
      <c r="A68" s="188"/>
      <c r="B68" s="129"/>
      <c r="C68" s="62"/>
      <c r="D68" s="80"/>
      <c r="E68" s="62"/>
      <c r="F68" s="62"/>
      <c r="G68" s="62"/>
      <c r="H68" s="62"/>
      <c r="I68" s="62"/>
      <c r="J68" s="62"/>
      <c r="K68" s="62"/>
      <c r="L68" s="62"/>
      <c r="M68" s="32"/>
    </row>
    <row r="69" spans="1:13" ht="15" thickBot="1" x14ac:dyDescent="0.4">
      <c r="A69" s="189"/>
      <c r="B69" s="130"/>
      <c r="C69" s="155"/>
      <c r="D69" s="154"/>
      <c r="E69" s="11"/>
      <c r="F69" s="11"/>
      <c r="G69" s="11"/>
      <c r="H69" s="11"/>
      <c r="I69" s="11"/>
      <c r="J69" s="11"/>
      <c r="K69" s="11"/>
      <c r="L69" s="11"/>
      <c r="M69" s="64"/>
    </row>
  </sheetData>
  <mergeCells count="12">
    <mergeCell ref="B23:C23"/>
    <mergeCell ref="B8:M8"/>
    <mergeCell ref="A11:M11"/>
    <mergeCell ref="E12:M12"/>
    <mergeCell ref="C13:D13"/>
    <mergeCell ref="A1:M1"/>
    <mergeCell ref="B7:M7"/>
    <mergeCell ref="B2:M2"/>
    <mergeCell ref="C3:M3"/>
    <mergeCell ref="B4:M4"/>
    <mergeCell ref="C5:M5"/>
    <mergeCell ref="A6:M6"/>
  </mergeCells>
  <hyperlinks>
    <hyperlink ref="B7" r:id="rId1" xr:uid="{DFD286F1-C21A-4D73-9C41-C9C69D815B5A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8B21-6444-45D8-9FCF-A476D917F48D}">
  <sheetPr>
    <pageSetUpPr fitToPage="1"/>
  </sheetPr>
  <dimension ref="A1:G23"/>
  <sheetViews>
    <sheetView zoomScale="85" zoomScaleNormal="85" workbookViewId="0">
      <selection activeCell="A32" sqref="A32"/>
    </sheetView>
  </sheetViews>
  <sheetFormatPr defaultRowHeight="14.5" x14ac:dyDescent="0.35"/>
  <cols>
    <col min="1" max="1" width="97.6328125" bestFit="1" customWidth="1"/>
    <col min="2" max="2" width="33.453125" customWidth="1"/>
    <col min="7" max="7" width="16.6328125" customWidth="1"/>
  </cols>
  <sheetData>
    <row r="1" spans="1:7" ht="20.5" thickBot="1" x14ac:dyDescent="0.45">
      <c r="A1" s="224" t="s">
        <v>406</v>
      </c>
      <c r="B1" s="225"/>
      <c r="C1" s="225"/>
      <c r="D1" s="225"/>
      <c r="E1" s="225"/>
      <c r="F1" s="225"/>
      <c r="G1" s="226"/>
    </row>
    <row r="2" spans="1:7" ht="18.5" thickBot="1" x14ac:dyDescent="0.45">
      <c r="A2" s="126" t="s">
        <v>420</v>
      </c>
      <c r="B2" s="227" t="s">
        <v>427</v>
      </c>
      <c r="C2" s="228"/>
      <c r="D2" s="228"/>
      <c r="E2" s="228"/>
      <c r="F2" s="228"/>
      <c r="G2" s="229"/>
    </row>
    <row r="3" spans="1:7" ht="18.5" thickBot="1" x14ac:dyDescent="0.45">
      <c r="A3" s="126" t="s">
        <v>423</v>
      </c>
      <c r="B3" s="227" t="s">
        <v>28</v>
      </c>
      <c r="C3" s="228"/>
      <c r="D3" s="228"/>
      <c r="E3" s="228"/>
      <c r="F3" s="228"/>
      <c r="G3" s="229"/>
    </row>
    <row r="4" spans="1:7" ht="18.5" thickBot="1" x14ac:dyDescent="0.45">
      <c r="A4" s="126" t="s">
        <v>421</v>
      </c>
      <c r="B4" s="227" t="s">
        <v>422</v>
      </c>
      <c r="C4" s="228"/>
      <c r="D4" s="228"/>
      <c r="E4" s="228"/>
      <c r="F4" s="228"/>
      <c r="G4" s="229"/>
    </row>
    <row r="5" spans="1:7" ht="18.5" thickBot="1" x14ac:dyDescent="0.45">
      <c r="A5" s="126" t="s">
        <v>548</v>
      </c>
      <c r="B5" s="227" t="s">
        <v>551</v>
      </c>
      <c r="C5" s="228"/>
      <c r="D5" s="228"/>
      <c r="E5" s="228"/>
      <c r="F5" s="228"/>
      <c r="G5" s="229"/>
    </row>
    <row r="6" spans="1:7" ht="18.5" thickBot="1" x14ac:dyDescent="0.45">
      <c r="A6" s="126" t="s">
        <v>419</v>
      </c>
      <c r="B6" s="227" t="s">
        <v>428</v>
      </c>
      <c r="C6" s="228"/>
      <c r="D6" s="228"/>
      <c r="E6" s="228"/>
      <c r="F6" s="228"/>
      <c r="G6" s="229"/>
    </row>
    <row r="7" spans="1:7" ht="18.5" thickBot="1" x14ac:dyDescent="0.45">
      <c r="A7" s="126" t="s">
        <v>549</v>
      </c>
      <c r="B7" s="227" t="s">
        <v>552</v>
      </c>
      <c r="C7" s="228"/>
      <c r="D7" s="228"/>
      <c r="E7" s="228"/>
      <c r="F7" s="228"/>
      <c r="G7" s="229"/>
    </row>
    <row r="8" spans="1:7" ht="18.5" thickBot="1" x14ac:dyDescent="0.45">
      <c r="A8" s="126" t="s">
        <v>80</v>
      </c>
      <c r="B8" s="230">
        <v>45292</v>
      </c>
      <c r="C8" s="231"/>
      <c r="D8" s="231"/>
      <c r="E8" s="231"/>
      <c r="F8" s="231"/>
      <c r="G8" s="232"/>
    </row>
    <row r="9" spans="1:7" ht="18.5" thickBot="1" x14ac:dyDescent="0.45">
      <c r="A9" s="142" t="s">
        <v>81</v>
      </c>
      <c r="B9" s="233">
        <v>45657</v>
      </c>
      <c r="C9" s="234"/>
      <c r="D9" s="234"/>
      <c r="E9" s="234"/>
      <c r="F9" s="234"/>
      <c r="G9" s="235"/>
    </row>
    <row r="10" spans="1:7" ht="18" x14ac:dyDescent="0.35">
      <c r="A10" s="138" t="s">
        <v>550</v>
      </c>
      <c r="B10" s="139" t="s">
        <v>553</v>
      </c>
      <c r="C10" s="140"/>
      <c r="D10" s="140"/>
      <c r="E10" s="140"/>
      <c r="F10" s="140"/>
      <c r="G10" s="141"/>
    </row>
    <row r="11" spans="1:7" ht="18" x14ac:dyDescent="0.35">
      <c r="A11" s="143"/>
      <c r="B11" s="146"/>
      <c r="C11" s="145"/>
      <c r="D11" s="145"/>
      <c r="E11" s="145"/>
      <c r="F11" s="145"/>
      <c r="G11" s="147"/>
    </row>
    <row r="12" spans="1:7" ht="18" x14ac:dyDescent="0.35">
      <c r="A12" s="143"/>
      <c r="B12" s="146"/>
      <c r="C12" s="145"/>
      <c r="D12" s="145"/>
      <c r="E12" s="145"/>
      <c r="F12" s="145"/>
      <c r="G12" s="147"/>
    </row>
    <row r="13" spans="1:7" ht="18.5" thickBot="1" x14ac:dyDescent="0.4">
      <c r="A13" s="144"/>
      <c r="B13" s="148"/>
      <c r="C13" s="149"/>
      <c r="D13" s="149"/>
      <c r="E13" s="149"/>
      <c r="F13" s="149"/>
      <c r="G13" s="150"/>
    </row>
    <row r="14" spans="1:7" ht="18" x14ac:dyDescent="0.4">
      <c r="A14" s="124" t="s">
        <v>407</v>
      </c>
      <c r="B14" s="233" t="s">
        <v>409</v>
      </c>
      <c r="C14" s="234"/>
      <c r="D14" s="234"/>
      <c r="E14" s="234"/>
      <c r="F14" s="234"/>
      <c r="G14" s="235"/>
    </row>
    <row r="15" spans="1:7" ht="18" x14ac:dyDescent="0.4">
      <c r="A15" s="124"/>
      <c r="B15" s="233" t="s">
        <v>410</v>
      </c>
      <c r="C15" s="234"/>
      <c r="D15" s="234"/>
      <c r="E15" s="234"/>
      <c r="F15" s="234"/>
      <c r="G15" s="235"/>
    </row>
    <row r="16" spans="1:7" ht="18" x14ac:dyDescent="0.4">
      <c r="A16" s="124"/>
      <c r="B16" s="233" t="s">
        <v>411</v>
      </c>
      <c r="C16" s="234"/>
      <c r="D16" s="234"/>
      <c r="E16" s="234"/>
      <c r="F16" s="234"/>
      <c r="G16" s="235"/>
    </row>
    <row r="17" spans="1:7" ht="18.5" thickBot="1" x14ac:dyDescent="0.45">
      <c r="A17" s="125"/>
      <c r="B17" s="236" t="s">
        <v>412</v>
      </c>
      <c r="C17" s="237"/>
      <c r="D17" s="237"/>
      <c r="E17" s="237"/>
      <c r="F17" s="237"/>
      <c r="G17" s="238"/>
    </row>
    <row r="18" spans="1:7" ht="18.5" thickBot="1" x14ac:dyDescent="0.45">
      <c r="A18" s="124" t="s">
        <v>408</v>
      </c>
      <c r="B18" s="233" t="s">
        <v>413</v>
      </c>
      <c r="C18" s="234"/>
      <c r="D18" s="234"/>
      <c r="E18" s="234"/>
      <c r="F18" s="234"/>
      <c r="G18" s="235"/>
    </row>
    <row r="19" spans="1:7" ht="18" x14ac:dyDescent="0.4">
      <c r="A19" s="123" t="s">
        <v>414</v>
      </c>
      <c r="B19" s="239" t="s">
        <v>415</v>
      </c>
      <c r="C19" s="240"/>
      <c r="D19" s="240"/>
      <c r="E19" s="240"/>
      <c r="F19" s="240"/>
      <c r="G19" s="241"/>
    </row>
    <row r="20" spans="1:7" ht="18" x14ac:dyDescent="0.4">
      <c r="A20" s="124"/>
      <c r="B20" s="233" t="s">
        <v>416</v>
      </c>
      <c r="C20" s="234"/>
      <c r="D20" s="234"/>
      <c r="E20" s="234"/>
      <c r="F20" s="234"/>
      <c r="G20" s="235"/>
    </row>
    <row r="21" spans="1:7" ht="18" x14ac:dyDescent="0.4">
      <c r="A21" s="124"/>
      <c r="B21" s="233" t="s">
        <v>387</v>
      </c>
      <c r="C21" s="234"/>
      <c r="D21" s="234"/>
      <c r="E21" s="234"/>
      <c r="F21" s="234"/>
      <c r="G21" s="235"/>
    </row>
    <row r="22" spans="1:7" ht="18" x14ac:dyDescent="0.4">
      <c r="A22" s="124"/>
      <c r="B22" s="233" t="s">
        <v>417</v>
      </c>
      <c r="C22" s="234"/>
      <c r="D22" s="234"/>
      <c r="E22" s="234"/>
      <c r="F22" s="234"/>
      <c r="G22" s="235"/>
    </row>
    <row r="23" spans="1:7" ht="18.5" thickBot="1" x14ac:dyDescent="0.45">
      <c r="A23" s="125"/>
      <c r="B23" s="236" t="s">
        <v>418</v>
      </c>
      <c r="C23" s="237"/>
      <c r="D23" s="237"/>
      <c r="E23" s="237"/>
      <c r="F23" s="237"/>
      <c r="G23" s="238"/>
    </row>
  </sheetData>
  <mergeCells count="19">
    <mergeCell ref="B21:G21"/>
    <mergeCell ref="B22:G22"/>
    <mergeCell ref="B23:G23"/>
    <mergeCell ref="B6:G6"/>
    <mergeCell ref="B4:G4"/>
    <mergeCell ref="B5:G5"/>
    <mergeCell ref="B15:G15"/>
    <mergeCell ref="B16:G16"/>
    <mergeCell ref="B17:G17"/>
    <mergeCell ref="B18:G18"/>
    <mergeCell ref="B19:G19"/>
    <mergeCell ref="B20:G20"/>
    <mergeCell ref="B14:G14"/>
    <mergeCell ref="B7:G7"/>
    <mergeCell ref="A1:G1"/>
    <mergeCell ref="B2:G2"/>
    <mergeCell ref="B3:G3"/>
    <mergeCell ref="B8:G8"/>
    <mergeCell ref="B9:G9"/>
  </mergeCells>
  <pageMargins left="0.7" right="0.7" top="0.75" bottom="0.75" header="0.3" footer="0.3"/>
  <pageSetup paperSize="9" scale="37" orientation="portrait" r:id="rId1"/>
  <headerFooter>
    <oddFooter>&amp;C&amp;"Arial,Normale"© www.banana.ch/it/it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E70E-2721-48C0-86F9-C4B958DA5341}">
  <sheetPr>
    <pageSetUpPr fitToPage="1"/>
  </sheetPr>
  <dimension ref="A1:G103"/>
  <sheetViews>
    <sheetView zoomScale="85" zoomScaleNormal="85" workbookViewId="0">
      <selection activeCell="F13" sqref="F13"/>
    </sheetView>
  </sheetViews>
  <sheetFormatPr defaultRowHeight="14" x14ac:dyDescent="0.3"/>
  <cols>
    <col min="1" max="1" width="39.81640625" style="2" bestFit="1" customWidth="1"/>
    <col min="2" max="2" width="111.17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2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224" t="s">
        <v>404</v>
      </c>
      <c r="B1" s="225"/>
      <c r="C1" s="225"/>
      <c r="D1" s="225"/>
      <c r="E1" s="225"/>
      <c r="F1" s="225"/>
      <c r="G1" s="226"/>
    </row>
    <row r="2" spans="1:7" ht="18.5" thickBot="1" x14ac:dyDescent="0.45">
      <c r="A2" s="126" t="s">
        <v>420</v>
      </c>
      <c r="B2" s="242" t="str">
        <f>'General information'!B2</f>
        <v>CompanyName LegalForm</v>
      </c>
      <c r="C2" s="243"/>
      <c r="D2" s="243"/>
      <c r="E2" s="243"/>
      <c r="F2" s="243"/>
      <c r="G2" s="244"/>
    </row>
    <row r="3" spans="1:7" ht="18.5" thickBot="1" x14ac:dyDescent="0.45">
      <c r="A3" s="128" t="s">
        <v>423</v>
      </c>
      <c r="B3" s="242" t="str">
        <f>'General information'!B3</f>
        <v>Address 1234, Country</v>
      </c>
      <c r="C3" s="243"/>
      <c r="D3" s="243"/>
      <c r="E3" s="243"/>
      <c r="F3" s="243"/>
      <c r="G3" s="244"/>
    </row>
    <row r="4" spans="1:7" ht="18.5" thickBot="1" x14ac:dyDescent="0.45">
      <c r="A4" s="126" t="s">
        <v>80</v>
      </c>
      <c r="B4" s="233">
        <f>'General information'!B8</f>
        <v>45292</v>
      </c>
      <c r="C4" s="234"/>
      <c r="D4" s="234"/>
      <c r="E4" s="234"/>
      <c r="F4" s="234"/>
      <c r="G4" s="235"/>
    </row>
    <row r="5" spans="1:7" ht="18.5" thickBot="1" x14ac:dyDescent="0.45">
      <c r="A5" s="126" t="s">
        <v>81</v>
      </c>
      <c r="B5" s="233">
        <f>'General information'!B9</f>
        <v>45657</v>
      </c>
      <c r="C5" s="234"/>
      <c r="D5" s="234"/>
      <c r="E5" s="234"/>
      <c r="F5" s="234"/>
      <c r="G5" s="235"/>
    </row>
    <row r="6" spans="1:7" ht="20.5" thickBot="1" x14ac:dyDescent="0.45">
      <c r="A6" s="224" t="s">
        <v>403</v>
      </c>
      <c r="B6" s="225"/>
      <c r="C6" s="225"/>
      <c r="D6" s="225"/>
      <c r="E6" s="225"/>
      <c r="F6" s="225"/>
      <c r="G6" s="226"/>
    </row>
    <row r="7" spans="1:7" ht="18.5" thickBot="1" x14ac:dyDescent="0.45">
      <c r="A7" s="117" t="s">
        <v>90</v>
      </c>
      <c r="B7" s="253" t="s">
        <v>89</v>
      </c>
      <c r="C7" s="254"/>
      <c r="D7" s="254"/>
      <c r="E7" s="254"/>
      <c r="F7" s="254"/>
      <c r="G7" s="255"/>
    </row>
    <row r="8" spans="1:7" ht="18.5" thickBot="1" x14ac:dyDescent="0.45">
      <c r="A8" s="104" t="s">
        <v>281</v>
      </c>
      <c r="B8" s="245" t="s">
        <v>570</v>
      </c>
      <c r="C8" s="246"/>
      <c r="D8" s="246"/>
      <c r="E8" s="246"/>
      <c r="F8" s="246"/>
      <c r="G8" s="247"/>
    </row>
    <row r="9" spans="1:7" ht="14.5" thickBot="1" x14ac:dyDescent="0.35"/>
    <row r="10" spans="1:7" ht="18.5" thickBot="1" x14ac:dyDescent="0.45">
      <c r="A10" s="12" t="s">
        <v>91</v>
      </c>
      <c r="B10" s="251" t="s">
        <v>0</v>
      </c>
      <c r="C10" s="252"/>
      <c r="D10" s="162" t="s">
        <v>73</v>
      </c>
      <c r="E10" s="12">
        <f>$B$4</f>
        <v>45292</v>
      </c>
      <c r="F10" s="12">
        <f>$B$5</f>
        <v>45657</v>
      </c>
      <c r="G10" s="100" t="s">
        <v>281</v>
      </c>
    </row>
    <row r="11" spans="1:7" ht="15" customHeight="1" thickBot="1" x14ac:dyDescent="0.35">
      <c r="B11" s="248" t="s">
        <v>1</v>
      </c>
      <c r="C11" s="249"/>
      <c r="D11" s="249"/>
      <c r="E11" s="249"/>
      <c r="F11" s="249"/>
      <c r="G11" s="250"/>
    </row>
    <row r="12" spans="1:7" ht="15" customHeight="1" thickBot="1" x14ac:dyDescent="0.35">
      <c r="B12" s="260" t="s">
        <v>11</v>
      </c>
      <c r="C12" s="263"/>
      <c r="D12" s="263"/>
      <c r="E12" s="263"/>
      <c r="F12" s="263"/>
      <c r="G12" s="264"/>
    </row>
    <row r="13" spans="1:7" x14ac:dyDescent="0.3">
      <c r="A13" s="21" t="s">
        <v>92</v>
      </c>
      <c r="B13" s="258" t="s">
        <v>12</v>
      </c>
      <c r="C13" s="259"/>
      <c r="D13" s="7" t="s">
        <v>123</v>
      </c>
      <c r="E13" s="78">
        <v>1</v>
      </c>
      <c r="F13" s="208">
        <f>'Notes of Financial Statement'!D51</f>
        <v>54</v>
      </c>
      <c r="G13" s="212" t="s">
        <v>282</v>
      </c>
    </row>
    <row r="14" spans="1:7" ht="14.5" customHeight="1" x14ac:dyDescent="0.3">
      <c r="A14" s="22" t="s">
        <v>93</v>
      </c>
      <c r="B14" s="256" t="s">
        <v>13</v>
      </c>
      <c r="C14" s="257"/>
      <c r="D14" s="8"/>
      <c r="E14" s="74"/>
      <c r="F14" s="80">
        <v>2</v>
      </c>
      <c r="G14" s="213"/>
    </row>
    <row r="15" spans="1:7" ht="14.5" customHeight="1" x14ac:dyDescent="0.3">
      <c r="A15" s="22" t="s">
        <v>94</v>
      </c>
      <c r="B15" s="256" t="s">
        <v>14</v>
      </c>
      <c r="C15" s="257"/>
      <c r="D15" s="8"/>
      <c r="E15" s="74"/>
      <c r="F15" s="80"/>
      <c r="G15" s="213"/>
    </row>
    <row r="16" spans="1:7" ht="14.5" customHeight="1" x14ac:dyDescent="0.3">
      <c r="A16" s="22" t="s">
        <v>95</v>
      </c>
      <c r="B16" s="256" t="s">
        <v>15</v>
      </c>
      <c r="C16" s="257"/>
      <c r="D16" s="8"/>
      <c r="E16" s="74">
        <v>20</v>
      </c>
      <c r="F16" s="80">
        <v>20</v>
      </c>
      <c r="G16" s="213"/>
    </row>
    <row r="17" spans="1:7" x14ac:dyDescent="0.3">
      <c r="A17" s="22" t="s">
        <v>96</v>
      </c>
      <c r="B17" s="256" t="s">
        <v>16</v>
      </c>
      <c r="C17" s="257"/>
      <c r="D17" s="8"/>
      <c r="E17" s="74">
        <v>30</v>
      </c>
      <c r="F17" s="80">
        <v>30</v>
      </c>
      <c r="G17" s="213"/>
    </row>
    <row r="18" spans="1:7" ht="14.5" customHeight="1" x14ac:dyDescent="0.3">
      <c r="A18" s="22" t="s">
        <v>97</v>
      </c>
      <c r="B18" s="256" t="s">
        <v>17</v>
      </c>
      <c r="C18" s="257"/>
      <c r="D18" s="8"/>
      <c r="E18" s="74"/>
      <c r="F18" s="80"/>
      <c r="G18" s="213"/>
    </row>
    <row r="19" spans="1:7" ht="14.5" customHeight="1" x14ac:dyDescent="0.3">
      <c r="A19" s="22" t="s">
        <v>98</v>
      </c>
      <c r="B19" s="256" t="s">
        <v>18</v>
      </c>
      <c r="C19" s="257"/>
      <c r="D19" s="8"/>
      <c r="E19" s="74"/>
      <c r="F19" s="80"/>
      <c r="G19" s="213"/>
    </row>
    <row r="20" spans="1:7" ht="14.5" customHeight="1" x14ac:dyDescent="0.3">
      <c r="A20" s="22" t="s">
        <v>99</v>
      </c>
      <c r="B20" s="256" t="s">
        <v>19</v>
      </c>
      <c r="C20" s="257"/>
      <c r="D20" s="8"/>
      <c r="E20" s="74"/>
      <c r="F20" s="80"/>
      <c r="G20" s="213"/>
    </row>
    <row r="21" spans="1:7" ht="14.5" customHeight="1" x14ac:dyDescent="0.3">
      <c r="A21" s="22" t="s">
        <v>100</v>
      </c>
      <c r="B21" s="256" t="s">
        <v>20</v>
      </c>
      <c r="C21" s="257"/>
      <c r="D21" s="8"/>
      <c r="E21" s="74"/>
      <c r="F21" s="80"/>
      <c r="G21" s="213"/>
    </row>
    <row r="22" spans="1:7" ht="15" customHeight="1" x14ac:dyDescent="0.3">
      <c r="A22" s="22" t="s">
        <v>101</v>
      </c>
      <c r="B22" s="256" t="s">
        <v>21</v>
      </c>
      <c r="C22" s="257"/>
      <c r="D22" s="8" t="s">
        <v>124</v>
      </c>
      <c r="E22" s="74"/>
      <c r="F22" s="209">
        <f>'Notes of Financial Statement'!D85</f>
        <v>73</v>
      </c>
      <c r="G22" s="214" t="s">
        <v>283</v>
      </c>
    </row>
    <row r="23" spans="1:7" ht="14.5" customHeight="1" x14ac:dyDescent="0.3">
      <c r="A23" s="22" t="s">
        <v>102</v>
      </c>
      <c r="B23" s="256" t="s">
        <v>22</v>
      </c>
      <c r="C23" s="257"/>
      <c r="D23" s="8"/>
      <c r="E23" s="74"/>
      <c r="F23" s="80"/>
      <c r="G23" s="214"/>
    </row>
    <row r="24" spans="1:7" ht="14.5" customHeight="1" x14ac:dyDescent="0.3">
      <c r="A24" s="22" t="s">
        <v>103</v>
      </c>
      <c r="B24" s="256" t="s">
        <v>23</v>
      </c>
      <c r="C24" s="257"/>
      <c r="D24" s="8"/>
      <c r="E24" s="74"/>
      <c r="F24" s="80"/>
      <c r="G24" s="213"/>
    </row>
    <row r="25" spans="1:7" ht="14.5" customHeight="1" x14ac:dyDescent="0.3">
      <c r="A25" s="22" t="s">
        <v>104</v>
      </c>
      <c r="B25" s="256" t="s">
        <v>24</v>
      </c>
      <c r="C25" s="257"/>
      <c r="D25" s="8"/>
      <c r="E25" s="74"/>
      <c r="F25" s="80"/>
      <c r="G25" s="213"/>
    </row>
    <row r="26" spans="1:7" ht="14.5" customHeight="1" x14ac:dyDescent="0.3">
      <c r="A26" s="22" t="s">
        <v>105</v>
      </c>
      <c r="B26" s="256" t="s">
        <v>25</v>
      </c>
      <c r="C26" s="257"/>
      <c r="D26" s="8"/>
      <c r="E26" s="74"/>
      <c r="F26" s="80"/>
      <c r="G26" s="213"/>
    </row>
    <row r="27" spans="1:7" ht="15" customHeight="1" thickBot="1" x14ac:dyDescent="0.35">
      <c r="A27" s="23" t="s">
        <v>106</v>
      </c>
      <c r="B27" s="261" t="s">
        <v>26</v>
      </c>
      <c r="C27" s="262"/>
      <c r="D27" s="9"/>
      <c r="E27" s="81"/>
      <c r="F27" s="80"/>
      <c r="G27" s="215"/>
    </row>
    <row r="28" spans="1:7" ht="14.5" thickBot="1" x14ac:dyDescent="0.35">
      <c r="B28" s="260" t="s">
        <v>27</v>
      </c>
      <c r="C28" s="250"/>
      <c r="E28" s="77">
        <f>SUM(E13:E27)</f>
        <v>51</v>
      </c>
      <c r="F28" s="77">
        <f>SUM(F13:F27)</f>
        <v>179</v>
      </c>
    </row>
    <row r="29" spans="1:7" ht="14.5" thickBot="1" x14ac:dyDescent="0.35"/>
    <row r="30" spans="1:7" ht="14.5" thickBot="1" x14ac:dyDescent="0.35">
      <c r="D30" s="100" t="s">
        <v>73</v>
      </c>
      <c r="E30" s="12">
        <f>$B$4</f>
        <v>45292</v>
      </c>
      <c r="F30" s="12">
        <f>$B$5</f>
        <v>45657</v>
      </c>
      <c r="G30" s="216" t="s">
        <v>281</v>
      </c>
    </row>
    <row r="31" spans="1:7" ht="15" customHeight="1" thickBot="1" x14ac:dyDescent="0.35">
      <c r="B31" s="248" t="s">
        <v>29</v>
      </c>
      <c r="C31" s="249"/>
      <c r="D31" s="249"/>
      <c r="E31" s="249"/>
      <c r="F31" s="249"/>
      <c r="G31" s="249"/>
    </row>
    <row r="32" spans="1:7" ht="14.5" customHeight="1" x14ac:dyDescent="0.3">
      <c r="A32" s="21" t="s">
        <v>107</v>
      </c>
      <c r="B32" s="258" t="s">
        <v>2</v>
      </c>
      <c r="C32" s="259"/>
      <c r="D32" s="7" t="s">
        <v>125</v>
      </c>
      <c r="E32" s="78">
        <v>30</v>
      </c>
      <c r="F32" s="210">
        <f>'Notes of Financial Statement'!D104</f>
        <v>65</v>
      </c>
      <c r="G32" s="212" t="s">
        <v>284</v>
      </c>
    </row>
    <row r="33" spans="1:7" ht="14.5" customHeight="1" x14ac:dyDescent="0.3">
      <c r="A33" s="22" t="s">
        <v>108</v>
      </c>
      <c r="B33" s="256" t="s">
        <v>3</v>
      </c>
      <c r="C33" s="257"/>
      <c r="D33" s="8" t="s">
        <v>126</v>
      </c>
      <c r="E33" s="74"/>
      <c r="F33" s="211">
        <f>'Notes of Financial Statement'!D128</f>
        <v>89</v>
      </c>
      <c r="G33" s="214" t="s">
        <v>283</v>
      </c>
    </row>
    <row r="34" spans="1:7" ht="14.5" customHeight="1" x14ac:dyDescent="0.3">
      <c r="A34" s="22" t="s">
        <v>109</v>
      </c>
      <c r="B34" s="256" t="s">
        <v>4</v>
      </c>
      <c r="C34" s="257"/>
      <c r="D34" s="8"/>
      <c r="E34" s="74"/>
      <c r="F34" s="74"/>
      <c r="G34" s="213"/>
    </row>
    <row r="35" spans="1:7" ht="14.5" customHeight="1" x14ac:dyDescent="0.3">
      <c r="A35" s="22" t="s">
        <v>110</v>
      </c>
      <c r="B35" s="256" t="s">
        <v>5</v>
      </c>
      <c r="C35" s="257"/>
      <c r="D35" s="8"/>
      <c r="E35" s="74"/>
      <c r="F35" s="74"/>
      <c r="G35" s="213"/>
    </row>
    <row r="36" spans="1:7" ht="14.5" customHeight="1" x14ac:dyDescent="0.3">
      <c r="A36" s="22" t="s">
        <v>111</v>
      </c>
      <c r="B36" s="256" t="s">
        <v>6</v>
      </c>
      <c r="C36" s="257"/>
      <c r="D36" s="8"/>
      <c r="E36" s="74"/>
      <c r="F36" s="74"/>
      <c r="G36" s="213"/>
    </row>
    <row r="37" spans="1:7" ht="14.5" customHeight="1" x14ac:dyDescent="0.3">
      <c r="A37" s="22" t="s">
        <v>112</v>
      </c>
      <c r="B37" s="256" t="s">
        <v>7</v>
      </c>
      <c r="C37" s="257"/>
      <c r="D37" s="8"/>
      <c r="E37" s="74"/>
      <c r="F37" s="74"/>
      <c r="G37" s="213"/>
    </row>
    <row r="38" spans="1:7" ht="14.5" customHeight="1" x14ac:dyDescent="0.3">
      <c r="A38" s="22" t="s">
        <v>113</v>
      </c>
      <c r="B38" s="256" t="s">
        <v>8</v>
      </c>
      <c r="C38" s="257"/>
      <c r="D38" s="8"/>
      <c r="E38" s="74"/>
      <c r="F38" s="74"/>
      <c r="G38" s="213"/>
    </row>
    <row r="39" spans="1:7" ht="14.5" customHeight="1" x14ac:dyDescent="0.3">
      <c r="A39" s="22" t="s">
        <v>114</v>
      </c>
      <c r="B39" s="256" t="s">
        <v>9</v>
      </c>
      <c r="C39" s="257"/>
      <c r="D39" s="8"/>
      <c r="E39" s="74">
        <v>10</v>
      </c>
      <c r="F39" s="74">
        <v>15</v>
      </c>
      <c r="G39" s="213"/>
    </row>
    <row r="40" spans="1:7" ht="15" customHeight="1" thickBot="1" x14ac:dyDescent="0.35">
      <c r="A40" s="23" t="s">
        <v>115</v>
      </c>
      <c r="B40" s="261" t="s">
        <v>10</v>
      </c>
      <c r="C40" s="262"/>
      <c r="D40" s="9"/>
      <c r="E40" s="81"/>
      <c r="F40" s="81"/>
      <c r="G40" s="215"/>
    </row>
    <row r="41" spans="1:7" ht="14.5" thickBot="1" x14ac:dyDescent="0.35">
      <c r="B41" s="248" t="s">
        <v>30</v>
      </c>
      <c r="C41" s="250"/>
      <c r="E41" s="82">
        <f>SUM(E32:E40)</f>
        <v>40</v>
      </c>
      <c r="F41" s="82">
        <f>SUM(F32:F40)</f>
        <v>169</v>
      </c>
    </row>
    <row r="42" spans="1:7" ht="15" customHeight="1" thickBot="1" x14ac:dyDescent="0.35">
      <c r="B42" s="248" t="s">
        <v>31</v>
      </c>
      <c r="C42" s="250"/>
      <c r="E42" s="82">
        <f>SUM(E28,E41)</f>
        <v>91</v>
      </c>
      <c r="F42" s="82">
        <f>SUM(F28,F41)</f>
        <v>348</v>
      </c>
    </row>
    <row r="43" spans="1:7" ht="15" customHeight="1" thickBot="1" x14ac:dyDescent="0.35">
      <c r="B43" s="6"/>
      <c r="C43" s="6"/>
    </row>
    <row r="44" spans="1:7" ht="15" customHeight="1" thickBot="1" x14ac:dyDescent="0.35">
      <c r="D44" s="100" t="s">
        <v>73</v>
      </c>
      <c r="E44" s="12">
        <f>$B$4</f>
        <v>45292</v>
      </c>
      <c r="F44" s="12">
        <f>$B$5</f>
        <v>45657</v>
      </c>
      <c r="G44" s="216" t="s">
        <v>281</v>
      </c>
    </row>
    <row r="45" spans="1:7" ht="15" customHeight="1" thickBot="1" x14ac:dyDescent="0.35">
      <c r="B45" s="248" t="s">
        <v>32</v>
      </c>
      <c r="C45" s="249"/>
      <c r="D45" s="249"/>
      <c r="E45" s="249"/>
      <c r="F45" s="249"/>
      <c r="G45" s="250"/>
    </row>
    <row r="46" spans="1:7" ht="15" customHeight="1" thickBot="1" x14ac:dyDescent="0.35">
      <c r="B46" s="248" t="s">
        <v>33</v>
      </c>
      <c r="C46" s="249"/>
      <c r="D46" s="249"/>
      <c r="E46" s="249"/>
      <c r="F46" s="249"/>
      <c r="G46" s="250"/>
    </row>
    <row r="47" spans="1:7" ht="14.5" customHeight="1" x14ac:dyDescent="0.3">
      <c r="A47" s="21" t="s">
        <v>116</v>
      </c>
      <c r="B47" s="258" t="s">
        <v>34</v>
      </c>
      <c r="C47" s="259"/>
      <c r="D47" s="7" t="s">
        <v>127</v>
      </c>
      <c r="E47" s="78"/>
      <c r="F47" s="209">
        <f>'Notes of Financial Statement'!D188</f>
        <v>3</v>
      </c>
      <c r="G47" s="212" t="s">
        <v>285</v>
      </c>
    </row>
    <row r="48" spans="1:7" ht="14.5" customHeight="1" x14ac:dyDescent="0.3">
      <c r="A48" s="22" t="s">
        <v>117</v>
      </c>
      <c r="B48" s="256" t="s">
        <v>35</v>
      </c>
      <c r="C48" s="257"/>
      <c r="D48" s="8" t="s">
        <v>128</v>
      </c>
      <c r="E48" s="74"/>
      <c r="F48" s="209">
        <f>'Notes of Financial Statement'!D192</f>
        <v>7</v>
      </c>
      <c r="G48" s="214" t="s">
        <v>285</v>
      </c>
    </row>
    <row r="49" spans="1:7" ht="14.5" customHeight="1" x14ac:dyDescent="0.3">
      <c r="A49" s="22" t="s">
        <v>118</v>
      </c>
      <c r="B49" s="256" t="s">
        <v>36</v>
      </c>
      <c r="C49" s="257"/>
      <c r="D49" s="8" t="s">
        <v>129</v>
      </c>
      <c r="E49" s="74"/>
      <c r="F49" s="209">
        <f>'Notes of Financial Statement'!D209</f>
        <v>0</v>
      </c>
      <c r="G49" s="214" t="s">
        <v>285</v>
      </c>
    </row>
    <row r="50" spans="1:7" ht="14.5" customHeight="1" x14ac:dyDescent="0.3">
      <c r="A50" s="22" t="s">
        <v>119</v>
      </c>
      <c r="B50" s="256" t="s">
        <v>37</v>
      </c>
      <c r="C50" s="257"/>
      <c r="D50" s="8"/>
      <c r="E50" s="74"/>
      <c r="F50" s="80"/>
      <c r="G50" s="213"/>
    </row>
    <row r="51" spans="1:7" ht="14.5" customHeight="1" x14ac:dyDescent="0.3">
      <c r="A51" s="22" t="s">
        <v>120</v>
      </c>
      <c r="B51" s="256" t="s">
        <v>38</v>
      </c>
      <c r="C51" s="257"/>
      <c r="D51" s="8" t="s">
        <v>130</v>
      </c>
      <c r="E51" s="74"/>
      <c r="F51" s="209">
        <f>'Notes of Financial Statement'!D227</f>
        <v>0</v>
      </c>
      <c r="G51" s="214" t="s">
        <v>285</v>
      </c>
    </row>
    <row r="52" spans="1:7" ht="14.5" customHeight="1" thickBot="1" x14ac:dyDescent="0.35">
      <c r="A52" s="23" t="s">
        <v>121</v>
      </c>
      <c r="B52" s="256" t="s">
        <v>39</v>
      </c>
      <c r="C52" s="257"/>
      <c r="D52" s="9" t="s">
        <v>131</v>
      </c>
      <c r="E52" s="74">
        <v>15</v>
      </c>
      <c r="F52" s="209">
        <f>'Notes of Financial Statement'!D232</f>
        <v>7</v>
      </c>
      <c r="G52" s="217" t="s">
        <v>285</v>
      </c>
    </row>
    <row r="53" spans="1:7" ht="14.5" customHeight="1" thickBot="1" x14ac:dyDescent="0.35">
      <c r="A53" s="3"/>
      <c r="B53" s="248" t="s">
        <v>40</v>
      </c>
      <c r="C53" s="250"/>
      <c r="D53" s="83"/>
      <c r="E53" s="85">
        <f>SUM(E47:E52)</f>
        <v>15</v>
      </c>
      <c r="F53" s="86">
        <f>SUM(F47:F52)</f>
        <v>17</v>
      </c>
    </row>
    <row r="54" spans="1:7" ht="15" customHeight="1" thickBot="1" x14ac:dyDescent="0.35">
      <c r="A54" s="24" t="s">
        <v>122</v>
      </c>
      <c r="B54" s="261" t="s">
        <v>41</v>
      </c>
      <c r="C54" s="262"/>
      <c r="D54" s="84"/>
      <c r="E54" s="10"/>
      <c r="F54" s="11"/>
    </row>
    <row r="55" spans="1:7" ht="14.5" thickBot="1" x14ac:dyDescent="0.35">
      <c r="B55" s="248" t="s">
        <v>42</v>
      </c>
      <c r="C55" s="250"/>
      <c r="E55" s="77">
        <f>SUM(E53,E54)</f>
        <v>15</v>
      </c>
      <c r="F55" s="77">
        <f>SUM(F53,F54)</f>
        <v>17</v>
      </c>
    </row>
    <row r="56" spans="1:7" ht="14.5" thickBot="1" x14ac:dyDescent="0.35"/>
    <row r="57" spans="1:7" ht="15" customHeight="1" thickBot="1" x14ac:dyDescent="0.35">
      <c r="D57" s="100" t="s">
        <v>73</v>
      </c>
      <c r="E57" s="12">
        <f>$B$4</f>
        <v>45292</v>
      </c>
      <c r="F57" s="12">
        <f>$B$5</f>
        <v>45657</v>
      </c>
      <c r="G57" s="216" t="s">
        <v>281</v>
      </c>
    </row>
    <row r="58" spans="1:7" ht="15" customHeight="1" thickBot="1" x14ac:dyDescent="0.35">
      <c r="B58" s="248" t="s">
        <v>43</v>
      </c>
      <c r="C58" s="249"/>
      <c r="D58" s="249"/>
      <c r="E58" s="249"/>
      <c r="F58" s="249"/>
      <c r="G58" s="250"/>
    </row>
    <row r="59" spans="1:7" ht="14.5" customHeight="1" thickBot="1" x14ac:dyDescent="0.35">
      <c r="B59" s="260" t="s">
        <v>44</v>
      </c>
      <c r="C59" s="263"/>
      <c r="D59" s="263"/>
      <c r="E59" s="263"/>
      <c r="F59" s="263"/>
      <c r="G59" s="263"/>
    </row>
    <row r="60" spans="1:7" ht="14.5" customHeight="1" x14ac:dyDescent="0.3">
      <c r="A60" s="21" t="s">
        <v>293</v>
      </c>
      <c r="B60" s="258" t="s">
        <v>45</v>
      </c>
      <c r="C60" s="259"/>
      <c r="D60" s="7"/>
      <c r="E60" s="78"/>
      <c r="F60" s="79"/>
      <c r="G60" s="218"/>
    </row>
    <row r="61" spans="1:7" ht="15" customHeight="1" x14ac:dyDescent="0.3">
      <c r="A61" s="22" t="s">
        <v>294</v>
      </c>
      <c r="B61" s="256" t="s">
        <v>46</v>
      </c>
      <c r="C61" s="257"/>
      <c r="D61" s="8" t="s">
        <v>311</v>
      </c>
      <c r="E61" s="74">
        <v>3</v>
      </c>
      <c r="F61" s="209">
        <f>'Notes of Financial Statement'!D184</f>
        <v>6</v>
      </c>
      <c r="G61" s="214" t="s">
        <v>286</v>
      </c>
    </row>
    <row r="62" spans="1:7" ht="15" customHeight="1" thickBot="1" x14ac:dyDescent="0.35">
      <c r="A62" s="23" t="s">
        <v>295</v>
      </c>
      <c r="B62" s="261" t="s">
        <v>47</v>
      </c>
      <c r="C62" s="262"/>
      <c r="D62" s="9"/>
      <c r="E62" s="81">
        <v>2</v>
      </c>
      <c r="F62" s="80">
        <v>2</v>
      </c>
      <c r="G62" s="215"/>
    </row>
    <row r="63" spans="1:7" ht="15" customHeight="1" thickBot="1" x14ac:dyDescent="0.35">
      <c r="B63" s="19" t="s">
        <v>48</v>
      </c>
      <c r="C63" s="20"/>
      <c r="D63" s="88"/>
      <c r="E63" s="75">
        <f>SUM(E60:E62)</f>
        <v>5</v>
      </c>
      <c r="F63" s="77">
        <f>SUM(F60:F62)</f>
        <v>8</v>
      </c>
    </row>
    <row r="64" spans="1:7" ht="14.5" customHeight="1" x14ac:dyDescent="0.3">
      <c r="A64" s="21" t="s">
        <v>296</v>
      </c>
      <c r="B64" s="258" t="s">
        <v>49</v>
      </c>
      <c r="C64" s="259"/>
      <c r="D64" s="7" t="s">
        <v>312</v>
      </c>
      <c r="E64" s="78"/>
      <c r="F64" s="209">
        <f>'Notes of Financial Statement'!D151</f>
        <v>68</v>
      </c>
      <c r="G64" s="212" t="s">
        <v>287</v>
      </c>
    </row>
    <row r="65" spans="1:7" ht="14.5" customHeight="1" x14ac:dyDescent="0.3">
      <c r="A65" s="22" t="s">
        <v>297</v>
      </c>
      <c r="B65" s="256" t="s">
        <v>50</v>
      </c>
      <c r="C65" s="257"/>
      <c r="D65" s="8"/>
      <c r="E65" s="74">
        <v>4</v>
      </c>
      <c r="F65" s="80">
        <v>5</v>
      </c>
      <c r="G65" s="213"/>
    </row>
    <row r="66" spans="1:7" ht="14.5" customHeight="1" x14ac:dyDescent="0.3">
      <c r="A66" s="22" t="s">
        <v>298</v>
      </c>
      <c r="B66" s="256" t="s">
        <v>51</v>
      </c>
      <c r="C66" s="257"/>
      <c r="D66" s="8"/>
      <c r="E66" s="74"/>
      <c r="F66" s="80"/>
      <c r="G66" s="213"/>
    </row>
    <row r="67" spans="1:7" ht="14.5" customHeight="1" x14ac:dyDescent="0.3">
      <c r="A67" s="22" t="s">
        <v>299</v>
      </c>
      <c r="B67" s="256" t="s">
        <v>52</v>
      </c>
      <c r="C67" s="257"/>
      <c r="D67" s="8"/>
      <c r="E67" s="74"/>
      <c r="F67" s="80"/>
      <c r="G67" s="213"/>
    </row>
    <row r="68" spans="1:7" ht="14.5" customHeight="1" x14ac:dyDescent="0.3">
      <c r="A68" s="22" t="s">
        <v>300</v>
      </c>
      <c r="B68" s="256" t="s">
        <v>53</v>
      </c>
      <c r="C68" s="257"/>
      <c r="D68" s="8"/>
      <c r="E68" s="74"/>
      <c r="F68" s="80"/>
      <c r="G68" s="213"/>
    </row>
    <row r="69" spans="1:7" ht="15" customHeight="1" thickBot="1" x14ac:dyDescent="0.35">
      <c r="A69" s="23" t="s">
        <v>301</v>
      </c>
      <c r="B69" s="261" t="s">
        <v>54</v>
      </c>
      <c r="C69" s="262"/>
      <c r="D69" s="9"/>
      <c r="E69" s="81"/>
      <c r="F69" s="87"/>
      <c r="G69" s="215"/>
    </row>
    <row r="70" spans="1:7" ht="14.5" thickBot="1" x14ac:dyDescent="0.35">
      <c r="B70" s="248" t="s">
        <v>55</v>
      </c>
      <c r="C70" s="250"/>
      <c r="E70" s="77">
        <f>SUM(E63:E69)</f>
        <v>9</v>
      </c>
      <c r="F70" s="77">
        <f>SUM(F63:F69)</f>
        <v>81</v>
      </c>
    </row>
    <row r="71" spans="1:7" ht="14.5" thickBot="1" x14ac:dyDescent="0.35"/>
    <row r="72" spans="1:7" ht="15" customHeight="1" thickBot="1" x14ac:dyDescent="0.35">
      <c r="B72" s="1"/>
      <c r="D72" s="100" t="s">
        <v>73</v>
      </c>
      <c r="E72" s="12">
        <f>$B$4</f>
        <v>45292</v>
      </c>
      <c r="F72" s="12">
        <f>$B$5</f>
        <v>45657</v>
      </c>
      <c r="G72" s="216" t="s">
        <v>281</v>
      </c>
    </row>
    <row r="73" spans="1:7" ht="15" customHeight="1" thickBot="1" x14ac:dyDescent="0.35">
      <c r="B73" s="248" t="s">
        <v>56</v>
      </c>
      <c r="C73" s="249"/>
      <c r="D73" s="249"/>
      <c r="E73" s="249"/>
      <c r="F73" s="249"/>
      <c r="G73" s="249"/>
    </row>
    <row r="74" spans="1:7" ht="14.5" customHeight="1" x14ac:dyDescent="0.3">
      <c r="A74" s="21" t="s">
        <v>302</v>
      </c>
      <c r="B74" s="258" t="s">
        <v>57</v>
      </c>
      <c r="C74" s="259"/>
      <c r="D74" s="7"/>
      <c r="E74" s="78"/>
      <c r="F74" s="80"/>
      <c r="G74" s="218"/>
    </row>
    <row r="75" spans="1:7" ht="14.5" customHeight="1" x14ac:dyDescent="0.3">
      <c r="A75" s="22" t="s">
        <v>303</v>
      </c>
      <c r="B75" s="256" t="s">
        <v>58</v>
      </c>
      <c r="C75" s="257"/>
      <c r="D75" s="8" t="s">
        <v>311</v>
      </c>
      <c r="E75" s="74">
        <v>10</v>
      </c>
      <c r="F75" s="209">
        <f>'Notes of Financial Statement'!D184</f>
        <v>6</v>
      </c>
      <c r="G75" s="214" t="s">
        <v>286</v>
      </c>
    </row>
    <row r="76" spans="1:7" ht="15" customHeight="1" thickBot="1" x14ac:dyDescent="0.35">
      <c r="A76" s="23" t="s">
        <v>304</v>
      </c>
      <c r="B76" s="261" t="s">
        <v>59</v>
      </c>
      <c r="C76" s="262"/>
      <c r="D76" s="9"/>
      <c r="E76" s="81"/>
      <c r="F76" s="80"/>
      <c r="G76" s="215"/>
    </row>
    <row r="77" spans="1:7" ht="14.5" thickBot="1" x14ac:dyDescent="0.35">
      <c r="B77" s="248" t="s">
        <v>60</v>
      </c>
      <c r="C77" s="250"/>
      <c r="D77" s="88"/>
      <c r="E77" s="75">
        <f>SUM(E74:E76)</f>
        <v>10</v>
      </c>
      <c r="F77" s="82">
        <f>SUM(F74:F76)</f>
        <v>6</v>
      </c>
    </row>
    <row r="78" spans="1:7" ht="14.5" customHeight="1" x14ac:dyDescent="0.3">
      <c r="A78" s="21" t="s">
        <v>305</v>
      </c>
      <c r="B78" s="258" t="s">
        <v>61</v>
      </c>
      <c r="C78" s="259"/>
      <c r="D78" s="7" t="s">
        <v>312</v>
      </c>
      <c r="E78" s="78">
        <v>2</v>
      </c>
      <c r="F78" s="209">
        <f>'Notes of Financial Statement'!D128</f>
        <v>89</v>
      </c>
      <c r="G78" s="212" t="s">
        <v>287</v>
      </c>
    </row>
    <row r="79" spans="1:7" ht="14.5" customHeight="1" x14ac:dyDescent="0.3">
      <c r="A79" s="22" t="s">
        <v>306</v>
      </c>
      <c r="B79" s="256" t="s">
        <v>62</v>
      </c>
      <c r="C79" s="257"/>
      <c r="D79" s="8"/>
      <c r="E79" s="74"/>
      <c r="F79" s="80"/>
      <c r="G79" s="213"/>
    </row>
    <row r="80" spans="1:7" ht="14.5" customHeight="1" x14ac:dyDescent="0.3">
      <c r="A80" s="22" t="s">
        <v>307</v>
      </c>
      <c r="B80" s="256" t="s">
        <v>63</v>
      </c>
      <c r="C80" s="257"/>
      <c r="D80" s="8"/>
      <c r="E80" s="74"/>
      <c r="F80" s="80"/>
      <c r="G80" s="213"/>
    </row>
    <row r="81" spans="1:7" ht="14.5" customHeight="1" x14ac:dyDescent="0.3">
      <c r="A81" s="22" t="s">
        <v>308</v>
      </c>
      <c r="B81" s="256" t="s">
        <v>64</v>
      </c>
      <c r="C81" s="257"/>
      <c r="D81" s="8"/>
      <c r="E81" s="74">
        <v>2</v>
      </c>
      <c r="F81" s="80">
        <v>3</v>
      </c>
      <c r="G81" s="213"/>
    </row>
    <row r="82" spans="1:7" ht="14.5" customHeight="1" x14ac:dyDescent="0.3">
      <c r="A82" s="22" t="s">
        <v>309</v>
      </c>
      <c r="B82" s="256" t="s">
        <v>65</v>
      </c>
      <c r="C82" s="257"/>
      <c r="D82" s="8"/>
      <c r="E82" s="74">
        <v>2</v>
      </c>
      <c r="F82" s="80">
        <v>2</v>
      </c>
      <c r="G82" s="213"/>
    </row>
    <row r="83" spans="1:7" ht="15" customHeight="1" thickBot="1" x14ac:dyDescent="0.35">
      <c r="A83" s="23" t="s">
        <v>310</v>
      </c>
      <c r="B83" s="261" t="s">
        <v>66</v>
      </c>
      <c r="C83" s="262"/>
      <c r="D83" s="9"/>
      <c r="E83" s="81"/>
      <c r="F83" s="87"/>
      <c r="G83" s="215"/>
    </row>
    <row r="84" spans="1:7" ht="15" customHeight="1" thickBot="1" x14ac:dyDescent="0.35">
      <c r="B84" s="248" t="s">
        <v>67</v>
      </c>
      <c r="C84" s="249"/>
      <c r="D84" s="250"/>
      <c r="E84" s="77">
        <f>SUM(E77:E83)</f>
        <v>16</v>
      </c>
      <c r="F84" s="77">
        <f>SUM(F77:F83)</f>
        <v>100</v>
      </c>
    </row>
    <row r="85" spans="1:7" ht="15" customHeight="1" thickBot="1" x14ac:dyDescent="0.35">
      <c r="B85" s="1"/>
    </row>
    <row r="86" spans="1:7" ht="15" customHeight="1" thickBot="1" x14ac:dyDescent="0.35">
      <c r="B86" s="248" t="s">
        <v>68</v>
      </c>
      <c r="C86" s="249"/>
      <c r="D86" s="250"/>
      <c r="E86" s="77">
        <f>SUM(E70,E84)</f>
        <v>25</v>
      </c>
      <c r="F86" s="77">
        <f>SUM(F70,F84)</f>
        <v>181</v>
      </c>
    </row>
    <row r="87" spans="1:7" ht="15" customHeight="1" thickBot="1" x14ac:dyDescent="0.35"/>
    <row r="88" spans="1:7" ht="15" customHeight="1" thickBot="1" x14ac:dyDescent="0.35">
      <c r="B88" s="248" t="s">
        <v>69</v>
      </c>
      <c r="C88" s="249"/>
      <c r="D88" s="250"/>
      <c r="E88" s="77">
        <f>SUM(E55,E86)</f>
        <v>40</v>
      </c>
      <c r="F88" s="77">
        <f>SUM(F55,F86)</f>
        <v>198</v>
      </c>
    </row>
    <row r="89" spans="1:7" ht="15" customHeight="1" x14ac:dyDescent="0.3">
      <c r="B89" s="1"/>
    </row>
    <row r="90" spans="1:7" ht="14.5" thickBot="1" x14ac:dyDescent="0.35"/>
    <row r="91" spans="1:7" ht="15" customHeight="1" thickBot="1" x14ac:dyDescent="0.35">
      <c r="A91" s="14" t="s">
        <v>70</v>
      </c>
      <c r="B91" s="265" t="str">
        <f>IF(AND(E91=0,F91=0),"Ok","Attention: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91" s="266"/>
      <c r="D91" s="267"/>
      <c r="E91" s="77">
        <f>E88-E42</f>
        <v>-51</v>
      </c>
      <c r="F91" s="77">
        <f>F88-F42</f>
        <v>-150</v>
      </c>
    </row>
    <row r="96" spans="1:7" ht="14.5" thickBot="1" x14ac:dyDescent="0.35"/>
    <row r="97" spans="2:4" ht="14.5" thickBot="1" x14ac:dyDescent="0.35">
      <c r="B97" s="223" t="s">
        <v>624</v>
      </c>
    </row>
    <row r="101" spans="2:4" x14ac:dyDescent="0.3">
      <c r="B101" s="1"/>
    </row>
    <row r="103" spans="2:4" x14ac:dyDescent="0.3">
      <c r="C103" s="18"/>
      <c r="D103" s="18"/>
    </row>
  </sheetData>
  <mergeCells count="77">
    <mergeCell ref="B79:C79"/>
    <mergeCell ref="B64:C64"/>
    <mergeCell ref="B58:G58"/>
    <mergeCell ref="B52:C52"/>
    <mergeCell ref="B51:C51"/>
    <mergeCell ref="B38:C38"/>
    <mergeCell ref="B91:D91"/>
    <mergeCell ref="B84:D84"/>
    <mergeCell ref="B86:D86"/>
    <mergeCell ref="B88:D88"/>
    <mergeCell ref="B55:C55"/>
    <mergeCell ref="B77:C77"/>
    <mergeCell ref="B70:C70"/>
    <mergeCell ref="B83:C83"/>
    <mergeCell ref="B82:C82"/>
    <mergeCell ref="B81:C81"/>
    <mergeCell ref="B80:C80"/>
    <mergeCell ref="B61:C61"/>
    <mergeCell ref="B60:C60"/>
    <mergeCell ref="B50:C50"/>
    <mergeCell ref="B49:C49"/>
    <mergeCell ref="B39:C39"/>
    <mergeCell ref="B78:C78"/>
    <mergeCell ref="B76:C76"/>
    <mergeCell ref="B45:G45"/>
    <mergeCell ref="B46:G46"/>
    <mergeCell ref="B66:C66"/>
    <mergeCell ref="B65:C65"/>
    <mergeCell ref="B54:C54"/>
    <mergeCell ref="B53:C53"/>
    <mergeCell ref="B12:G12"/>
    <mergeCell ref="B27:C27"/>
    <mergeCell ref="B26:C26"/>
    <mergeCell ref="B25:C25"/>
    <mergeCell ref="B24:C24"/>
    <mergeCell ref="B23:C23"/>
    <mergeCell ref="B22:C22"/>
    <mergeCell ref="B13:C13"/>
    <mergeCell ref="B16:C16"/>
    <mergeCell ref="B14:C14"/>
    <mergeCell ref="B15:C15"/>
    <mergeCell ref="B17:C17"/>
    <mergeCell ref="B20:C20"/>
    <mergeCell ref="B19:C19"/>
    <mergeCell ref="B18:C18"/>
    <mergeCell ref="B35:C35"/>
    <mergeCell ref="B75:C75"/>
    <mergeCell ref="B74:C74"/>
    <mergeCell ref="B69:C69"/>
    <mergeCell ref="B68:C68"/>
    <mergeCell ref="B67:C67"/>
    <mergeCell ref="B73:G73"/>
    <mergeCell ref="B41:C41"/>
    <mergeCell ref="B42:C42"/>
    <mergeCell ref="B40:C40"/>
    <mergeCell ref="B36:C36"/>
    <mergeCell ref="B59:G59"/>
    <mergeCell ref="B62:C62"/>
    <mergeCell ref="B37:C37"/>
    <mergeCell ref="B48:C48"/>
    <mergeCell ref="B47:C47"/>
    <mergeCell ref="B31:G31"/>
    <mergeCell ref="B34:C34"/>
    <mergeCell ref="B33:C33"/>
    <mergeCell ref="B32:C32"/>
    <mergeCell ref="B21:C21"/>
    <mergeCell ref="B28:C28"/>
    <mergeCell ref="B2:G2"/>
    <mergeCell ref="B8:G8"/>
    <mergeCell ref="B11:G11"/>
    <mergeCell ref="A1:G1"/>
    <mergeCell ref="A6:G6"/>
    <mergeCell ref="B3:G3"/>
    <mergeCell ref="B4:G4"/>
    <mergeCell ref="B10:C10"/>
    <mergeCell ref="B7:G7"/>
    <mergeCell ref="B5:G5"/>
  </mergeCells>
  <phoneticPr fontId="7" type="noConversion"/>
  <conditionalFormatting sqref="B91">
    <cfRule type="expression" dxfId="7" priority="1">
      <formula>$B$91&lt;&gt;"Ok"</formula>
    </cfRule>
    <cfRule type="expression" dxfId="6" priority="3">
      <formula>"$B$88=""Ok"""</formula>
    </cfRule>
  </conditionalFormatting>
  <conditionalFormatting sqref="E91:F91">
    <cfRule type="cellIs" dxfId="5" priority="4" operator="notEqual">
      <formula>0</formula>
    </cfRule>
    <cfRule type="cellIs" dxfId="4" priority="5" operator="equal">
      <formula>0</formula>
    </cfRule>
  </conditionalFormatting>
  <hyperlinks>
    <hyperlink ref="B7" r:id="rId1" xr:uid="{A4558C15-3FCF-4DFC-A7F3-020C85CA449C}"/>
    <hyperlink ref="F13" location="'Notes of Financial Statement'!D51" display="'Notes of Financial Statement'!D51" xr:uid="{7C00500E-1F49-4343-9A4C-08110481263B}"/>
    <hyperlink ref="F22" location="'Notes of Financial Statement'!D85" display="'Notes of Financial Statement'!D85" xr:uid="{F118CD77-E0DD-40C6-8583-FDF02270D7A6}"/>
    <hyperlink ref="F32" location="'Notes of Financial Statement'!D104" display="'Notes of Financial Statement'!D104" xr:uid="{D8AEEE57-EB5E-4224-85A8-92D9DA6AE083}"/>
    <hyperlink ref="F33" location="'Notes of Financial Statement'!D128" display="'Notes of Financial Statement'!D128" xr:uid="{7B24E522-9525-4CCA-B010-B50889950190}"/>
    <hyperlink ref="F47" location="'Notes of Financial Statement'!D188" display="'Notes of Financial Statement'!D188" xr:uid="{56C902C3-2FE9-4A06-AC2F-4190F20867C3}"/>
    <hyperlink ref="F48" location="'Notes of Financial Statement'!D192" display="'Notes of Financial Statement'!D192" xr:uid="{54A51921-FB58-4A0F-B52C-1ACC2A364A53}"/>
    <hyperlink ref="F49" location="'Notes of Financial Statement'!D209" display="'Notes of Financial Statement'!D209" xr:uid="{73176F91-ACEF-4A36-9C54-8AF864BD7E50}"/>
    <hyperlink ref="F51" location="'Notes of Financial Statement'!D227" display="'Notes of Financial Statement'!D227" xr:uid="{D1A8F427-D71A-4E97-86A7-C6DDBC84551F}"/>
    <hyperlink ref="F52" location="'Notes of Financial Statement'!D232" display="'Notes of Financial Statement'!D232" xr:uid="{00C77AD5-2EA1-4B73-A4D0-B0607BD9214A}"/>
    <hyperlink ref="F61" location="'Notes of Financial Statement'!D184" display="'Notes of Financial Statement'!D184" xr:uid="{E584E6B0-DD38-4D5B-A457-7441DD6EBC4A}"/>
    <hyperlink ref="F64" location="'Notes of Financial Statement'!D151" display="'Notes of Financial Statement'!D151" xr:uid="{80C2A660-C0ED-46C3-BA86-6160B0C363DC}"/>
    <hyperlink ref="F75" location="'Notes of Financial Statement'!D184" display="'Notes of Financial Statement'!D184" xr:uid="{1C26A3F8-F940-42D1-8FB9-BB7BB54DA46F}"/>
    <hyperlink ref="F78" location="'Notes of Financial Statement'!D128" display="'Notes of Financial Statement'!D128" xr:uid="{9367C3F5-5D80-4349-9AE6-C01B14B4DF64}"/>
    <hyperlink ref="B97" location="'Notes of Financial Statement'!A1" display="Go to Notes of Statement of finacial position" xr:uid="{D407B0B3-6773-4D4B-8080-8EF6DDE7BCE9}"/>
  </hyperlinks>
  <pageMargins left="0.7" right="0.7" top="0.75" bottom="0.75" header="0.3" footer="0.3"/>
  <pageSetup paperSize="9" scale="31" orientation="portrait" r:id="rId2"/>
  <headerFooter>
    <oddFooter>&amp;C© www.banana.ch/it/it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5644-0F3C-4FAE-9C72-61CD561CC363}">
  <sheetPr>
    <pageSetUpPr fitToPage="1"/>
  </sheetPr>
  <dimension ref="A1:I38"/>
  <sheetViews>
    <sheetView topLeftCell="B1" zoomScale="85" zoomScaleNormal="85" zoomScalePageLayoutView="85" workbookViewId="0">
      <selection activeCell="A36" sqref="A36:A39"/>
    </sheetView>
  </sheetViews>
  <sheetFormatPr defaultRowHeight="14" x14ac:dyDescent="0.3"/>
  <cols>
    <col min="1" max="2" width="40.7265625" style="2" customWidth="1"/>
    <col min="3" max="3" width="147.08984375" style="2" customWidth="1"/>
    <col min="4" max="4" width="12" style="2" customWidth="1"/>
    <col min="5" max="6" width="11.453125" style="2" bestFit="1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271" t="s">
        <v>404</v>
      </c>
      <c r="B1" s="271"/>
      <c r="C1" s="271"/>
      <c r="D1" s="271"/>
      <c r="E1" s="271"/>
      <c r="F1" s="272"/>
      <c r="G1" s="116"/>
      <c r="H1" s="116"/>
      <c r="I1" s="116"/>
    </row>
    <row r="2" spans="1:9" ht="18.5" thickBot="1" x14ac:dyDescent="0.45">
      <c r="A2" s="126" t="s">
        <v>420</v>
      </c>
      <c r="B2" s="227" t="str">
        <f>'General information'!B2</f>
        <v>CompanyName LegalForm</v>
      </c>
      <c r="C2" s="228"/>
      <c r="D2" s="228"/>
      <c r="E2" s="228"/>
      <c r="F2" s="229"/>
    </row>
    <row r="3" spans="1:9" ht="18.5" thickBot="1" x14ac:dyDescent="0.45">
      <c r="A3" s="128" t="s">
        <v>423</v>
      </c>
      <c r="B3" s="227" t="str">
        <f>'General information'!B3</f>
        <v>Address 1234, Country</v>
      </c>
      <c r="C3" s="228"/>
      <c r="D3" s="228"/>
      <c r="E3" s="228"/>
      <c r="F3" s="229"/>
    </row>
    <row r="4" spans="1:9" ht="18.5" thickBot="1" x14ac:dyDescent="0.45">
      <c r="A4" s="126" t="s">
        <v>80</v>
      </c>
      <c r="B4" s="230">
        <f>'General information'!B8</f>
        <v>45292</v>
      </c>
      <c r="C4" s="231"/>
      <c r="D4" s="231"/>
      <c r="E4" s="231"/>
      <c r="F4" s="232"/>
    </row>
    <row r="5" spans="1:9" ht="18.5" thickBot="1" x14ac:dyDescent="0.45">
      <c r="A5" s="126" t="s">
        <v>81</v>
      </c>
      <c r="B5" s="230">
        <f>'General information'!B9</f>
        <v>45657</v>
      </c>
      <c r="C5" s="231"/>
      <c r="D5" s="231"/>
      <c r="E5" s="231"/>
      <c r="F5" s="232"/>
    </row>
    <row r="6" spans="1:9" ht="20.5" thickBot="1" x14ac:dyDescent="0.45">
      <c r="A6" s="273" t="s">
        <v>403</v>
      </c>
      <c r="B6" s="273"/>
      <c r="C6" s="273"/>
      <c r="D6" s="273"/>
      <c r="E6" s="273"/>
      <c r="F6" s="274"/>
      <c r="G6" s="116"/>
      <c r="H6" s="116"/>
      <c r="I6" s="116"/>
    </row>
    <row r="7" spans="1:9" ht="18.5" thickBot="1" x14ac:dyDescent="0.45">
      <c r="A7" s="118" t="s">
        <v>90</v>
      </c>
      <c r="B7" s="268" t="s">
        <v>89</v>
      </c>
      <c r="C7" s="269"/>
      <c r="D7" s="269"/>
      <c r="E7" s="269"/>
      <c r="F7" s="270"/>
    </row>
    <row r="8" spans="1:9" ht="18.5" thickBot="1" x14ac:dyDescent="0.45">
      <c r="A8" s="119" t="s">
        <v>281</v>
      </c>
      <c r="B8" s="268" t="s">
        <v>571</v>
      </c>
      <c r="C8" s="269"/>
      <c r="D8" s="269"/>
      <c r="E8" s="269"/>
      <c r="F8" s="270"/>
    </row>
    <row r="11" spans="1:9" ht="14.5" thickBot="1" x14ac:dyDescent="0.35"/>
    <row r="12" spans="1:9" ht="18.5" thickBot="1" x14ac:dyDescent="0.45">
      <c r="A12" s="12" t="s">
        <v>91</v>
      </c>
      <c r="B12" s="251" t="s">
        <v>71</v>
      </c>
      <c r="C12" s="252"/>
      <c r="D12" s="162" t="s">
        <v>73</v>
      </c>
      <c r="E12" s="12">
        <f>B4</f>
        <v>45292</v>
      </c>
      <c r="F12" s="13">
        <f>B5</f>
        <v>45657</v>
      </c>
      <c r="G12" s="219" t="s">
        <v>281</v>
      </c>
    </row>
    <row r="13" spans="1:9" ht="14.5" thickBot="1" x14ac:dyDescent="0.35">
      <c r="B13" s="248" t="s">
        <v>72</v>
      </c>
      <c r="C13" s="249"/>
      <c r="D13" s="249"/>
      <c r="E13" s="249"/>
      <c r="F13" s="249"/>
      <c r="G13" s="165"/>
    </row>
    <row r="14" spans="1:9" x14ac:dyDescent="0.3">
      <c r="A14" s="21" t="s">
        <v>431</v>
      </c>
      <c r="B14" s="129"/>
      <c r="C14" s="3" t="s">
        <v>373</v>
      </c>
      <c r="D14" s="132" t="s">
        <v>567</v>
      </c>
      <c r="E14" s="74">
        <v>15</v>
      </c>
      <c r="F14" s="209">
        <f>'Notes of Income Statement'!D23</f>
        <v>22</v>
      </c>
      <c r="G14" s="168" t="s">
        <v>568</v>
      </c>
    </row>
    <row r="15" spans="1:9" x14ac:dyDescent="0.3">
      <c r="A15" s="22" t="s">
        <v>432</v>
      </c>
      <c r="B15" s="129"/>
      <c r="C15" s="3" t="s">
        <v>372</v>
      </c>
      <c r="D15" s="132"/>
      <c r="E15" s="74">
        <v>2</v>
      </c>
      <c r="F15" s="80">
        <v>3</v>
      </c>
      <c r="G15" s="166"/>
    </row>
    <row r="16" spans="1:9" x14ac:dyDescent="0.3">
      <c r="A16" s="22" t="s">
        <v>433</v>
      </c>
      <c r="B16" s="129"/>
      <c r="C16" s="3" t="s">
        <v>382</v>
      </c>
      <c r="D16" s="132"/>
      <c r="E16" s="74">
        <v>3</v>
      </c>
      <c r="F16" s="80">
        <v>5</v>
      </c>
      <c r="G16" s="166"/>
    </row>
    <row r="17" spans="1:7" x14ac:dyDescent="0.3">
      <c r="A17" s="22" t="s">
        <v>434</v>
      </c>
      <c r="B17" s="129"/>
      <c r="C17" s="3" t="s">
        <v>379</v>
      </c>
      <c r="D17" s="132"/>
      <c r="E17" s="74">
        <v>2</v>
      </c>
      <c r="F17" s="80">
        <v>10</v>
      </c>
      <c r="G17" s="166"/>
    </row>
    <row r="18" spans="1:7" x14ac:dyDescent="0.3">
      <c r="A18" s="22" t="s">
        <v>435</v>
      </c>
      <c r="B18" s="129"/>
      <c r="C18" s="3" t="s">
        <v>371</v>
      </c>
      <c r="D18" s="132"/>
      <c r="E18" s="74">
        <v>-6</v>
      </c>
      <c r="F18" s="80">
        <v>-6</v>
      </c>
      <c r="G18" s="166"/>
    </row>
    <row r="19" spans="1:7" x14ac:dyDescent="0.3">
      <c r="A19" s="22" t="s">
        <v>436</v>
      </c>
      <c r="B19" s="129"/>
      <c r="C19" s="3" t="s">
        <v>370</v>
      </c>
      <c r="D19" s="132">
        <v>28.4</v>
      </c>
      <c r="E19" s="74">
        <v>-6</v>
      </c>
      <c r="F19" s="209">
        <f>'Notes of Income Statement'!D32</f>
        <v>37</v>
      </c>
      <c r="G19" s="168" t="s">
        <v>569</v>
      </c>
    </row>
    <row r="20" spans="1:7" x14ac:dyDescent="0.3">
      <c r="A20" s="22" t="s">
        <v>429</v>
      </c>
      <c r="B20" s="129"/>
      <c r="C20" s="3" t="s">
        <v>369</v>
      </c>
      <c r="D20" s="132"/>
      <c r="E20" s="74">
        <v>-6</v>
      </c>
      <c r="F20" s="80">
        <v>-4</v>
      </c>
      <c r="G20" s="166"/>
    </row>
    <row r="21" spans="1:7" x14ac:dyDescent="0.3">
      <c r="A21" s="22" t="s">
        <v>437</v>
      </c>
      <c r="B21" s="129"/>
      <c r="C21" s="3" t="s">
        <v>378</v>
      </c>
      <c r="D21" s="132"/>
      <c r="E21" s="74">
        <v>-6</v>
      </c>
      <c r="F21" s="80">
        <v>16</v>
      </c>
      <c r="G21" s="166"/>
    </row>
    <row r="22" spans="1:7" x14ac:dyDescent="0.3">
      <c r="A22" s="22" t="s">
        <v>438</v>
      </c>
      <c r="B22" s="129"/>
      <c r="C22" s="3" t="s">
        <v>368</v>
      </c>
      <c r="D22" s="132"/>
      <c r="E22" s="74">
        <v>-4</v>
      </c>
      <c r="F22" s="80">
        <v>-3</v>
      </c>
      <c r="G22" s="166"/>
    </row>
    <row r="23" spans="1:7" ht="15" customHeight="1" thickBot="1" x14ac:dyDescent="0.35">
      <c r="A23" s="23" t="s">
        <v>430</v>
      </c>
      <c r="B23" s="129"/>
      <c r="C23" s="3" t="s">
        <v>367</v>
      </c>
      <c r="D23" s="132"/>
      <c r="E23" s="74">
        <v>-6</v>
      </c>
      <c r="F23" s="80">
        <v>2</v>
      </c>
      <c r="G23" s="166"/>
    </row>
    <row r="24" spans="1:7" ht="14.5" thickBot="1" x14ac:dyDescent="0.35">
      <c r="A24" s="129"/>
      <c r="B24" s="249" t="s">
        <v>289</v>
      </c>
      <c r="C24" s="250"/>
      <c r="D24" s="131"/>
      <c r="E24" s="75">
        <f>SUM(E14:E23)</f>
        <v>-12</v>
      </c>
      <c r="F24" s="75">
        <f>SUM(F14:F23)</f>
        <v>82</v>
      </c>
      <c r="G24" s="166"/>
    </row>
    <row r="25" spans="1:7" x14ac:dyDescent="0.3">
      <c r="A25" s="21" t="s">
        <v>439</v>
      </c>
      <c r="B25" s="129"/>
      <c r="C25" s="3" t="s">
        <v>374</v>
      </c>
      <c r="D25" s="132"/>
      <c r="E25" s="74">
        <v>6</v>
      </c>
      <c r="F25" s="80">
        <v>5</v>
      </c>
      <c r="G25" s="166"/>
    </row>
    <row r="26" spans="1:7" x14ac:dyDescent="0.3">
      <c r="A26" s="22" t="s">
        <v>440</v>
      </c>
      <c r="B26" s="129"/>
      <c r="C26" s="3" t="s">
        <v>375</v>
      </c>
      <c r="D26" s="132"/>
      <c r="E26" s="74">
        <v>-3</v>
      </c>
      <c r="F26" s="80">
        <v>3</v>
      </c>
      <c r="G26" s="166"/>
    </row>
    <row r="27" spans="1:7" ht="15" customHeight="1" thickBot="1" x14ac:dyDescent="0.35">
      <c r="A27" s="23" t="s">
        <v>441</v>
      </c>
      <c r="B27" s="130"/>
      <c r="C27" s="3" t="s">
        <v>376</v>
      </c>
      <c r="D27" s="132"/>
      <c r="E27" s="74">
        <v>6</v>
      </c>
      <c r="F27" s="80">
        <v>6</v>
      </c>
      <c r="G27" s="166"/>
    </row>
    <row r="28" spans="1:7" ht="14.5" thickBot="1" x14ac:dyDescent="0.35">
      <c r="A28" s="129"/>
      <c r="B28" s="249" t="s">
        <v>288</v>
      </c>
      <c r="C28" s="250"/>
      <c r="D28" s="131"/>
      <c r="E28" s="75">
        <f>SUM(E24:E27)</f>
        <v>-3</v>
      </c>
      <c r="F28" s="75">
        <f>SUM(F24:F27)</f>
        <v>96</v>
      </c>
      <c r="G28" s="166"/>
    </row>
    <row r="29" spans="1:7" ht="15" customHeight="1" thickBot="1" x14ac:dyDescent="0.35">
      <c r="A29" s="24" t="s">
        <v>442</v>
      </c>
      <c r="C29" s="3" t="s">
        <v>377</v>
      </c>
      <c r="D29" s="132"/>
      <c r="E29" s="76">
        <v>1</v>
      </c>
      <c r="F29" s="163">
        <v>5</v>
      </c>
      <c r="G29" s="166"/>
    </row>
    <row r="30" spans="1:7" ht="14.5" thickBot="1" x14ac:dyDescent="0.35">
      <c r="A30" s="129"/>
      <c r="B30" s="249" t="s">
        <v>405</v>
      </c>
      <c r="C30" s="250"/>
      <c r="D30" s="131"/>
      <c r="E30" s="75">
        <f>SUM(E28:E29)</f>
        <v>-2</v>
      </c>
      <c r="F30" s="75">
        <f>SUM(F28:F29)</f>
        <v>101</v>
      </c>
      <c r="G30" s="167"/>
    </row>
    <row r="37" spans="1:5" ht="14.5" thickBot="1" x14ac:dyDescent="0.35">
      <c r="B37" s="1"/>
    </row>
    <row r="38" spans="1:5" ht="14.5" thickBot="1" x14ac:dyDescent="0.35">
      <c r="A38" s="223" t="s">
        <v>623</v>
      </c>
      <c r="E38" s="18"/>
    </row>
  </sheetData>
  <mergeCells count="13">
    <mergeCell ref="A1:F1"/>
    <mergeCell ref="B2:F2"/>
    <mergeCell ref="B4:F4"/>
    <mergeCell ref="B5:F5"/>
    <mergeCell ref="B7:F7"/>
    <mergeCell ref="A6:F6"/>
    <mergeCell ref="B8:F8"/>
    <mergeCell ref="B3:F3"/>
    <mergeCell ref="B12:C12"/>
    <mergeCell ref="B28:C28"/>
    <mergeCell ref="B30:C30"/>
    <mergeCell ref="B13:F13"/>
    <mergeCell ref="B24:C24"/>
  </mergeCells>
  <hyperlinks>
    <hyperlink ref="B7" r:id="rId1" xr:uid="{9A9E6224-643C-4AD9-9436-A2DC070A0C83}"/>
    <hyperlink ref="F14" location="'Notes of Income Statement'!D22" display="'Notes of Income Statement'!D22" xr:uid="{1294C186-5D81-4D38-A4A0-A63D252190D7}"/>
    <hyperlink ref="F19" location="'Notes of Income Statement'!D31" display="'Notes of Income Statement'!D31" xr:uid="{880F6E13-62D2-49D7-8BE2-B651426E8DD3}"/>
    <hyperlink ref="A38" location="'Notes of Income Statement'!A1" display="Go to Notes of Income Statement" xr:uid="{5E672AC3-40B3-402C-97E5-8CFF4C33BF08}"/>
  </hyperlinks>
  <pageMargins left="0.7" right="0.7" top="0.75" bottom="0.75" header="0.3" footer="0.3"/>
  <pageSetup paperSize="9" scale="30" orientation="portrait" r:id="rId2"/>
  <headerFooter>
    <oddFooter>&amp;C© www.banana.ch/it/it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B013-C86F-4D4E-83B3-A484CE5618BF}">
  <dimension ref="A1:H26"/>
  <sheetViews>
    <sheetView zoomScaleNormal="100" workbookViewId="0">
      <selection activeCell="B8" sqref="B8:E8"/>
    </sheetView>
  </sheetViews>
  <sheetFormatPr defaultRowHeight="14.5" x14ac:dyDescent="0.35"/>
  <cols>
    <col min="1" max="1" width="40.7265625" customWidth="1"/>
    <col min="2" max="2" width="40.7265625" bestFit="1" customWidth="1"/>
    <col min="3" max="3" width="111.08984375" customWidth="1"/>
    <col min="4" max="5" width="10.7265625" customWidth="1"/>
  </cols>
  <sheetData>
    <row r="1" spans="1:8" ht="20.5" thickBot="1" x14ac:dyDescent="0.45">
      <c r="B1" s="275" t="s">
        <v>404</v>
      </c>
      <c r="C1" s="275"/>
      <c r="D1" s="275"/>
      <c r="E1" s="275"/>
      <c r="F1" s="116"/>
      <c r="G1" s="116"/>
      <c r="H1" s="116"/>
    </row>
    <row r="2" spans="1:8" s="2" customFormat="1" ht="18.5" thickBot="1" x14ac:dyDescent="0.45">
      <c r="A2" s="126" t="s">
        <v>420</v>
      </c>
      <c r="B2" s="227" t="str">
        <f>'General information'!B2</f>
        <v>CompanyName LegalForm</v>
      </c>
      <c r="C2" s="228"/>
      <c r="D2" s="228"/>
      <c r="E2" s="229"/>
    </row>
    <row r="3" spans="1:8" s="2" customFormat="1" ht="18.5" thickBot="1" x14ac:dyDescent="0.45">
      <c r="A3" s="128" t="s">
        <v>423</v>
      </c>
      <c r="B3" s="227" t="str">
        <f>'General information'!B3</f>
        <v>Address 1234, Country</v>
      </c>
      <c r="C3" s="228"/>
      <c r="D3" s="228"/>
      <c r="E3" s="229"/>
    </row>
    <row r="4" spans="1:8" s="2" customFormat="1" ht="18.5" thickBot="1" x14ac:dyDescent="0.45">
      <c r="A4" s="126" t="s">
        <v>80</v>
      </c>
      <c r="B4" s="230">
        <f>'General information'!B8</f>
        <v>45292</v>
      </c>
      <c r="C4" s="231"/>
      <c r="D4" s="231"/>
      <c r="E4" s="232"/>
    </row>
    <row r="5" spans="1:8" s="2" customFormat="1" ht="18.5" thickBot="1" x14ac:dyDescent="0.45">
      <c r="A5" s="126" t="s">
        <v>81</v>
      </c>
      <c r="B5" s="230">
        <f>'General information'!B9</f>
        <v>45657</v>
      </c>
      <c r="C5" s="231"/>
      <c r="D5" s="231"/>
      <c r="E5" s="232"/>
    </row>
    <row r="6" spans="1:8" s="2" customFormat="1" ht="20.5" thickBot="1" x14ac:dyDescent="0.45">
      <c r="B6" s="224" t="s">
        <v>403</v>
      </c>
      <c r="C6" s="225"/>
      <c r="D6" s="225"/>
      <c r="E6" s="226"/>
    </row>
    <row r="7" spans="1:8" s="2" customFormat="1" ht="18.5" thickBot="1" x14ac:dyDescent="0.45">
      <c r="A7" s="104" t="s">
        <v>90</v>
      </c>
      <c r="B7" s="268" t="s">
        <v>89</v>
      </c>
      <c r="C7" s="269"/>
      <c r="D7" s="269"/>
      <c r="E7" s="270"/>
    </row>
    <row r="8" spans="1:8" s="2" customFormat="1" ht="18.5" thickBot="1" x14ac:dyDescent="0.45">
      <c r="A8" s="104" t="s">
        <v>281</v>
      </c>
      <c r="B8" s="268" t="s">
        <v>572</v>
      </c>
      <c r="C8" s="269"/>
      <c r="D8" s="269"/>
      <c r="E8" s="270"/>
    </row>
    <row r="9" spans="1:8" s="2" customFormat="1" ht="14" x14ac:dyDescent="0.3"/>
    <row r="10" spans="1:8" s="2" customFormat="1" thickBot="1" x14ac:dyDescent="0.35"/>
    <row r="11" spans="1:8" ht="18.5" thickBot="1" x14ac:dyDescent="0.45">
      <c r="A11" s="12" t="s">
        <v>91</v>
      </c>
      <c r="B11" s="251" t="s">
        <v>387</v>
      </c>
      <c r="C11" s="252"/>
      <c r="D11" s="12">
        <f>DATE(YEAR(B5),1,1)</f>
        <v>45292</v>
      </c>
      <c r="E11" s="12">
        <f>B5</f>
        <v>45657</v>
      </c>
    </row>
    <row r="12" spans="1:8" ht="15" thickBot="1" x14ac:dyDescent="0.4">
      <c r="A12" s="24" t="s">
        <v>443</v>
      </c>
      <c r="B12" s="107"/>
      <c r="C12" s="108" t="s">
        <v>383</v>
      </c>
      <c r="D12" s="74">
        <v>1</v>
      </c>
      <c r="E12" s="107"/>
    </row>
    <row r="13" spans="1:8" ht="15" thickBot="1" x14ac:dyDescent="0.4">
      <c r="B13" s="276" t="s">
        <v>388</v>
      </c>
      <c r="C13" s="277"/>
      <c r="D13" s="277"/>
      <c r="E13" s="278"/>
    </row>
    <row r="14" spans="1:8" x14ac:dyDescent="0.35">
      <c r="A14" s="21" t="s">
        <v>444</v>
      </c>
      <c r="B14" s="3"/>
      <c r="C14" s="109" t="s">
        <v>381</v>
      </c>
      <c r="D14" s="110"/>
      <c r="E14" s="74">
        <v>1</v>
      </c>
    </row>
    <row r="15" spans="1:8" ht="15" thickBot="1" x14ac:dyDescent="0.4">
      <c r="A15" s="23" t="s">
        <v>445</v>
      </c>
      <c r="B15" s="3"/>
      <c r="C15" s="109" t="s">
        <v>389</v>
      </c>
      <c r="D15" s="110"/>
      <c r="E15" s="74">
        <v>1</v>
      </c>
    </row>
    <row r="16" spans="1:8" ht="15" thickBot="1" x14ac:dyDescent="0.4">
      <c r="B16" s="276" t="s">
        <v>384</v>
      </c>
      <c r="C16" s="277"/>
      <c r="D16" s="278"/>
      <c r="E16" s="106">
        <f>SUM(E14:E15)</f>
        <v>2</v>
      </c>
    </row>
    <row r="17" spans="1:7" x14ac:dyDescent="0.35">
      <c r="A17" s="21" t="s">
        <v>446</v>
      </c>
      <c r="B17" s="3"/>
      <c r="C17" s="111" t="s">
        <v>390</v>
      </c>
      <c r="D17" s="112"/>
      <c r="E17" s="74">
        <v>1</v>
      </c>
    </row>
    <row r="18" spans="1:7" x14ac:dyDescent="0.35">
      <c r="A18" s="22" t="s">
        <v>447</v>
      </c>
      <c r="B18" s="3"/>
      <c r="C18" s="111" t="s">
        <v>391</v>
      </c>
      <c r="D18" s="112"/>
      <c r="E18" s="74">
        <v>-1</v>
      </c>
    </row>
    <row r="19" spans="1:7" x14ac:dyDescent="0.35">
      <c r="A19" s="22" t="s">
        <v>448</v>
      </c>
      <c r="B19" s="3"/>
      <c r="C19" s="111" t="s">
        <v>392</v>
      </c>
      <c r="D19" s="112"/>
      <c r="E19" s="74">
        <v>1</v>
      </c>
    </row>
    <row r="20" spans="1:7" x14ac:dyDescent="0.35">
      <c r="A20" s="22" t="s">
        <v>449</v>
      </c>
      <c r="B20" s="3"/>
      <c r="C20" s="111" t="s">
        <v>393</v>
      </c>
      <c r="D20" s="112"/>
      <c r="E20" s="74">
        <v>-1</v>
      </c>
    </row>
    <row r="21" spans="1:7" x14ac:dyDescent="0.35">
      <c r="A21" s="22" t="s">
        <v>450</v>
      </c>
      <c r="B21" s="3"/>
      <c r="C21" s="111" t="s">
        <v>394</v>
      </c>
      <c r="D21" s="112"/>
      <c r="E21" s="74">
        <v>1</v>
      </c>
    </row>
    <row r="22" spans="1:7" x14ac:dyDescent="0.35">
      <c r="A22" s="22" t="s">
        <v>451</v>
      </c>
      <c r="B22" s="3"/>
      <c r="C22" s="111" t="s">
        <v>395</v>
      </c>
      <c r="D22" s="112"/>
      <c r="E22" s="74">
        <v>1</v>
      </c>
    </row>
    <row r="23" spans="1:7" x14ac:dyDescent="0.35">
      <c r="A23" s="22" t="s">
        <v>433</v>
      </c>
      <c r="B23" s="3"/>
      <c r="C23" s="111" t="s">
        <v>396</v>
      </c>
      <c r="D23" s="112"/>
      <c r="E23" s="74">
        <v>-1</v>
      </c>
    </row>
    <row r="24" spans="1:7" ht="15" thickBot="1" x14ac:dyDescent="0.4">
      <c r="A24" s="23" t="s">
        <v>452</v>
      </c>
      <c r="B24" s="3"/>
      <c r="C24" s="111" t="s">
        <v>397</v>
      </c>
      <c r="D24" s="112"/>
      <c r="E24" s="74">
        <v>1</v>
      </c>
      <c r="G24" s="43"/>
    </row>
    <row r="25" spans="1:7" ht="15" thickBot="1" x14ac:dyDescent="0.4">
      <c r="B25" s="276" t="s">
        <v>385</v>
      </c>
      <c r="C25" s="277"/>
      <c r="D25" s="278"/>
      <c r="E25" s="106">
        <f>SUM(E17:E24)</f>
        <v>2</v>
      </c>
      <c r="F25" s="105"/>
    </row>
    <row r="26" spans="1:7" ht="15" thickBot="1" x14ac:dyDescent="0.4">
      <c r="A26" s="24" t="s">
        <v>453</v>
      </c>
      <c r="B26" s="4"/>
      <c r="C26" s="113" t="s">
        <v>386</v>
      </c>
      <c r="D26" s="114"/>
      <c r="E26" s="93">
        <f>SUM(D12,E16,E25)</f>
        <v>5</v>
      </c>
    </row>
  </sheetData>
  <mergeCells count="12">
    <mergeCell ref="B8:E8"/>
    <mergeCell ref="B1:E1"/>
    <mergeCell ref="B6:E6"/>
    <mergeCell ref="B25:D25"/>
    <mergeCell ref="B16:D16"/>
    <mergeCell ref="B13:E13"/>
    <mergeCell ref="B2:E2"/>
    <mergeCell ref="B3:E3"/>
    <mergeCell ref="B4:E4"/>
    <mergeCell ref="B5:E5"/>
    <mergeCell ref="B7:E7"/>
    <mergeCell ref="B11:C11"/>
  </mergeCells>
  <hyperlinks>
    <hyperlink ref="B7" r:id="rId1" xr:uid="{C1006350-697E-4D07-926A-51DA25DB4809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4413-BC7C-4C39-98BE-6342194E425F}">
  <sheetPr>
    <pageSetUpPr fitToPage="1"/>
  </sheetPr>
  <dimension ref="A1:F97"/>
  <sheetViews>
    <sheetView topLeftCell="B60" zoomScaleNormal="100" workbookViewId="0">
      <selection activeCell="F74" sqref="F74"/>
    </sheetView>
  </sheetViews>
  <sheetFormatPr defaultRowHeight="14" x14ac:dyDescent="0.3"/>
  <cols>
    <col min="1" max="2" width="40.7265625" style="2" customWidth="1"/>
    <col min="3" max="3" width="129.54296875" style="2" bestFit="1" customWidth="1"/>
    <col min="4" max="4" width="6.6328125" style="2" bestFit="1" customWidth="1"/>
    <col min="5" max="5" width="10.7265625" style="2" customWidth="1"/>
    <col min="6" max="16384" width="8.7265625" style="2"/>
  </cols>
  <sheetData>
    <row r="1" spans="1:6" ht="20.5" thickBot="1" x14ac:dyDescent="0.45">
      <c r="B1" s="224" t="s">
        <v>404</v>
      </c>
      <c r="C1" s="225"/>
      <c r="D1" s="225"/>
      <c r="E1" s="226"/>
      <c r="F1" s="116"/>
    </row>
    <row r="2" spans="1:6" ht="18.5" thickBot="1" x14ac:dyDescent="0.45">
      <c r="A2" s="126" t="s">
        <v>420</v>
      </c>
      <c r="B2" s="227" t="str">
        <f>'General information'!B2</f>
        <v>CompanyName LegalForm</v>
      </c>
      <c r="C2" s="228"/>
      <c r="D2" s="228"/>
      <c r="E2" s="229"/>
    </row>
    <row r="3" spans="1:6" ht="18.5" thickBot="1" x14ac:dyDescent="0.45">
      <c r="A3" s="128" t="s">
        <v>423</v>
      </c>
      <c r="B3" s="227" t="str">
        <f>'General information'!B3</f>
        <v>Address 1234, Country</v>
      </c>
      <c r="C3" s="228"/>
      <c r="D3" s="228"/>
      <c r="E3" s="229"/>
    </row>
    <row r="4" spans="1:6" ht="18.5" thickBot="1" x14ac:dyDescent="0.45">
      <c r="A4" s="126" t="s">
        <v>80</v>
      </c>
      <c r="B4" s="230">
        <f>'General information'!B8</f>
        <v>45292</v>
      </c>
      <c r="C4" s="231"/>
      <c r="D4" s="231"/>
      <c r="E4" s="232"/>
    </row>
    <row r="5" spans="1:6" ht="18.5" thickBot="1" x14ac:dyDescent="0.45">
      <c r="A5" s="126" t="s">
        <v>81</v>
      </c>
      <c r="B5" s="230">
        <f>'General information'!B9</f>
        <v>45657</v>
      </c>
      <c r="C5" s="231"/>
      <c r="D5" s="231"/>
      <c r="E5" s="232"/>
    </row>
    <row r="6" spans="1:6" ht="20.5" thickBot="1" x14ac:dyDescent="0.45">
      <c r="B6" s="224" t="s">
        <v>403</v>
      </c>
      <c r="C6" s="225"/>
      <c r="D6" s="225"/>
      <c r="E6" s="226"/>
      <c r="F6" s="116"/>
    </row>
    <row r="7" spans="1:6" ht="18.5" thickBot="1" x14ac:dyDescent="0.45">
      <c r="A7" s="118" t="s">
        <v>90</v>
      </c>
      <c r="B7" s="268" t="s">
        <v>89</v>
      </c>
      <c r="C7" s="269"/>
      <c r="D7" s="269"/>
      <c r="E7" s="270"/>
    </row>
    <row r="8" spans="1:6" ht="18.5" thickBot="1" x14ac:dyDescent="0.45">
      <c r="A8" s="120" t="s">
        <v>281</v>
      </c>
      <c r="B8" s="268" t="s">
        <v>573</v>
      </c>
      <c r="C8" s="269"/>
      <c r="D8" s="269"/>
      <c r="E8" s="270"/>
    </row>
    <row r="9" spans="1:6" ht="14.5" thickBot="1" x14ac:dyDescent="0.35"/>
    <row r="10" spans="1:6" ht="15" customHeight="1" x14ac:dyDescent="0.3">
      <c r="A10" s="284" t="s">
        <v>91</v>
      </c>
      <c r="B10" s="286" t="s">
        <v>88</v>
      </c>
      <c r="C10" s="287"/>
      <c r="D10" s="279" t="s">
        <v>73</v>
      </c>
      <c r="E10" s="284">
        <f>B5</f>
        <v>45657</v>
      </c>
    </row>
    <row r="11" spans="1:6" ht="15" customHeight="1" thickBot="1" x14ac:dyDescent="0.35">
      <c r="A11" s="285"/>
      <c r="B11" s="288"/>
      <c r="C11" s="289"/>
      <c r="D11" s="280"/>
      <c r="E11" s="285"/>
    </row>
    <row r="12" spans="1:6" ht="15" customHeight="1" thickBot="1" x14ac:dyDescent="0.35">
      <c r="A12" s="24" t="s">
        <v>454</v>
      </c>
      <c r="B12" s="281" t="s">
        <v>381</v>
      </c>
      <c r="C12" s="282"/>
      <c r="D12" s="283"/>
      <c r="E12" s="176">
        <v>10</v>
      </c>
    </row>
    <row r="13" spans="1:6" ht="15" customHeight="1" thickBot="1" x14ac:dyDescent="0.35">
      <c r="B13" s="281" t="s">
        <v>79</v>
      </c>
      <c r="C13" s="282"/>
      <c r="D13" s="282"/>
      <c r="E13" s="283"/>
    </row>
    <row r="14" spans="1:6" x14ac:dyDescent="0.3">
      <c r="A14" s="21" t="s">
        <v>457</v>
      </c>
      <c r="B14" s="33"/>
      <c r="C14" s="33" t="s">
        <v>315</v>
      </c>
      <c r="D14" s="132"/>
      <c r="E14" s="78">
        <v>1</v>
      </c>
    </row>
    <row r="15" spans="1:6" x14ac:dyDescent="0.3">
      <c r="A15" s="22" t="s">
        <v>456</v>
      </c>
      <c r="B15" s="33"/>
      <c r="C15" s="33" t="s">
        <v>316</v>
      </c>
      <c r="D15" s="132"/>
      <c r="E15" s="74">
        <v>-1</v>
      </c>
    </row>
    <row r="16" spans="1:6" x14ac:dyDescent="0.3">
      <c r="A16" s="22" t="s">
        <v>458</v>
      </c>
      <c r="B16" s="33"/>
      <c r="C16" s="33" t="s">
        <v>317</v>
      </c>
      <c r="D16" s="132"/>
      <c r="E16" s="74">
        <v>-1</v>
      </c>
    </row>
    <row r="17" spans="1:6" x14ac:dyDescent="0.3">
      <c r="A17" s="22" t="s">
        <v>456</v>
      </c>
      <c r="B17" s="33"/>
      <c r="C17" s="33" t="s">
        <v>318</v>
      </c>
      <c r="D17" s="132"/>
      <c r="E17" s="74">
        <v>-1</v>
      </c>
    </row>
    <row r="18" spans="1:6" x14ac:dyDescent="0.3">
      <c r="A18" s="22" t="s">
        <v>455</v>
      </c>
      <c r="B18" s="33"/>
      <c r="C18" s="33" t="s">
        <v>319</v>
      </c>
      <c r="D18" s="132"/>
      <c r="E18" s="74">
        <v>2</v>
      </c>
    </row>
    <row r="19" spans="1:6" x14ac:dyDescent="0.3">
      <c r="A19" s="22" t="s">
        <v>459</v>
      </c>
      <c r="B19" s="33"/>
      <c r="C19" s="33" t="s">
        <v>320</v>
      </c>
      <c r="D19" s="132"/>
      <c r="E19" s="74">
        <v>2</v>
      </c>
    </row>
    <row r="20" spans="1:6" x14ac:dyDescent="0.3">
      <c r="A20" s="22" t="s">
        <v>460</v>
      </c>
      <c r="B20" s="33"/>
      <c r="C20" s="33" t="s">
        <v>321</v>
      </c>
      <c r="D20" s="132"/>
      <c r="E20" s="74">
        <v>3</v>
      </c>
      <c r="F20" s="55"/>
    </row>
    <row r="21" spans="1:6" x14ac:dyDescent="0.3">
      <c r="A21" s="22" t="s">
        <v>461</v>
      </c>
      <c r="B21" s="33"/>
      <c r="C21" s="33" t="s">
        <v>322</v>
      </c>
      <c r="D21" s="132"/>
      <c r="E21" s="74">
        <v>3</v>
      </c>
      <c r="F21" s="55"/>
    </row>
    <row r="22" spans="1:6" x14ac:dyDescent="0.3">
      <c r="A22" s="22" t="s">
        <v>462</v>
      </c>
      <c r="B22" s="33"/>
      <c r="C22" s="33" t="s">
        <v>323</v>
      </c>
      <c r="D22" s="132"/>
      <c r="E22" s="74">
        <v>4</v>
      </c>
      <c r="F22" s="55"/>
    </row>
    <row r="23" spans="1:6" x14ac:dyDescent="0.3">
      <c r="A23" s="22" t="s">
        <v>463</v>
      </c>
      <c r="B23" s="33"/>
      <c r="C23" s="33" t="s">
        <v>324</v>
      </c>
      <c r="D23" s="132"/>
      <c r="E23" s="74">
        <v>1</v>
      </c>
      <c r="F23" s="55"/>
    </row>
    <row r="24" spans="1:6" x14ac:dyDescent="0.3">
      <c r="A24" s="22" t="s">
        <v>464</v>
      </c>
      <c r="B24" s="33"/>
      <c r="C24" s="33" t="s">
        <v>366</v>
      </c>
      <c r="D24" s="132"/>
      <c r="E24" s="74">
        <v>5</v>
      </c>
      <c r="F24" s="55"/>
    </row>
    <row r="25" spans="1:6" x14ac:dyDescent="0.3">
      <c r="A25" s="22" t="s">
        <v>465</v>
      </c>
      <c r="B25" s="33"/>
      <c r="C25" s="33" t="s">
        <v>325</v>
      </c>
      <c r="D25" s="132"/>
      <c r="E25" s="74">
        <v>-3</v>
      </c>
      <c r="F25" s="55"/>
    </row>
    <row r="26" spans="1:6" x14ac:dyDescent="0.3">
      <c r="A26" s="22" t="s">
        <v>467</v>
      </c>
      <c r="B26" s="33"/>
      <c r="C26" s="33" t="s">
        <v>326</v>
      </c>
      <c r="D26" s="132"/>
      <c r="E26" s="74">
        <v>4</v>
      </c>
      <c r="F26" s="55"/>
    </row>
    <row r="27" spans="1:6" x14ac:dyDescent="0.3">
      <c r="A27" s="22" t="s">
        <v>466</v>
      </c>
      <c r="B27" s="33"/>
      <c r="C27" s="33" t="s">
        <v>327</v>
      </c>
      <c r="D27" s="132"/>
      <c r="E27" s="74">
        <v>-5</v>
      </c>
      <c r="F27" s="55"/>
    </row>
    <row r="28" spans="1:6" x14ac:dyDescent="0.3">
      <c r="A28" s="22" t="s">
        <v>468</v>
      </c>
      <c r="B28" s="33"/>
      <c r="C28" s="33" t="s">
        <v>364</v>
      </c>
      <c r="D28" s="132"/>
      <c r="E28" s="74">
        <v>-2</v>
      </c>
    </row>
    <row r="29" spans="1:6" x14ac:dyDescent="0.3">
      <c r="A29" s="22" t="s">
        <v>469</v>
      </c>
      <c r="B29" s="33"/>
      <c r="C29" s="33" t="s">
        <v>328</v>
      </c>
      <c r="D29" s="132"/>
      <c r="E29" s="74"/>
    </row>
    <row r="30" spans="1:6" x14ac:dyDescent="0.3">
      <c r="A30" s="22" t="s">
        <v>470</v>
      </c>
      <c r="B30" s="33"/>
      <c r="C30" s="33" t="s">
        <v>329</v>
      </c>
      <c r="D30" s="132"/>
      <c r="E30" s="74"/>
    </row>
    <row r="31" spans="1:6" x14ac:dyDescent="0.3">
      <c r="A31" s="22" t="s">
        <v>471</v>
      </c>
      <c r="B31" s="33"/>
      <c r="C31" s="33" t="s">
        <v>380</v>
      </c>
      <c r="D31" s="132"/>
      <c r="E31" s="74">
        <v>-3</v>
      </c>
    </row>
    <row r="32" spans="1:6" x14ac:dyDescent="0.3">
      <c r="A32" s="22" t="s">
        <v>472</v>
      </c>
      <c r="B32" s="33"/>
      <c r="C32" s="33" t="s">
        <v>330</v>
      </c>
      <c r="D32" s="132"/>
      <c r="E32" s="74"/>
    </row>
    <row r="33" spans="1:6" x14ac:dyDescent="0.3">
      <c r="A33" s="22" t="s">
        <v>473</v>
      </c>
      <c r="B33" s="33"/>
      <c r="C33" s="33" t="s">
        <v>331</v>
      </c>
      <c r="D33" s="132"/>
      <c r="E33" s="74">
        <v>2</v>
      </c>
    </row>
    <row r="34" spans="1:6" x14ac:dyDescent="0.3">
      <c r="A34" s="22" t="s">
        <v>474</v>
      </c>
      <c r="B34" s="33"/>
      <c r="C34" s="33" t="s">
        <v>332</v>
      </c>
      <c r="D34" s="132"/>
      <c r="E34" s="74"/>
    </row>
    <row r="35" spans="1:6" ht="14.5" thickBot="1" x14ac:dyDescent="0.35">
      <c r="A35" s="23" t="s">
        <v>475</v>
      </c>
      <c r="B35" s="33"/>
      <c r="C35" s="33" t="s">
        <v>333</v>
      </c>
      <c r="D35" s="132"/>
      <c r="E35" s="81">
        <v>-5</v>
      </c>
    </row>
    <row r="36" spans="1:6" ht="15" customHeight="1" thickBot="1" x14ac:dyDescent="0.35">
      <c r="B36" s="281" t="s">
        <v>74</v>
      </c>
      <c r="C36" s="282"/>
      <c r="D36" s="283"/>
      <c r="E36" s="91">
        <f>SUM(E14:E35)</f>
        <v>6</v>
      </c>
    </row>
    <row r="37" spans="1:6" x14ac:dyDescent="0.3">
      <c r="A37" s="21" t="s">
        <v>476</v>
      </c>
      <c r="B37" s="33"/>
      <c r="C37" s="33" t="s">
        <v>334</v>
      </c>
      <c r="D37" s="132"/>
      <c r="E37" s="78">
        <v>-5</v>
      </c>
      <c r="F37" s="55"/>
    </row>
    <row r="38" spans="1:6" x14ac:dyDescent="0.3">
      <c r="A38" s="22" t="s">
        <v>477</v>
      </c>
      <c r="B38" s="33"/>
      <c r="C38" s="33" t="s">
        <v>335</v>
      </c>
      <c r="D38" s="132"/>
      <c r="E38" s="74">
        <v>6</v>
      </c>
      <c r="F38" s="55"/>
    </row>
    <row r="39" spans="1:6" x14ac:dyDescent="0.3">
      <c r="A39" s="22" t="s">
        <v>495</v>
      </c>
      <c r="B39" s="33"/>
      <c r="C39" s="33" t="s">
        <v>336</v>
      </c>
      <c r="D39" s="132"/>
      <c r="E39" s="74">
        <v>-5</v>
      </c>
      <c r="F39" s="55"/>
    </row>
    <row r="40" spans="1:6" x14ac:dyDescent="0.3">
      <c r="A40" s="22" t="s">
        <v>496</v>
      </c>
      <c r="B40" s="33"/>
      <c r="C40" s="33" t="s">
        <v>337</v>
      </c>
      <c r="D40" s="132"/>
      <c r="E40" s="74">
        <v>5</v>
      </c>
      <c r="F40" s="55"/>
    </row>
    <row r="41" spans="1:6" x14ac:dyDescent="0.3">
      <c r="A41" s="22" t="s">
        <v>478</v>
      </c>
      <c r="B41" s="33"/>
      <c r="C41" s="33" t="s">
        <v>338</v>
      </c>
      <c r="D41" s="132" t="s">
        <v>620</v>
      </c>
      <c r="E41" s="74">
        <f>'Notes of Cash flow Statement'!D14</f>
        <v>1</v>
      </c>
      <c r="F41" s="55"/>
    </row>
    <row r="42" spans="1:6" ht="14.5" thickBot="1" x14ac:dyDescent="0.35">
      <c r="A42" s="23" t="s">
        <v>501</v>
      </c>
      <c r="B42" s="33"/>
      <c r="C42" s="33" t="s">
        <v>339</v>
      </c>
      <c r="D42" s="132"/>
      <c r="E42" s="74">
        <v>5</v>
      </c>
      <c r="F42" s="55"/>
    </row>
    <row r="43" spans="1:6" ht="15" customHeight="1" thickBot="1" x14ac:dyDescent="0.35">
      <c r="B43" s="281" t="s">
        <v>83</v>
      </c>
      <c r="C43" s="282"/>
      <c r="D43" s="283"/>
      <c r="E43" s="152">
        <f>E12+E36+SUM(E37:E42)</f>
        <v>23</v>
      </c>
    </row>
    <row r="44" spans="1:6" ht="15" customHeight="1" thickBot="1" x14ac:dyDescent="0.35">
      <c r="B44" s="281" t="s">
        <v>82</v>
      </c>
      <c r="C44" s="282"/>
      <c r="D44" s="282"/>
      <c r="E44" s="283"/>
    </row>
    <row r="45" spans="1:6" x14ac:dyDescent="0.3">
      <c r="A45" s="21" t="s">
        <v>479</v>
      </c>
      <c r="B45" s="33"/>
      <c r="C45" s="33" t="s">
        <v>340</v>
      </c>
      <c r="D45" s="132"/>
      <c r="E45" s="78"/>
    </row>
    <row r="46" spans="1:6" x14ac:dyDescent="0.3">
      <c r="A46" s="22" t="s">
        <v>480</v>
      </c>
      <c r="B46" s="33"/>
      <c r="C46" s="33" t="s">
        <v>341</v>
      </c>
      <c r="D46" s="132"/>
      <c r="E46" s="74"/>
    </row>
    <row r="47" spans="1:6" x14ac:dyDescent="0.3">
      <c r="A47" s="22" t="s">
        <v>481</v>
      </c>
      <c r="B47" s="33"/>
      <c r="C47" s="33" t="s">
        <v>342</v>
      </c>
      <c r="D47" s="132"/>
      <c r="E47" s="74">
        <v>5</v>
      </c>
      <c r="F47" s="55"/>
    </row>
    <row r="48" spans="1:6" x14ac:dyDescent="0.3">
      <c r="A48" s="22" t="s">
        <v>482</v>
      </c>
      <c r="B48" s="33"/>
      <c r="C48" s="33" t="s">
        <v>343</v>
      </c>
      <c r="D48" s="132"/>
      <c r="E48" s="74"/>
    </row>
    <row r="49" spans="1:6" x14ac:dyDescent="0.3">
      <c r="A49" s="22" t="s">
        <v>483</v>
      </c>
      <c r="B49" s="33"/>
      <c r="C49" s="33" t="s">
        <v>344</v>
      </c>
      <c r="D49" s="132"/>
      <c r="E49" s="74">
        <v>65</v>
      </c>
      <c r="F49" s="55"/>
    </row>
    <row r="50" spans="1:6" x14ac:dyDescent="0.3">
      <c r="A50" s="22" t="s">
        <v>484</v>
      </c>
      <c r="B50" s="33"/>
      <c r="C50" s="33" t="s">
        <v>345</v>
      </c>
      <c r="D50" s="132"/>
      <c r="E50" s="74"/>
    </row>
    <row r="51" spans="1:6" x14ac:dyDescent="0.3">
      <c r="A51" s="22" t="s">
        <v>485</v>
      </c>
      <c r="B51" s="33"/>
      <c r="C51" s="33" t="s">
        <v>346</v>
      </c>
      <c r="D51" s="132"/>
      <c r="E51" s="74"/>
    </row>
    <row r="52" spans="1:6" x14ac:dyDescent="0.3">
      <c r="A52" s="22" t="s">
        <v>486</v>
      </c>
      <c r="B52" s="33"/>
      <c r="C52" s="33" t="s">
        <v>347</v>
      </c>
      <c r="D52" s="132"/>
      <c r="E52" s="74"/>
    </row>
    <row r="53" spans="1:6" x14ac:dyDescent="0.3">
      <c r="A53" s="22" t="s">
        <v>487</v>
      </c>
      <c r="B53" s="33"/>
      <c r="C53" s="33" t="s">
        <v>348</v>
      </c>
      <c r="D53" s="132"/>
      <c r="E53" s="74"/>
    </row>
    <row r="54" spans="1:6" x14ac:dyDescent="0.3">
      <c r="A54" s="22" t="s">
        <v>488</v>
      </c>
      <c r="B54" s="33"/>
      <c r="C54" s="33" t="s">
        <v>349</v>
      </c>
      <c r="D54" s="132"/>
      <c r="E54" s="74">
        <v>-45</v>
      </c>
      <c r="F54" s="55"/>
    </row>
    <row r="55" spans="1:6" x14ac:dyDescent="0.3">
      <c r="A55" s="22" t="s">
        <v>489</v>
      </c>
      <c r="B55" s="33"/>
      <c r="C55" s="33" t="s">
        <v>350</v>
      </c>
      <c r="D55" s="132"/>
      <c r="E55" s="74"/>
    </row>
    <row r="56" spans="1:6" x14ac:dyDescent="0.3">
      <c r="A56" s="22" t="s">
        <v>490</v>
      </c>
      <c r="B56" s="33"/>
      <c r="C56" s="33" t="s">
        <v>351</v>
      </c>
      <c r="D56" s="132"/>
      <c r="E56" s="74"/>
    </row>
    <row r="57" spans="1:6" x14ac:dyDescent="0.3">
      <c r="A57" s="22" t="s">
        <v>491</v>
      </c>
      <c r="B57" s="33"/>
      <c r="C57" s="33" t="s">
        <v>352</v>
      </c>
      <c r="D57" s="132"/>
      <c r="E57" s="74"/>
    </row>
    <row r="58" spans="1:6" x14ac:dyDescent="0.3">
      <c r="A58" s="22" t="s">
        <v>492</v>
      </c>
      <c r="B58" s="33"/>
      <c r="C58" s="33" t="s">
        <v>353</v>
      </c>
      <c r="D58" s="132"/>
      <c r="E58" s="74"/>
    </row>
    <row r="59" spans="1:6" x14ac:dyDescent="0.3">
      <c r="A59" s="22" t="s">
        <v>493</v>
      </c>
      <c r="B59" s="33"/>
      <c r="C59" s="33" t="s">
        <v>354</v>
      </c>
      <c r="D59" s="132"/>
      <c r="E59" s="74"/>
    </row>
    <row r="60" spans="1:6" x14ac:dyDescent="0.3">
      <c r="A60" s="22" t="s">
        <v>494</v>
      </c>
      <c r="B60" s="33"/>
      <c r="C60" s="33" t="s">
        <v>355</v>
      </c>
      <c r="D60" s="132"/>
      <c r="E60" s="74"/>
    </row>
    <row r="61" spans="1:6" x14ac:dyDescent="0.3">
      <c r="A61" s="22" t="s">
        <v>477</v>
      </c>
      <c r="B61" s="33"/>
      <c r="C61" s="33" t="s">
        <v>335</v>
      </c>
      <c r="D61" s="132"/>
      <c r="E61" s="74"/>
    </row>
    <row r="62" spans="1:6" x14ac:dyDescent="0.3">
      <c r="A62" s="22" t="s">
        <v>497</v>
      </c>
      <c r="B62" s="33"/>
      <c r="C62" s="33" t="s">
        <v>336</v>
      </c>
      <c r="D62" s="132"/>
      <c r="E62" s="74"/>
    </row>
    <row r="63" spans="1:6" x14ac:dyDescent="0.3">
      <c r="A63" s="22" t="s">
        <v>498</v>
      </c>
      <c r="B63" s="33"/>
      <c r="C63" s="33" t="s">
        <v>356</v>
      </c>
      <c r="D63" s="132"/>
      <c r="E63" s="74"/>
    </row>
    <row r="64" spans="1:6" x14ac:dyDescent="0.3">
      <c r="A64" s="22" t="s">
        <v>499</v>
      </c>
      <c r="B64" s="33"/>
      <c r="C64" s="33" t="s">
        <v>338</v>
      </c>
      <c r="D64" s="132" t="s">
        <v>620</v>
      </c>
      <c r="E64" s="211">
        <f>'Notes of Cash flow Statement'!D15</f>
        <v>2</v>
      </c>
      <c r="F64" s="55"/>
    </row>
    <row r="65" spans="1:6" ht="14.5" thickBot="1" x14ac:dyDescent="0.35">
      <c r="A65" s="23" t="s">
        <v>500</v>
      </c>
      <c r="B65" s="33"/>
      <c r="C65" s="33" t="s">
        <v>339</v>
      </c>
      <c r="D65" s="132"/>
      <c r="E65" s="81"/>
    </row>
    <row r="66" spans="1:6" ht="15" customHeight="1" thickBot="1" x14ac:dyDescent="0.35">
      <c r="B66" s="281" t="s">
        <v>85</v>
      </c>
      <c r="C66" s="282"/>
      <c r="D66" s="283"/>
      <c r="E66" s="151">
        <f>SUM(E45:E65)</f>
        <v>27</v>
      </c>
    </row>
    <row r="67" spans="1:6" ht="15" customHeight="1" thickBot="1" x14ac:dyDescent="0.35">
      <c r="B67" s="281" t="s">
        <v>86</v>
      </c>
      <c r="C67" s="282"/>
      <c r="D67" s="282"/>
      <c r="E67" s="283"/>
    </row>
    <row r="68" spans="1:6" x14ac:dyDescent="0.3">
      <c r="A68" s="21" t="s">
        <v>502</v>
      </c>
      <c r="B68" s="33"/>
      <c r="C68" s="33" t="s">
        <v>357</v>
      </c>
      <c r="D68" s="132"/>
      <c r="E68" s="78">
        <v>54</v>
      </c>
      <c r="F68" s="55"/>
    </row>
    <row r="69" spans="1:6" x14ac:dyDescent="0.3">
      <c r="A69" s="22" t="s">
        <v>503</v>
      </c>
      <c r="B69" s="33"/>
      <c r="C69" s="33" t="s">
        <v>365</v>
      </c>
      <c r="D69" s="132"/>
      <c r="E69" s="74"/>
    </row>
    <row r="70" spans="1:6" x14ac:dyDescent="0.3">
      <c r="A70" s="22" t="s">
        <v>504</v>
      </c>
      <c r="B70" s="33"/>
      <c r="C70" s="33" t="s">
        <v>358</v>
      </c>
      <c r="D70" s="132"/>
      <c r="E70" s="74"/>
    </row>
    <row r="71" spans="1:6" x14ac:dyDescent="0.3">
      <c r="A71" s="22" t="s">
        <v>505</v>
      </c>
      <c r="B71" s="33"/>
      <c r="C71" s="33" t="s">
        <v>359</v>
      </c>
      <c r="D71" s="132"/>
      <c r="E71" s="74">
        <v>54</v>
      </c>
      <c r="F71" s="55"/>
    </row>
    <row r="72" spans="1:6" x14ac:dyDescent="0.3">
      <c r="A72" s="22" t="s">
        <v>506</v>
      </c>
      <c r="B72" s="33"/>
      <c r="C72" s="33" t="s">
        <v>360</v>
      </c>
      <c r="D72" s="132"/>
      <c r="E72" s="74"/>
    </row>
    <row r="73" spans="1:6" x14ac:dyDescent="0.3">
      <c r="A73" s="22" t="s">
        <v>507</v>
      </c>
      <c r="B73" s="33"/>
      <c r="C73" s="33" t="s">
        <v>362</v>
      </c>
      <c r="D73" s="132"/>
      <c r="E73" s="74"/>
    </row>
    <row r="74" spans="1:6" x14ac:dyDescent="0.3">
      <c r="A74" s="22" t="s">
        <v>508</v>
      </c>
      <c r="B74" s="33"/>
      <c r="C74" s="33" t="s">
        <v>361</v>
      </c>
      <c r="D74" s="132"/>
      <c r="E74" s="74">
        <v>-45</v>
      </c>
      <c r="F74" s="55"/>
    </row>
    <row r="75" spans="1:6" x14ac:dyDescent="0.3">
      <c r="A75" s="22" t="s">
        <v>509</v>
      </c>
      <c r="B75" s="33"/>
      <c r="C75" s="33" t="s">
        <v>334</v>
      </c>
      <c r="D75" s="132"/>
      <c r="E75" s="74"/>
    </row>
    <row r="76" spans="1:6" x14ac:dyDescent="0.3">
      <c r="A76" s="22" t="s">
        <v>510</v>
      </c>
      <c r="B76" s="33"/>
      <c r="C76" s="33" t="s">
        <v>336</v>
      </c>
      <c r="D76" s="132"/>
      <c r="E76" s="74">
        <v>-54</v>
      </c>
      <c r="F76" s="55"/>
    </row>
    <row r="77" spans="1:6" x14ac:dyDescent="0.3">
      <c r="A77" s="22" t="s">
        <v>511</v>
      </c>
      <c r="B77" s="33"/>
      <c r="C77" s="33" t="s">
        <v>338</v>
      </c>
      <c r="D77" s="132" t="s">
        <v>620</v>
      </c>
      <c r="E77" s="211">
        <f>'Notes of Cash flow Statement'!D16</f>
        <v>3</v>
      </c>
      <c r="F77" s="55"/>
    </row>
    <row r="78" spans="1:6" ht="14.5" thickBot="1" x14ac:dyDescent="0.35">
      <c r="A78" s="23" t="s">
        <v>512</v>
      </c>
      <c r="B78" s="34"/>
      <c r="C78" s="34" t="s">
        <v>339</v>
      </c>
      <c r="D78" s="132"/>
      <c r="E78" s="81"/>
    </row>
    <row r="79" spans="1:6" ht="15" customHeight="1" thickBot="1" x14ac:dyDescent="0.35">
      <c r="B79" s="281" t="s">
        <v>84</v>
      </c>
      <c r="C79" s="282"/>
      <c r="D79" s="283"/>
      <c r="E79" s="92">
        <f>SUM(E68:E78)</f>
        <v>12</v>
      </c>
    </row>
    <row r="80" spans="1:6" ht="15" customHeight="1" thickBot="1" x14ac:dyDescent="0.35">
      <c r="B80" s="281" t="s">
        <v>75</v>
      </c>
      <c r="C80" s="282"/>
      <c r="D80" s="283"/>
      <c r="E80" s="77">
        <f>SUM(E43,E66,E79)</f>
        <v>62</v>
      </c>
    </row>
    <row r="81" spans="1:5" ht="15" customHeight="1" thickBot="1" x14ac:dyDescent="0.35">
      <c r="A81" s="24" t="s">
        <v>513</v>
      </c>
      <c r="B81" s="5"/>
      <c r="C81" s="291" t="s">
        <v>363</v>
      </c>
      <c r="D81" s="292"/>
      <c r="E81" s="90"/>
    </row>
    <row r="82" spans="1:5" ht="15" customHeight="1" thickBot="1" x14ac:dyDescent="0.35">
      <c r="B82" s="281" t="s">
        <v>76</v>
      </c>
      <c r="C82" s="290"/>
      <c r="D82" s="222">
        <v>7.2</v>
      </c>
      <c r="E82" s="77">
        <f>E80+E81</f>
        <v>62</v>
      </c>
    </row>
    <row r="83" spans="1:5" ht="15" customHeight="1" thickBot="1" x14ac:dyDescent="0.35">
      <c r="B83" s="281" t="s">
        <v>77</v>
      </c>
      <c r="C83" s="282"/>
      <c r="D83" s="283"/>
      <c r="E83" s="77">
        <f>'Statement of financial position'!E39</f>
        <v>10</v>
      </c>
    </row>
    <row r="84" spans="1:5" ht="15" customHeight="1" thickBot="1" x14ac:dyDescent="0.35">
      <c r="B84" s="281" t="s">
        <v>78</v>
      </c>
      <c r="C84" s="282"/>
      <c r="D84" s="283"/>
      <c r="E84" s="77">
        <f>'Statement of financial position'!F39</f>
        <v>15</v>
      </c>
    </row>
    <row r="85" spans="1:5" ht="15" customHeight="1" thickBot="1" x14ac:dyDescent="0.35">
      <c r="B85" s="281" t="s">
        <v>87</v>
      </c>
      <c r="C85" s="282"/>
      <c r="D85" s="283"/>
      <c r="E85" s="77">
        <f>E84-E83</f>
        <v>5</v>
      </c>
    </row>
    <row r="87" spans="1:5" ht="14.5" thickBot="1" x14ac:dyDescent="0.35"/>
    <row r="88" spans="1:5" ht="14.5" thickBot="1" x14ac:dyDescent="0.35">
      <c r="B88" s="207" t="s">
        <v>621</v>
      </c>
    </row>
    <row r="89" spans="1:5" ht="14.5" thickBot="1" x14ac:dyDescent="0.35">
      <c r="B89" s="161">
        <v>7.18</v>
      </c>
      <c r="C89" s="20" t="s">
        <v>557</v>
      </c>
      <c r="D89" s="220">
        <v>7.18</v>
      </c>
    </row>
    <row r="90" spans="1:5" ht="14.5" thickBot="1" x14ac:dyDescent="0.35">
      <c r="B90" s="161" t="s">
        <v>576</v>
      </c>
      <c r="C90" s="20" t="s">
        <v>558</v>
      </c>
      <c r="D90" s="220" t="s">
        <v>576</v>
      </c>
    </row>
    <row r="91" spans="1:5" ht="14.5" thickBot="1" x14ac:dyDescent="0.35">
      <c r="B91" s="161" t="s">
        <v>577</v>
      </c>
      <c r="C91" s="20" t="s">
        <v>559</v>
      </c>
      <c r="D91" s="220" t="s">
        <v>577</v>
      </c>
    </row>
    <row r="92" spans="1:5" ht="14.5" thickBot="1" x14ac:dyDescent="0.35">
      <c r="B92" s="161" t="s">
        <v>578</v>
      </c>
      <c r="C92" s="20" t="s">
        <v>560</v>
      </c>
      <c r="D92" s="220" t="s">
        <v>578</v>
      </c>
    </row>
    <row r="93" spans="1:5" ht="14.5" thickBot="1" x14ac:dyDescent="0.35">
      <c r="B93" s="206">
        <v>7.21</v>
      </c>
      <c r="C93" s="157" t="s">
        <v>566</v>
      </c>
      <c r="D93" s="221">
        <v>7.21</v>
      </c>
    </row>
    <row r="96" spans="1:5" ht="14.5" thickBot="1" x14ac:dyDescent="0.35"/>
    <row r="97" spans="1:1" ht="14.5" thickBot="1" x14ac:dyDescent="0.35">
      <c r="A97" s="223" t="s">
        <v>625</v>
      </c>
    </row>
  </sheetData>
  <mergeCells count="26">
    <mergeCell ref="B67:E67"/>
    <mergeCell ref="A10:A11"/>
    <mergeCell ref="B10:C11"/>
    <mergeCell ref="B82:C82"/>
    <mergeCell ref="B79:D79"/>
    <mergeCell ref="B85:D85"/>
    <mergeCell ref="B43:D43"/>
    <mergeCell ref="B66:D66"/>
    <mergeCell ref="B84:D84"/>
    <mergeCell ref="B83:D83"/>
    <mergeCell ref="B80:D80"/>
    <mergeCell ref="B36:D36"/>
    <mergeCell ref="C81:D81"/>
    <mergeCell ref="B13:E13"/>
    <mergeCell ref="B44:E44"/>
    <mergeCell ref="B1:E1"/>
    <mergeCell ref="B6:E6"/>
    <mergeCell ref="B2:E2"/>
    <mergeCell ref="B3:E3"/>
    <mergeCell ref="B4:E4"/>
    <mergeCell ref="B5:E5"/>
    <mergeCell ref="B7:E7"/>
    <mergeCell ref="B8:E8"/>
    <mergeCell ref="D10:D11"/>
    <mergeCell ref="B12:D12"/>
    <mergeCell ref="E10:E11"/>
  </mergeCells>
  <hyperlinks>
    <hyperlink ref="B7" r:id="rId1" xr:uid="{5A53CF31-79B9-4E1F-A6DA-D8AE91352090}"/>
    <hyperlink ref="E41" location="'Notes of Cash flow Statement'!D13" display="'Notes of Cash flow Statement'!D13" xr:uid="{05FEB882-E5F3-4956-AB72-9603114768A7}"/>
    <hyperlink ref="E64" location="'Notes of Cash flow Statement'!D14" display="'Notes of Cash flow Statement'!D14" xr:uid="{C41F8E4B-4620-45F4-A194-89037A48BA0A}"/>
    <hyperlink ref="E77" location="'Notes of Cash flow Statement'!D15" display="'Notes of Cash flow Statement'!D15" xr:uid="{66C1B0E2-4884-466C-9DE9-7CD8ED18329E}"/>
    <hyperlink ref="D89" location="'Notes of Cash flow Statement'!C24" display="'Notes of Cash flow Statement'!C24" xr:uid="{07F453FB-F7FC-4BAA-942D-116D0C048A4A}"/>
    <hyperlink ref="D90" location="'Notes of Cash flow Statement'!C33" display="7.19 a" xr:uid="{E6FB7CD3-CF8D-4064-B351-F8F959E8BFA9}"/>
    <hyperlink ref="D91" location="'Notes of Cash flow Statement'!C42" display="7.19 b" xr:uid="{A29E1585-7FCD-49F2-A3EF-6ADEAD1CBA83}"/>
    <hyperlink ref="D92" location="'Notes of Cash flow Statement'!C51" display="7.19 c" xr:uid="{BEE8C39D-11AD-4EB0-BADA-35244EEF6DFA}"/>
    <hyperlink ref="D93" location="'Notes of Cash flow Statement'!C60" display="'Notes of Cash flow Statement'!C60" xr:uid="{F8FCABF8-3DFF-4E6E-A5F0-6E3860F0D95E}"/>
    <hyperlink ref="D82" location="'Notes of Cash flow Statement'!D21" display="'Notes of Cash flow Statement'!D21" xr:uid="{281DA43F-23CA-4629-9936-743F24B7F2E8}"/>
    <hyperlink ref="A97" location="'Notes of Cash flow Statement'!A1" display="Go to Notes of cash flow" xr:uid="{5B228B2B-86F3-44BD-BACD-D180ADB5A4B2}"/>
  </hyperlinks>
  <pageMargins left="0.7" right="0.7" top="0.75" bottom="0.75" header="0.3" footer="0.3"/>
  <pageSetup paperSize="9" scale="30" orientation="portrait" r:id="rId2"/>
  <headerFooter>
    <oddFooter>&amp;C© www.banana.ch/it/it</oddFooter>
  </headerFooter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6D57-2200-4F58-8AA1-71CE60518837}">
  <dimension ref="A1:G268"/>
  <sheetViews>
    <sheetView zoomScale="90" zoomScaleNormal="90" workbookViewId="0">
      <selection activeCell="E27" sqref="E27"/>
    </sheetView>
  </sheetViews>
  <sheetFormatPr defaultRowHeight="14" x14ac:dyDescent="0.3"/>
  <cols>
    <col min="1" max="1" width="39.81640625" style="2" bestFit="1" customWidth="1"/>
    <col min="2" max="2" width="106.542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35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224" t="s">
        <v>404</v>
      </c>
      <c r="B1" s="225"/>
      <c r="C1" s="225"/>
      <c r="D1" s="225"/>
      <c r="E1" s="225"/>
      <c r="F1" s="225"/>
      <c r="G1" s="226"/>
    </row>
    <row r="2" spans="1:7" ht="18.5" thickBot="1" x14ac:dyDescent="0.45">
      <c r="A2" s="126" t="s">
        <v>420</v>
      </c>
      <c r="B2" s="242" t="str">
        <f>'General information'!B2</f>
        <v>CompanyName LegalForm</v>
      </c>
      <c r="C2" s="243"/>
      <c r="D2" s="243"/>
      <c r="E2" s="243"/>
      <c r="F2" s="243"/>
      <c r="G2" s="244"/>
    </row>
    <row r="3" spans="1:7" ht="18.5" thickBot="1" x14ac:dyDescent="0.45">
      <c r="A3" s="128" t="s">
        <v>423</v>
      </c>
      <c r="B3" s="242" t="str">
        <f>'General information'!B3</f>
        <v>Address 1234, Country</v>
      </c>
      <c r="C3" s="243"/>
      <c r="D3" s="243"/>
      <c r="E3" s="243"/>
      <c r="F3" s="243"/>
      <c r="G3" s="244"/>
    </row>
    <row r="4" spans="1:7" ht="18.5" thickBot="1" x14ac:dyDescent="0.45">
      <c r="A4" s="126" t="s">
        <v>80</v>
      </c>
      <c r="B4" s="233">
        <f>'General information'!B8</f>
        <v>45292</v>
      </c>
      <c r="C4" s="234"/>
      <c r="D4" s="234"/>
      <c r="E4" s="234"/>
      <c r="F4" s="234"/>
      <c r="G4" s="235"/>
    </row>
    <row r="5" spans="1:7" ht="18.5" thickBot="1" x14ac:dyDescent="0.45">
      <c r="A5" s="126" t="s">
        <v>81</v>
      </c>
      <c r="B5" s="233">
        <f>'General information'!B9</f>
        <v>45657</v>
      </c>
      <c r="C5" s="234"/>
      <c r="D5" s="234"/>
      <c r="E5" s="234"/>
      <c r="F5" s="234"/>
      <c r="G5" s="235"/>
    </row>
    <row r="6" spans="1:7" ht="20.5" thickBot="1" x14ac:dyDescent="0.45">
      <c r="A6" s="224" t="s">
        <v>403</v>
      </c>
      <c r="B6" s="225"/>
      <c r="C6" s="225"/>
      <c r="D6" s="225"/>
      <c r="E6" s="225"/>
      <c r="F6" s="225"/>
      <c r="G6" s="226"/>
    </row>
    <row r="7" spans="1:7" ht="18.5" thickBot="1" x14ac:dyDescent="0.45">
      <c r="A7" s="117" t="s">
        <v>90</v>
      </c>
      <c r="B7" s="253" t="s">
        <v>89</v>
      </c>
      <c r="C7" s="254"/>
      <c r="D7" s="254"/>
      <c r="E7" s="254"/>
      <c r="F7" s="254"/>
      <c r="G7" s="255"/>
    </row>
    <row r="8" spans="1:7" ht="18.5" thickBot="1" x14ac:dyDescent="0.45">
      <c r="A8" s="104" t="s">
        <v>281</v>
      </c>
      <c r="B8" s="245" t="s">
        <v>570</v>
      </c>
      <c r="C8" s="246"/>
      <c r="D8" s="246"/>
      <c r="E8" s="246"/>
      <c r="F8" s="246"/>
      <c r="G8" s="247"/>
    </row>
    <row r="9" spans="1:7" ht="14.5" thickBot="1" x14ac:dyDescent="0.35"/>
    <row r="10" spans="1:7" ht="18.5" thickBot="1" x14ac:dyDescent="0.45">
      <c r="A10" s="12" t="s">
        <v>91</v>
      </c>
      <c r="B10" s="251" t="s">
        <v>0</v>
      </c>
      <c r="C10" s="252"/>
      <c r="D10" s="162" t="s">
        <v>73</v>
      </c>
      <c r="E10" s="12">
        <f>$B$4</f>
        <v>45292</v>
      </c>
      <c r="F10" s="12">
        <f>$B$5</f>
        <v>45657</v>
      </c>
      <c r="G10" s="99" t="s">
        <v>281</v>
      </c>
    </row>
    <row r="11" spans="1:7" ht="15" customHeight="1" thickBot="1" x14ac:dyDescent="0.35">
      <c r="B11" s="248" t="s">
        <v>1</v>
      </c>
      <c r="C11" s="249"/>
      <c r="D11" s="249"/>
      <c r="E11" s="249"/>
      <c r="F11" s="249"/>
      <c r="G11" s="250"/>
    </row>
    <row r="12" spans="1:7" ht="15" customHeight="1" thickBot="1" x14ac:dyDescent="0.35">
      <c r="B12" s="248" t="s">
        <v>11</v>
      </c>
      <c r="C12" s="249"/>
      <c r="D12" s="249"/>
      <c r="E12" s="249"/>
      <c r="F12" s="249"/>
      <c r="G12" s="250"/>
    </row>
    <row r="13" spans="1:7" ht="15" customHeight="1" thickBot="1" x14ac:dyDescent="0.35">
      <c r="A13" s="21" t="s">
        <v>92</v>
      </c>
      <c r="B13" s="305" t="s">
        <v>12</v>
      </c>
      <c r="C13" s="306"/>
      <c r="D13" s="8" t="s">
        <v>123</v>
      </c>
      <c r="E13" s="293" t="s">
        <v>282</v>
      </c>
      <c r="F13" s="294"/>
      <c r="G13" s="295"/>
    </row>
    <row r="14" spans="1:7" x14ac:dyDescent="0.3">
      <c r="A14" s="22" t="s">
        <v>583</v>
      </c>
      <c r="B14" s="296" t="s">
        <v>136</v>
      </c>
      <c r="C14" s="297"/>
      <c r="D14" s="177"/>
      <c r="E14" s="78">
        <v>5</v>
      </c>
      <c r="F14" s="201">
        <v>5</v>
      </c>
      <c r="G14" s="178"/>
    </row>
    <row r="15" spans="1:7" x14ac:dyDescent="0.3">
      <c r="A15" s="22" t="s">
        <v>584</v>
      </c>
      <c r="B15" s="296" t="s">
        <v>134</v>
      </c>
      <c r="C15" s="297"/>
      <c r="D15" s="177"/>
      <c r="E15" s="74">
        <v>4</v>
      </c>
      <c r="F15" s="202">
        <v>4</v>
      </c>
      <c r="G15" s="178"/>
    </row>
    <row r="16" spans="1:7" ht="14.5" thickBot="1" x14ac:dyDescent="0.35">
      <c r="A16" s="22" t="s">
        <v>585</v>
      </c>
      <c r="B16" s="307" t="s">
        <v>135</v>
      </c>
      <c r="C16" s="308"/>
      <c r="D16" s="177"/>
      <c r="E16" s="81">
        <v>2</v>
      </c>
      <c r="F16" s="174">
        <v>5</v>
      </c>
      <c r="G16" s="178"/>
    </row>
    <row r="17" spans="1:7" ht="14.5" thickBot="1" x14ac:dyDescent="0.35">
      <c r="A17" s="22" t="s">
        <v>586</v>
      </c>
      <c r="B17" s="301" t="s">
        <v>153</v>
      </c>
      <c r="C17" s="302"/>
      <c r="D17" s="177"/>
      <c r="E17" s="173">
        <f>SUM(E14:E16)</f>
        <v>11</v>
      </c>
      <c r="F17" s="203">
        <f>SUM(F14:F16)</f>
        <v>14</v>
      </c>
      <c r="G17" s="178"/>
    </row>
    <row r="18" spans="1:7" x14ac:dyDescent="0.3">
      <c r="A18" s="22" t="s">
        <v>587</v>
      </c>
      <c r="B18" s="296" t="s">
        <v>137</v>
      </c>
      <c r="C18" s="297"/>
      <c r="D18" s="177"/>
      <c r="E18" s="74">
        <v>5</v>
      </c>
      <c r="F18" s="202">
        <v>5</v>
      </c>
      <c r="G18" s="178"/>
    </row>
    <row r="19" spans="1:7" x14ac:dyDescent="0.3">
      <c r="A19" s="22" t="s">
        <v>588</v>
      </c>
      <c r="B19" s="296" t="s">
        <v>141</v>
      </c>
      <c r="C19" s="297"/>
      <c r="D19" s="177"/>
      <c r="E19" s="74">
        <v>94</v>
      </c>
      <c r="F19" s="202">
        <v>5</v>
      </c>
      <c r="G19" s="178"/>
    </row>
    <row r="20" spans="1:7" x14ac:dyDescent="0.3">
      <c r="A20" s="22" t="s">
        <v>589</v>
      </c>
      <c r="B20" s="296" t="s">
        <v>138</v>
      </c>
      <c r="C20" s="297"/>
      <c r="D20" s="177"/>
      <c r="E20" s="74">
        <v>5</v>
      </c>
      <c r="F20" s="202">
        <v>4</v>
      </c>
      <c r="G20" s="178"/>
    </row>
    <row r="21" spans="1:7" x14ac:dyDescent="0.3">
      <c r="A21" s="22" t="s">
        <v>590</v>
      </c>
      <c r="B21" s="296" t="s">
        <v>139</v>
      </c>
      <c r="C21" s="297"/>
      <c r="D21" s="177"/>
      <c r="E21" s="74">
        <v>8</v>
      </c>
      <c r="F21" s="202">
        <v>2</v>
      </c>
      <c r="G21" s="178"/>
    </row>
    <row r="22" spans="1:7" ht="14.5" thickBot="1" x14ac:dyDescent="0.35">
      <c r="A22" s="22" t="s">
        <v>591</v>
      </c>
      <c r="B22" s="307" t="s">
        <v>140</v>
      </c>
      <c r="C22" s="308"/>
      <c r="D22" s="177"/>
      <c r="E22" s="81">
        <v>6</v>
      </c>
      <c r="F22" s="174">
        <v>3</v>
      </c>
      <c r="G22" s="178"/>
    </row>
    <row r="23" spans="1:7" ht="14.5" thickBot="1" x14ac:dyDescent="0.35">
      <c r="A23" s="22" t="s">
        <v>592</v>
      </c>
      <c r="B23" s="301" t="s">
        <v>154</v>
      </c>
      <c r="C23" s="302"/>
      <c r="D23" s="177"/>
      <c r="E23" s="173">
        <f>SUM(E18:E22)</f>
        <v>118</v>
      </c>
      <c r="F23" s="203">
        <f>SUM(F18:F22)</f>
        <v>19</v>
      </c>
      <c r="G23" s="178"/>
    </row>
    <row r="24" spans="1:7" x14ac:dyDescent="0.3">
      <c r="A24" s="22" t="s">
        <v>593</v>
      </c>
      <c r="B24" s="296" t="s">
        <v>142</v>
      </c>
      <c r="C24" s="297"/>
      <c r="D24" s="177"/>
      <c r="E24" s="74">
        <v>1</v>
      </c>
      <c r="F24" s="202">
        <v>3</v>
      </c>
      <c r="G24" s="178"/>
    </row>
    <row r="25" spans="1:7" x14ac:dyDescent="0.3">
      <c r="A25" s="22" t="s">
        <v>594</v>
      </c>
      <c r="B25" s="296" t="s">
        <v>143</v>
      </c>
      <c r="C25" s="297"/>
      <c r="D25" s="177"/>
      <c r="E25" s="74">
        <v>5</v>
      </c>
      <c r="F25" s="202">
        <v>4</v>
      </c>
      <c r="G25" s="178"/>
    </row>
    <row r="26" spans="1:7" x14ac:dyDescent="0.3">
      <c r="A26" s="22" t="s">
        <v>595</v>
      </c>
      <c r="B26" s="296" t="s">
        <v>144</v>
      </c>
      <c r="C26" s="297"/>
      <c r="D26" s="177"/>
      <c r="E26" s="74">
        <v>6</v>
      </c>
      <c r="F26" s="202">
        <v>7</v>
      </c>
      <c r="G26" s="178"/>
    </row>
    <row r="27" spans="1:7" x14ac:dyDescent="0.3">
      <c r="A27" s="22" t="s">
        <v>596</v>
      </c>
      <c r="B27" s="296" t="s">
        <v>145</v>
      </c>
      <c r="C27" s="297"/>
      <c r="D27" s="177"/>
      <c r="E27" s="74">
        <v>3</v>
      </c>
      <c r="F27" s="202">
        <v>5</v>
      </c>
      <c r="G27" s="178"/>
    </row>
    <row r="28" spans="1:7" x14ac:dyDescent="0.3">
      <c r="A28" s="22" t="s">
        <v>597</v>
      </c>
      <c r="B28" s="296" t="s">
        <v>146</v>
      </c>
      <c r="C28" s="297"/>
      <c r="D28" s="177"/>
      <c r="E28" s="74">
        <v>7</v>
      </c>
      <c r="F28" s="202">
        <v>5</v>
      </c>
      <c r="G28" s="178"/>
    </row>
    <row r="29" spans="1:7" x14ac:dyDescent="0.3">
      <c r="A29" s="22" t="s">
        <v>598</v>
      </c>
      <c r="B29" s="296" t="s">
        <v>147</v>
      </c>
      <c r="C29" s="297"/>
      <c r="D29" s="177"/>
      <c r="E29" s="74">
        <v>6</v>
      </c>
      <c r="F29" s="202">
        <v>4</v>
      </c>
      <c r="G29" s="178"/>
    </row>
    <row r="30" spans="1:7" x14ac:dyDescent="0.3">
      <c r="A30" s="22" t="s">
        <v>599</v>
      </c>
      <c r="B30" s="296" t="s">
        <v>148</v>
      </c>
      <c r="C30" s="297"/>
      <c r="D30" s="177"/>
      <c r="E30" s="74">
        <v>7</v>
      </c>
      <c r="F30" s="202">
        <v>5</v>
      </c>
      <c r="G30" s="178"/>
    </row>
    <row r="31" spans="1:7" x14ac:dyDescent="0.3">
      <c r="A31" s="22" t="s">
        <v>600</v>
      </c>
      <c r="B31" s="296" t="s">
        <v>149</v>
      </c>
      <c r="C31" s="297"/>
      <c r="D31" s="177"/>
      <c r="E31" s="74">
        <v>6</v>
      </c>
      <c r="F31" s="202">
        <v>3</v>
      </c>
      <c r="G31" s="178"/>
    </row>
    <row r="32" spans="1:7" ht="14.5" thickBot="1" x14ac:dyDescent="0.35">
      <c r="A32" s="22" t="s">
        <v>601</v>
      </c>
      <c r="B32" s="307" t="s">
        <v>150</v>
      </c>
      <c r="C32" s="308"/>
      <c r="D32" s="177"/>
      <c r="E32" s="81">
        <v>7</v>
      </c>
      <c r="F32" s="174">
        <v>8</v>
      </c>
      <c r="G32" s="178"/>
    </row>
    <row r="33" spans="1:7" ht="14.5" thickBot="1" x14ac:dyDescent="0.35">
      <c r="A33" s="22" t="s">
        <v>602</v>
      </c>
      <c r="B33" s="301" t="s">
        <v>155</v>
      </c>
      <c r="C33" s="302"/>
      <c r="D33" s="8"/>
      <c r="E33" s="205">
        <f>SUM(E17,E23:E32)</f>
        <v>177</v>
      </c>
      <c r="F33" s="204">
        <f>SUM(F17,F23:F32)</f>
        <v>77</v>
      </c>
      <c r="G33" s="38"/>
    </row>
    <row r="34" spans="1:7" ht="14.5" customHeight="1" x14ac:dyDescent="0.3">
      <c r="A34" s="22" t="s">
        <v>93</v>
      </c>
      <c r="B34" s="303" t="s">
        <v>13</v>
      </c>
      <c r="C34" s="304"/>
      <c r="D34" s="8"/>
      <c r="E34" s="74">
        <v>4</v>
      </c>
      <c r="F34" s="80">
        <v>2</v>
      </c>
      <c r="G34" s="38"/>
    </row>
    <row r="35" spans="1:7" ht="14.5" customHeight="1" x14ac:dyDescent="0.3">
      <c r="A35" s="22" t="s">
        <v>94</v>
      </c>
      <c r="B35" s="303" t="s">
        <v>14</v>
      </c>
      <c r="C35" s="304"/>
      <c r="D35" s="8"/>
      <c r="E35" s="74">
        <v>4</v>
      </c>
      <c r="F35" s="80">
        <v>3</v>
      </c>
      <c r="G35" s="38"/>
    </row>
    <row r="36" spans="1:7" ht="14.5" customHeight="1" x14ac:dyDescent="0.3">
      <c r="A36" s="22" t="s">
        <v>95</v>
      </c>
      <c r="B36" s="303" t="s">
        <v>15</v>
      </c>
      <c r="C36" s="304"/>
      <c r="D36" s="8"/>
      <c r="E36" s="74">
        <v>20</v>
      </c>
      <c r="F36" s="80">
        <v>20</v>
      </c>
      <c r="G36" s="38"/>
    </row>
    <row r="37" spans="1:7" x14ac:dyDescent="0.3">
      <c r="A37" s="22" t="s">
        <v>96</v>
      </c>
      <c r="B37" s="303" t="s">
        <v>16</v>
      </c>
      <c r="C37" s="304"/>
      <c r="D37" s="8"/>
      <c r="E37" s="74">
        <v>30</v>
      </c>
      <c r="F37" s="80">
        <v>30</v>
      </c>
      <c r="G37" s="38"/>
    </row>
    <row r="38" spans="1:7" ht="14.5" customHeight="1" x14ac:dyDescent="0.3">
      <c r="A38" s="22" t="s">
        <v>97</v>
      </c>
      <c r="B38" s="303" t="s">
        <v>17</v>
      </c>
      <c r="C38" s="304"/>
      <c r="D38" s="8"/>
      <c r="E38" s="74">
        <v>4</v>
      </c>
      <c r="F38" s="80">
        <v>5</v>
      </c>
      <c r="G38" s="38"/>
    </row>
    <row r="39" spans="1:7" ht="14.5" customHeight="1" x14ac:dyDescent="0.3">
      <c r="A39" s="22" t="s">
        <v>98</v>
      </c>
      <c r="B39" s="303" t="s">
        <v>18</v>
      </c>
      <c r="C39" s="304"/>
      <c r="D39" s="8"/>
      <c r="E39" s="74">
        <v>6</v>
      </c>
      <c r="F39" s="80">
        <v>7</v>
      </c>
      <c r="G39" s="38"/>
    </row>
    <row r="40" spans="1:7" ht="14.5" customHeight="1" x14ac:dyDescent="0.3">
      <c r="A40" s="22" t="s">
        <v>99</v>
      </c>
      <c r="B40" s="303" t="s">
        <v>19</v>
      </c>
      <c r="C40" s="304"/>
      <c r="D40" s="8"/>
      <c r="E40" s="74">
        <v>4</v>
      </c>
      <c r="F40" s="80">
        <v>5</v>
      </c>
      <c r="G40" s="38"/>
    </row>
    <row r="41" spans="1:7" ht="14.5" customHeight="1" thickBot="1" x14ac:dyDescent="0.35">
      <c r="A41" s="22" t="s">
        <v>100</v>
      </c>
      <c r="B41" s="303" t="s">
        <v>20</v>
      </c>
      <c r="C41" s="304"/>
      <c r="D41" s="8"/>
      <c r="E41" s="81">
        <v>6</v>
      </c>
      <c r="F41" s="80">
        <v>4</v>
      </c>
      <c r="G41" s="38"/>
    </row>
    <row r="42" spans="1:7" ht="15" customHeight="1" thickBot="1" x14ac:dyDescent="0.35">
      <c r="A42" s="22" t="s">
        <v>101</v>
      </c>
      <c r="B42" s="303" t="s">
        <v>21</v>
      </c>
      <c r="C42" s="304"/>
      <c r="D42" s="8" t="s">
        <v>124</v>
      </c>
      <c r="E42" s="293" t="s">
        <v>283</v>
      </c>
      <c r="F42" s="294"/>
      <c r="G42" s="295"/>
    </row>
    <row r="43" spans="1:7" ht="14.5" customHeight="1" x14ac:dyDescent="0.3">
      <c r="A43" s="22" t="s">
        <v>603</v>
      </c>
      <c r="B43" s="296" t="s">
        <v>156</v>
      </c>
      <c r="C43" s="297"/>
      <c r="D43" s="8"/>
      <c r="E43" s="74">
        <v>1</v>
      </c>
      <c r="F43" s="80">
        <v>5</v>
      </c>
      <c r="G43" s="38"/>
    </row>
    <row r="44" spans="1:7" ht="14.5" customHeight="1" x14ac:dyDescent="0.3">
      <c r="A44" s="22" t="s">
        <v>604</v>
      </c>
      <c r="B44" s="296" t="s">
        <v>157</v>
      </c>
      <c r="C44" s="297"/>
      <c r="D44" s="8"/>
      <c r="E44" s="74">
        <v>4</v>
      </c>
      <c r="F44" s="80">
        <v>5</v>
      </c>
      <c r="G44" s="38"/>
    </row>
    <row r="45" spans="1:7" ht="14.5" customHeight="1" x14ac:dyDescent="0.3">
      <c r="A45" s="22" t="s">
        <v>605</v>
      </c>
      <c r="B45" s="296" t="s">
        <v>158</v>
      </c>
      <c r="C45" s="297"/>
      <c r="D45" s="8"/>
      <c r="E45" s="74">
        <v>2</v>
      </c>
      <c r="F45" s="80">
        <v>4</v>
      </c>
      <c r="G45" s="38"/>
    </row>
    <row r="46" spans="1:7" ht="14.5" customHeight="1" thickBot="1" x14ac:dyDescent="0.35">
      <c r="A46" s="22" t="s">
        <v>606</v>
      </c>
      <c r="B46" s="296" t="s">
        <v>159</v>
      </c>
      <c r="C46" s="297"/>
      <c r="D46" s="8"/>
      <c r="E46" s="81">
        <v>3</v>
      </c>
      <c r="F46" s="87">
        <v>6</v>
      </c>
      <c r="G46" s="38"/>
    </row>
    <row r="47" spans="1:7" ht="14.5" customHeight="1" thickBot="1" x14ac:dyDescent="0.35">
      <c r="A47" s="22" t="s">
        <v>607</v>
      </c>
      <c r="B47" s="301" t="s">
        <v>170</v>
      </c>
      <c r="C47" s="302"/>
      <c r="D47" s="8"/>
      <c r="E47" s="179">
        <f>SUM(E43:E46)</f>
        <v>10</v>
      </c>
      <c r="F47" s="179">
        <f>SUM(F43:F46)</f>
        <v>20</v>
      </c>
      <c r="G47" s="38"/>
    </row>
    <row r="48" spans="1:7" ht="14.5" customHeight="1" x14ac:dyDescent="0.3">
      <c r="A48" s="22" t="s">
        <v>608</v>
      </c>
      <c r="B48" s="296" t="s">
        <v>160</v>
      </c>
      <c r="C48" s="297"/>
      <c r="D48" s="8"/>
      <c r="E48" s="74">
        <v>2</v>
      </c>
      <c r="F48" s="80">
        <v>4</v>
      </c>
      <c r="G48" s="38"/>
    </row>
    <row r="49" spans="1:7" ht="14.5" customHeight="1" x14ac:dyDescent="0.3">
      <c r="A49" s="22" t="s">
        <v>609</v>
      </c>
      <c r="B49" s="296" t="s">
        <v>161</v>
      </c>
      <c r="C49" s="297"/>
      <c r="D49" s="8"/>
      <c r="E49" s="74">
        <v>3</v>
      </c>
      <c r="F49" s="80">
        <v>5</v>
      </c>
      <c r="G49" s="38"/>
    </row>
    <row r="50" spans="1:7" ht="14.5" customHeight="1" thickBot="1" x14ac:dyDescent="0.35">
      <c r="A50" s="22" t="s">
        <v>610</v>
      </c>
      <c r="B50" s="296" t="s">
        <v>162</v>
      </c>
      <c r="C50" s="297"/>
      <c r="D50" s="8"/>
      <c r="E50" s="81">
        <v>4</v>
      </c>
      <c r="F50" s="87">
        <v>6</v>
      </c>
      <c r="G50" s="38"/>
    </row>
    <row r="51" spans="1:7" ht="14.5" customHeight="1" thickBot="1" x14ac:dyDescent="0.35">
      <c r="A51" s="22" t="s">
        <v>611</v>
      </c>
      <c r="B51" s="301" t="s">
        <v>163</v>
      </c>
      <c r="C51" s="302"/>
      <c r="D51" s="8"/>
      <c r="E51" s="179">
        <f>SUM(E48:E50)</f>
        <v>9</v>
      </c>
      <c r="F51" s="179">
        <f>SUM(F48:F50)</f>
        <v>15</v>
      </c>
      <c r="G51" s="38"/>
    </row>
    <row r="52" spans="1:7" ht="14.5" customHeight="1" x14ac:dyDescent="0.3">
      <c r="A52" s="22" t="s">
        <v>612</v>
      </c>
      <c r="B52" s="296" t="s">
        <v>164</v>
      </c>
      <c r="C52" s="297"/>
      <c r="D52" s="8"/>
      <c r="E52" s="74">
        <v>4</v>
      </c>
      <c r="F52" s="80">
        <v>4</v>
      </c>
      <c r="G52" s="38"/>
    </row>
    <row r="53" spans="1:7" ht="14.5" customHeight="1" x14ac:dyDescent="0.3">
      <c r="A53" s="22" t="s">
        <v>613</v>
      </c>
      <c r="B53" s="296" t="s">
        <v>165</v>
      </c>
      <c r="C53" s="297"/>
      <c r="D53" s="8"/>
      <c r="E53" s="74">
        <v>6</v>
      </c>
      <c r="F53" s="80">
        <v>5</v>
      </c>
      <c r="G53" s="38"/>
    </row>
    <row r="54" spans="1:7" ht="14.5" customHeight="1" x14ac:dyDescent="0.3">
      <c r="A54" s="22" t="s">
        <v>614</v>
      </c>
      <c r="B54" s="296" t="s">
        <v>166</v>
      </c>
      <c r="C54" s="297"/>
      <c r="D54" s="8"/>
      <c r="E54" s="74">
        <v>7</v>
      </c>
      <c r="F54" s="80">
        <v>6</v>
      </c>
      <c r="G54" s="38"/>
    </row>
    <row r="55" spans="1:7" ht="14.5" customHeight="1" x14ac:dyDescent="0.3">
      <c r="A55" s="22" t="s">
        <v>615</v>
      </c>
      <c r="B55" s="296" t="s">
        <v>167</v>
      </c>
      <c r="C55" s="297"/>
      <c r="D55" s="8"/>
      <c r="E55" s="74">
        <v>8</v>
      </c>
      <c r="F55" s="80">
        <v>4</v>
      </c>
      <c r="G55" s="38"/>
    </row>
    <row r="56" spans="1:7" ht="14.5" customHeight="1" thickBot="1" x14ac:dyDescent="0.35">
      <c r="A56" s="22" t="s">
        <v>616</v>
      </c>
      <c r="B56" s="296" t="s">
        <v>168</v>
      </c>
      <c r="C56" s="297"/>
      <c r="D56" s="8"/>
      <c r="E56" s="81">
        <v>9</v>
      </c>
      <c r="F56" s="87">
        <v>3</v>
      </c>
      <c r="G56" s="38"/>
    </row>
    <row r="57" spans="1:7" ht="14.5" customHeight="1" thickBot="1" x14ac:dyDescent="0.35">
      <c r="A57" s="22" t="s">
        <v>617</v>
      </c>
      <c r="B57" s="301" t="s">
        <v>169</v>
      </c>
      <c r="C57" s="302"/>
      <c r="D57" s="8"/>
      <c r="E57" s="171">
        <f>SUM(E52:E56,E51,E47)</f>
        <v>53</v>
      </c>
      <c r="F57" s="171">
        <f>SUM(F52:F56,F51,F47)</f>
        <v>57</v>
      </c>
      <c r="G57" s="38"/>
    </row>
    <row r="58" spans="1:7" ht="14.5" customHeight="1" x14ac:dyDescent="0.3">
      <c r="A58" s="22" t="s">
        <v>102</v>
      </c>
      <c r="B58" s="303" t="s">
        <v>22</v>
      </c>
      <c r="C58" s="304"/>
      <c r="D58" s="8"/>
      <c r="E58" s="74">
        <v>4</v>
      </c>
      <c r="F58" s="80">
        <v>6</v>
      </c>
      <c r="G58" s="38"/>
    </row>
    <row r="59" spans="1:7" ht="14.5" customHeight="1" x14ac:dyDescent="0.3">
      <c r="A59" s="22" t="s">
        <v>103</v>
      </c>
      <c r="B59" s="303" t="s">
        <v>23</v>
      </c>
      <c r="C59" s="304"/>
      <c r="D59" s="8"/>
      <c r="E59" s="74">
        <v>5</v>
      </c>
      <c r="F59" s="80">
        <v>5</v>
      </c>
      <c r="G59" s="38"/>
    </row>
    <row r="60" spans="1:7" ht="14.5" customHeight="1" x14ac:dyDescent="0.3">
      <c r="A60" s="22" t="s">
        <v>104</v>
      </c>
      <c r="B60" s="303" t="s">
        <v>24</v>
      </c>
      <c r="C60" s="304"/>
      <c r="D60" s="8"/>
      <c r="E60" s="74">
        <v>6</v>
      </c>
      <c r="F60" s="80">
        <v>4</v>
      </c>
      <c r="G60" s="38"/>
    </row>
    <row r="61" spans="1:7" ht="14.5" customHeight="1" x14ac:dyDescent="0.3">
      <c r="A61" s="22" t="s">
        <v>105</v>
      </c>
      <c r="B61" s="303" t="s">
        <v>25</v>
      </c>
      <c r="C61" s="304"/>
      <c r="D61" s="8"/>
      <c r="E61" s="74">
        <v>7</v>
      </c>
      <c r="F61" s="80">
        <v>5</v>
      </c>
      <c r="G61" s="38"/>
    </row>
    <row r="62" spans="1:7" ht="15" customHeight="1" thickBot="1" x14ac:dyDescent="0.35">
      <c r="A62" s="23" t="s">
        <v>106</v>
      </c>
      <c r="B62" s="303" t="s">
        <v>26</v>
      </c>
      <c r="C62" s="304"/>
      <c r="D62" s="9"/>
      <c r="E62" s="81">
        <v>4</v>
      </c>
      <c r="F62" s="80">
        <v>6</v>
      </c>
      <c r="G62" s="40"/>
    </row>
    <row r="63" spans="1:7" ht="14.5" thickBot="1" x14ac:dyDescent="0.35">
      <c r="B63" s="309" t="s">
        <v>27</v>
      </c>
      <c r="C63" s="310"/>
      <c r="E63" s="77">
        <f>SUM(E57:E62,E33:E41)</f>
        <v>334</v>
      </c>
      <c r="F63" s="77">
        <f>SUM(F57:F62,F33:F41)</f>
        <v>236</v>
      </c>
    </row>
    <row r="64" spans="1:7" ht="14.5" thickBot="1" x14ac:dyDescent="0.35"/>
    <row r="65" spans="1:7" ht="14.5" thickBot="1" x14ac:dyDescent="0.35">
      <c r="D65" s="100" t="s">
        <v>73</v>
      </c>
      <c r="E65" s="12">
        <f>$B$4</f>
        <v>45292</v>
      </c>
      <c r="F65" s="12">
        <f>$B$5</f>
        <v>45657</v>
      </c>
      <c r="G65" s="36" t="s">
        <v>281</v>
      </c>
    </row>
    <row r="66" spans="1:7" ht="14.5" thickBot="1" x14ac:dyDescent="0.35">
      <c r="B66" s="248" t="s">
        <v>29</v>
      </c>
      <c r="C66" s="249"/>
      <c r="D66" s="249"/>
      <c r="E66" s="249"/>
      <c r="F66" s="249"/>
      <c r="G66" s="249"/>
    </row>
    <row r="67" spans="1:7" ht="14.5" customHeight="1" thickBot="1" x14ac:dyDescent="0.35">
      <c r="A67" s="21" t="s">
        <v>107</v>
      </c>
      <c r="B67" s="305" t="s">
        <v>2</v>
      </c>
      <c r="C67" s="306"/>
      <c r="D67" s="7" t="s">
        <v>125</v>
      </c>
      <c r="E67" s="298" t="s">
        <v>284</v>
      </c>
      <c r="F67" s="299"/>
      <c r="G67" s="300"/>
    </row>
    <row r="68" spans="1:7" x14ac:dyDescent="0.3">
      <c r="A68" s="22"/>
      <c r="B68" s="296" t="s">
        <v>204</v>
      </c>
      <c r="C68" s="297"/>
      <c r="D68" s="8"/>
      <c r="E68" s="74">
        <v>1</v>
      </c>
      <c r="F68" s="74">
        <v>4</v>
      </c>
      <c r="G68" s="39"/>
    </row>
    <row r="69" spans="1:7" x14ac:dyDescent="0.3">
      <c r="A69" s="22"/>
      <c r="B69" s="296" t="s">
        <v>188</v>
      </c>
      <c r="C69" s="297">
        <v>2</v>
      </c>
      <c r="D69" s="8"/>
      <c r="E69" s="74">
        <v>2</v>
      </c>
      <c r="F69" s="74">
        <v>5</v>
      </c>
      <c r="G69" s="39"/>
    </row>
    <row r="70" spans="1:7" ht="14.5" thickBot="1" x14ac:dyDescent="0.35">
      <c r="A70" s="22"/>
      <c r="B70" s="296" t="s">
        <v>189</v>
      </c>
      <c r="C70" s="297">
        <v>3</v>
      </c>
      <c r="D70" s="8"/>
      <c r="E70" s="81">
        <v>1</v>
      </c>
      <c r="F70" s="81">
        <v>2</v>
      </c>
      <c r="G70" s="39"/>
    </row>
    <row r="71" spans="1:7" ht="14.5" thickBot="1" x14ac:dyDescent="0.35">
      <c r="A71" s="22"/>
      <c r="B71" s="301" t="s">
        <v>190</v>
      </c>
      <c r="C71" s="302">
        <f>SUM(C69:C70)</f>
        <v>5</v>
      </c>
      <c r="D71" s="8"/>
      <c r="E71" s="173">
        <f>SUM(E68:E70)</f>
        <v>4</v>
      </c>
      <c r="F71" s="173">
        <f>SUM(F68:F70)</f>
        <v>11</v>
      </c>
      <c r="G71" s="39"/>
    </row>
    <row r="72" spans="1:7" x14ac:dyDescent="0.3">
      <c r="A72" s="22"/>
      <c r="B72" s="296" t="s">
        <v>191</v>
      </c>
      <c r="C72" s="297">
        <v>4</v>
      </c>
      <c r="D72" s="8"/>
      <c r="E72" s="74">
        <v>15</v>
      </c>
      <c r="F72" s="74">
        <v>2</v>
      </c>
      <c r="G72" s="39"/>
    </row>
    <row r="73" spans="1:7" x14ac:dyDescent="0.3">
      <c r="A73" s="22"/>
      <c r="B73" s="296" t="s">
        <v>192</v>
      </c>
      <c r="C73" s="297">
        <v>5</v>
      </c>
      <c r="D73" s="8"/>
      <c r="E73" s="74">
        <v>2</v>
      </c>
      <c r="F73" s="74">
        <v>4</v>
      </c>
      <c r="G73" s="39"/>
    </row>
    <row r="74" spans="1:7" x14ac:dyDescent="0.3">
      <c r="A74" s="22"/>
      <c r="B74" s="296" t="s">
        <v>193</v>
      </c>
      <c r="C74" s="297">
        <v>6</v>
      </c>
      <c r="D74" s="8"/>
      <c r="E74" s="74">
        <v>3</v>
      </c>
      <c r="F74" s="74">
        <v>3</v>
      </c>
      <c r="G74" s="39"/>
    </row>
    <row r="75" spans="1:7" x14ac:dyDescent="0.3">
      <c r="A75" s="22"/>
      <c r="B75" s="296" t="s">
        <v>194</v>
      </c>
      <c r="C75" s="297">
        <v>7</v>
      </c>
      <c r="D75" s="8"/>
      <c r="E75" s="74">
        <v>2</v>
      </c>
      <c r="F75" s="74">
        <v>8</v>
      </c>
      <c r="G75" s="39"/>
    </row>
    <row r="76" spans="1:7" x14ac:dyDescent="0.3">
      <c r="A76" s="22"/>
      <c r="B76" s="296" t="s">
        <v>195</v>
      </c>
      <c r="C76" s="297">
        <v>4</v>
      </c>
      <c r="D76" s="8"/>
      <c r="E76" s="74">
        <v>5</v>
      </c>
      <c r="F76" s="74">
        <v>9</v>
      </c>
      <c r="G76" s="39"/>
    </row>
    <row r="77" spans="1:7" x14ac:dyDescent="0.3">
      <c r="A77" s="22"/>
      <c r="B77" s="296" t="s">
        <v>196</v>
      </c>
      <c r="C77" s="297">
        <v>4</v>
      </c>
      <c r="D77" s="8"/>
      <c r="E77" s="74">
        <v>4</v>
      </c>
      <c r="F77" s="74">
        <v>2</v>
      </c>
      <c r="G77" s="39"/>
    </row>
    <row r="78" spans="1:7" x14ac:dyDescent="0.3">
      <c r="A78" s="22"/>
      <c r="B78" s="296" t="s">
        <v>197</v>
      </c>
      <c r="C78" s="297">
        <v>6</v>
      </c>
      <c r="D78" s="8"/>
      <c r="E78" s="74">
        <v>3</v>
      </c>
      <c r="F78" s="74">
        <v>4</v>
      </c>
      <c r="G78" s="39"/>
    </row>
    <row r="79" spans="1:7" x14ac:dyDescent="0.3">
      <c r="A79" s="22"/>
      <c r="B79" s="296" t="s">
        <v>198</v>
      </c>
      <c r="C79" s="297">
        <v>7</v>
      </c>
      <c r="D79" s="8"/>
      <c r="E79" s="74">
        <v>1</v>
      </c>
      <c r="F79" s="74">
        <v>2</v>
      </c>
      <c r="G79" s="39"/>
    </row>
    <row r="80" spans="1:7" x14ac:dyDescent="0.3">
      <c r="A80" s="22"/>
      <c r="B80" s="296" t="s">
        <v>199</v>
      </c>
      <c r="C80" s="297">
        <v>8</v>
      </c>
      <c r="D80" s="8"/>
      <c r="E80" s="74">
        <v>0</v>
      </c>
      <c r="F80" s="74">
        <v>3</v>
      </c>
      <c r="G80" s="39"/>
    </row>
    <row r="81" spans="1:7" x14ac:dyDescent="0.3">
      <c r="A81" s="22"/>
      <c r="B81" s="296" t="s">
        <v>200</v>
      </c>
      <c r="C81" s="297">
        <v>9</v>
      </c>
      <c r="D81" s="8"/>
      <c r="E81" s="74">
        <v>4</v>
      </c>
      <c r="F81" s="74">
        <v>6</v>
      </c>
      <c r="G81" s="39"/>
    </row>
    <row r="82" spans="1:7" ht="14.5" thickBot="1" x14ac:dyDescent="0.35">
      <c r="A82" s="22"/>
      <c r="B82" s="296" t="s">
        <v>201</v>
      </c>
      <c r="C82" s="297">
        <v>5</v>
      </c>
      <c r="D82" s="8"/>
      <c r="E82" s="81">
        <v>5</v>
      </c>
      <c r="F82" s="81">
        <v>9</v>
      </c>
      <c r="G82" s="39"/>
    </row>
    <row r="83" spans="1:7" ht="14.5" thickBot="1" x14ac:dyDescent="0.35">
      <c r="A83" s="22"/>
      <c r="B83" s="301" t="s">
        <v>202</v>
      </c>
      <c r="C83" s="302">
        <f>SUM(C72:C82)</f>
        <v>65</v>
      </c>
      <c r="D83" s="8"/>
      <c r="E83" s="172">
        <f>SUM(E71:E82)</f>
        <v>48</v>
      </c>
      <c r="F83" s="172">
        <f>SUM(F71:F82)</f>
        <v>63</v>
      </c>
      <c r="G83" s="39"/>
    </row>
    <row r="84" spans="1:7" ht="14.5" customHeight="1" thickBot="1" x14ac:dyDescent="0.35">
      <c r="A84" s="22" t="s">
        <v>108</v>
      </c>
      <c r="B84" s="311" t="s">
        <v>3</v>
      </c>
      <c r="C84" s="312"/>
      <c r="D84" s="8" t="s">
        <v>126</v>
      </c>
      <c r="E84" s="298" t="s">
        <v>283</v>
      </c>
      <c r="F84" s="299"/>
      <c r="G84" s="300"/>
    </row>
    <row r="85" spans="1:7" x14ac:dyDescent="0.3">
      <c r="A85" s="22"/>
      <c r="B85" s="296" t="s">
        <v>171</v>
      </c>
      <c r="C85" s="297">
        <v>1</v>
      </c>
      <c r="D85" s="8"/>
      <c r="E85" s="74">
        <v>4</v>
      </c>
      <c r="F85" s="74">
        <v>5</v>
      </c>
      <c r="G85" s="39"/>
    </row>
    <row r="86" spans="1:7" x14ac:dyDescent="0.3">
      <c r="A86" s="22"/>
      <c r="B86" s="296" t="s">
        <v>172</v>
      </c>
      <c r="C86" s="297">
        <v>2</v>
      </c>
      <c r="D86" s="8"/>
      <c r="E86" s="74">
        <v>34</v>
      </c>
      <c r="F86" s="74">
        <v>4</v>
      </c>
      <c r="G86" s="39"/>
    </row>
    <row r="87" spans="1:7" x14ac:dyDescent="0.3">
      <c r="A87" s="22"/>
      <c r="B87" s="296" t="s">
        <v>173</v>
      </c>
      <c r="C87" s="297">
        <v>3</v>
      </c>
      <c r="D87" s="8"/>
      <c r="E87" s="74">
        <v>3</v>
      </c>
      <c r="F87" s="74">
        <v>5</v>
      </c>
      <c r="G87" s="39"/>
    </row>
    <row r="88" spans="1:7" x14ac:dyDescent="0.3">
      <c r="A88" s="22"/>
      <c r="B88" s="296" t="s">
        <v>174</v>
      </c>
      <c r="C88" s="297">
        <v>4</v>
      </c>
      <c r="D88" s="8"/>
      <c r="E88" s="74">
        <v>5</v>
      </c>
      <c r="F88" s="74">
        <v>4</v>
      </c>
      <c r="G88" s="39"/>
    </row>
    <row r="89" spans="1:7" x14ac:dyDescent="0.3">
      <c r="A89" s="22"/>
      <c r="B89" s="296" t="s">
        <v>187</v>
      </c>
      <c r="C89" s="297"/>
      <c r="D89" s="8"/>
      <c r="E89" s="74">
        <v>4</v>
      </c>
      <c r="F89" s="74">
        <v>3</v>
      </c>
      <c r="G89" s="39"/>
    </row>
    <row r="90" spans="1:7" x14ac:dyDescent="0.3">
      <c r="A90" s="22"/>
      <c r="B90" s="296" t="s">
        <v>186</v>
      </c>
      <c r="C90" s="297"/>
      <c r="D90" s="8"/>
      <c r="E90" s="74">
        <v>2</v>
      </c>
      <c r="F90" s="74">
        <v>6</v>
      </c>
      <c r="G90" s="39"/>
    </row>
    <row r="91" spans="1:7" x14ac:dyDescent="0.3">
      <c r="A91" s="22"/>
      <c r="B91" s="296" t="s">
        <v>175</v>
      </c>
      <c r="C91" s="297">
        <v>5</v>
      </c>
      <c r="D91" s="8"/>
      <c r="E91" s="74">
        <v>3</v>
      </c>
      <c r="F91" s="74">
        <v>7</v>
      </c>
      <c r="G91" s="39"/>
    </row>
    <row r="92" spans="1:7" ht="14.5" thickBot="1" x14ac:dyDescent="0.35">
      <c r="A92" s="22"/>
      <c r="B92" s="296" t="s">
        <v>176</v>
      </c>
      <c r="C92" s="297">
        <v>7</v>
      </c>
      <c r="D92" s="8"/>
      <c r="E92" s="81">
        <v>5</v>
      </c>
      <c r="F92" s="81">
        <v>4</v>
      </c>
      <c r="G92" s="39"/>
    </row>
    <row r="93" spans="1:7" ht="14.5" thickBot="1" x14ac:dyDescent="0.35">
      <c r="A93" s="22"/>
      <c r="B93" s="301" t="s">
        <v>177</v>
      </c>
      <c r="C93" s="302">
        <f>SUM(C91:C92)</f>
        <v>12</v>
      </c>
      <c r="D93" s="8"/>
      <c r="E93" s="173">
        <f>SUM(E85:E92)</f>
        <v>60</v>
      </c>
      <c r="F93" s="173">
        <f>SUM(F85:F92)</f>
        <v>38</v>
      </c>
      <c r="G93" s="39"/>
    </row>
    <row r="94" spans="1:7" ht="14.5" thickBot="1" x14ac:dyDescent="0.35">
      <c r="A94" s="22"/>
      <c r="B94" s="296" t="s">
        <v>178</v>
      </c>
      <c r="C94" s="297">
        <v>4</v>
      </c>
      <c r="D94" s="8"/>
      <c r="E94" s="81">
        <v>4</v>
      </c>
      <c r="F94" s="81">
        <v>5</v>
      </c>
      <c r="G94" s="39"/>
    </row>
    <row r="95" spans="1:7" ht="14.5" thickBot="1" x14ac:dyDescent="0.35">
      <c r="A95" s="22"/>
      <c r="B95" s="301" t="s">
        <v>179</v>
      </c>
      <c r="C95" s="302">
        <f>SUM(C85:C88,C93)</f>
        <v>22</v>
      </c>
      <c r="D95" s="8"/>
      <c r="E95" s="173">
        <f>SUM(E93:E94)</f>
        <v>64</v>
      </c>
      <c r="F95" s="173">
        <f>SUM(F93:F94)</f>
        <v>43</v>
      </c>
      <c r="G95" s="39"/>
    </row>
    <row r="96" spans="1:7" x14ac:dyDescent="0.3">
      <c r="A96" s="22"/>
      <c r="B96" s="296" t="s">
        <v>180</v>
      </c>
      <c r="C96" s="297">
        <v>3</v>
      </c>
      <c r="D96" s="8"/>
      <c r="E96" s="74">
        <v>5</v>
      </c>
      <c r="F96" s="74">
        <v>3</v>
      </c>
      <c r="G96" s="39"/>
    </row>
    <row r="97" spans="1:7" x14ac:dyDescent="0.3">
      <c r="A97" s="22"/>
      <c r="B97" s="296" t="s">
        <v>181</v>
      </c>
      <c r="C97" s="297">
        <v>2</v>
      </c>
      <c r="D97" s="8"/>
      <c r="E97" s="74">
        <v>4</v>
      </c>
      <c r="F97" s="74">
        <v>4</v>
      </c>
      <c r="G97" s="39"/>
    </row>
    <row r="98" spans="1:7" x14ac:dyDescent="0.3">
      <c r="A98" s="22"/>
      <c r="B98" s="296" t="s">
        <v>182</v>
      </c>
      <c r="C98" s="297">
        <v>5</v>
      </c>
      <c r="D98" s="8"/>
      <c r="E98" s="74">
        <v>6</v>
      </c>
      <c r="F98" s="74">
        <v>5</v>
      </c>
      <c r="G98" s="39"/>
    </row>
    <row r="99" spans="1:7" x14ac:dyDescent="0.3">
      <c r="A99" s="22"/>
      <c r="B99" s="296" t="s">
        <v>183</v>
      </c>
      <c r="C99" s="297">
        <v>4</v>
      </c>
      <c r="D99" s="8"/>
      <c r="E99" s="74">
        <v>5</v>
      </c>
      <c r="F99" s="74">
        <v>6</v>
      </c>
      <c r="G99" s="39"/>
    </row>
    <row r="100" spans="1:7" ht="14.5" thickBot="1" x14ac:dyDescent="0.35">
      <c r="A100" s="22"/>
      <c r="B100" s="296" t="s">
        <v>184</v>
      </c>
      <c r="C100" s="297">
        <v>2</v>
      </c>
      <c r="D100" s="8"/>
      <c r="E100" s="81">
        <v>4</v>
      </c>
      <c r="F100" s="81">
        <v>3</v>
      </c>
      <c r="G100" s="39"/>
    </row>
    <row r="101" spans="1:7" ht="14.5" thickBot="1" x14ac:dyDescent="0.35">
      <c r="A101" s="22"/>
      <c r="B101" s="301" t="s">
        <v>185</v>
      </c>
      <c r="C101" s="302">
        <f>SUM(C96:C100,C95)</f>
        <v>38</v>
      </c>
      <c r="D101" s="8"/>
      <c r="E101" s="172">
        <f>SUM(E96:E100,E95)</f>
        <v>88</v>
      </c>
      <c r="F101" s="172">
        <f>SUM(F96:F100,F95)</f>
        <v>64</v>
      </c>
      <c r="G101" s="39"/>
    </row>
    <row r="102" spans="1:7" x14ac:dyDescent="0.3">
      <c r="A102" s="22" t="s">
        <v>109</v>
      </c>
      <c r="B102" s="303" t="s">
        <v>4</v>
      </c>
      <c r="C102" s="304"/>
      <c r="D102" s="8"/>
      <c r="E102" s="74">
        <v>3</v>
      </c>
      <c r="F102" s="74">
        <v>4</v>
      </c>
      <c r="G102" s="38"/>
    </row>
    <row r="103" spans="1:7" x14ac:dyDescent="0.3">
      <c r="A103" s="22" t="s">
        <v>110</v>
      </c>
      <c r="B103" s="303" t="s">
        <v>5</v>
      </c>
      <c r="C103" s="304"/>
      <c r="D103" s="8"/>
      <c r="E103" s="74">
        <v>4</v>
      </c>
      <c r="F103" s="74">
        <v>4</v>
      </c>
      <c r="G103" s="38"/>
    </row>
    <row r="104" spans="1:7" x14ac:dyDescent="0.3">
      <c r="A104" s="22" t="s">
        <v>111</v>
      </c>
      <c r="B104" s="303" t="s">
        <v>6</v>
      </c>
      <c r="C104" s="304"/>
      <c r="D104" s="8"/>
      <c r="E104" s="74">
        <v>5</v>
      </c>
      <c r="F104" s="74">
        <v>53</v>
      </c>
      <c r="G104" s="38"/>
    </row>
    <row r="105" spans="1:7" x14ac:dyDescent="0.3">
      <c r="A105" s="22" t="s">
        <v>112</v>
      </c>
      <c r="B105" s="303" t="s">
        <v>7</v>
      </c>
      <c r="C105" s="304"/>
      <c r="D105" s="8"/>
      <c r="E105" s="74">
        <v>5</v>
      </c>
      <c r="F105" s="74">
        <v>3</v>
      </c>
      <c r="G105" s="38"/>
    </row>
    <row r="106" spans="1:7" x14ac:dyDescent="0.3">
      <c r="A106" s="22" t="s">
        <v>113</v>
      </c>
      <c r="B106" s="303" t="s">
        <v>8</v>
      </c>
      <c r="C106" s="304"/>
      <c r="D106" s="8"/>
      <c r="E106" s="74">
        <v>2</v>
      </c>
      <c r="F106" s="74">
        <v>6</v>
      </c>
      <c r="G106" s="38"/>
    </row>
    <row r="107" spans="1:7" x14ac:dyDescent="0.3">
      <c r="A107" s="22" t="s">
        <v>114</v>
      </c>
      <c r="B107" s="303" t="s">
        <v>9</v>
      </c>
      <c r="C107" s="304"/>
      <c r="D107" s="8"/>
      <c r="E107" s="74">
        <v>10</v>
      </c>
      <c r="F107" s="74">
        <v>15</v>
      </c>
      <c r="G107" s="38"/>
    </row>
    <row r="108" spans="1:7" ht="14.5" thickBot="1" x14ac:dyDescent="0.35">
      <c r="A108" s="23" t="s">
        <v>115</v>
      </c>
      <c r="B108" s="313" t="s">
        <v>10</v>
      </c>
      <c r="C108" s="314"/>
      <c r="D108" s="9"/>
      <c r="E108" s="81">
        <v>4</v>
      </c>
      <c r="F108" s="81">
        <v>5</v>
      </c>
      <c r="G108" s="40"/>
    </row>
    <row r="109" spans="1:7" ht="14.5" thickBot="1" x14ac:dyDescent="0.35">
      <c r="B109" s="248" t="s">
        <v>30</v>
      </c>
      <c r="C109" s="250"/>
      <c r="E109" s="82">
        <f>SUM(E101:E108,E83)</f>
        <v>169</v>
      </c>
      <c r="F109" s="82">
        <f>SUM(F101:F108,F83)</f>
        <v>217</v>
      </c>
    </row>
    <row r="110" spans="1:7" ht="14.5" thickBot="1" x14ac:dyDescent="0.35">
      <c r="B110" s="248" t="s">
        <v>31</v>
      </c>
      <c r="C110" s="250"/>
      <c r="E110" s="82">
        <f>SUM(E63,E109)</f>
        <v>503</v>
      </c>
      <c r="F110" s="82">
        <f>SUM(F63,F109)</f>
        <v>453</v>
      </c>
    </row>
    <row r="111" spans="1:7" ht="14.5" thickBot="1" x14ac:dyDescent="0.35"/>
    <row r="112" spans="1:7" ht="15" customHeight="1" thickBot="1" x14ac:dyDescent="0.35">
      <c r="D112" s="100" t="s">
        <v>73</v>
      </c>
      <c r="E112" s="12">
        <f>$B$4</f>
        <v>45292</v>
      </c>
      <c r="F112" s="12">
        <f>$B$5</f>
        <v>45657</v>
      </c>
      <c r="G112" s="36" t="s">
        <v>281</v>
      </c>
    </row>
    <row r="113" spans="1:7" ht="14.5" customHeight="1" thickBot="1" x14ac:dyDescent="0.35">
      <c r="B113" s="248" t="s">
        <v>32</v>
      </c>
      <c r="C113" s="249"/>
      <c r="D113" s="249"/>
      <c r="E113" s="249"/>
      <c r="F113" s="249"/>
      <c r="G113" s="250"/>
    </row>
    <row r="114" spans="1:7" ht="14.5" customHeight="1" thickBot="1" x14ac:dyDescent="0.35">
      <c r="B114" s="248" t="s">
        <v>33</v>
      </c>
      <c r="C114" s="249"/>
      <c r="D114" s="249"/>
      <c r="E114" s="249"/>
      <c r="F114" s="249"/>
      <c r="G114" s="250"/>
    </row>
    <row r="115" spans="1:7" ht="14.5" customHeight="1" thickBot="1" x14ac:dyDescent="0.35">
      <c r="A115" s="21" t="s">
        <v>116</v>
      </c>
      <c r="B115" s="305" t="s">
        <v>34</v>
      </c>
      <c r="C115" s="306"/>
      <c r="D115" s="7" t="s">
        <v>127</v>
      </c>
      <c r="E115" s="298" t="s">
        <v>285</v>
      </c>
      <c r="F115" s="299"/>
      <c r="G115" s="300"/>
    </row>
    <row r="116" spans="1:7" ht="14.5" customHeight="1" x14ac:dyDescent="0.3">
      <c r="A116" s="22"/>
      <c r="B116" s="296" t="s">
        <v>251</v>
      </c>
      <c r="C116" s="297">
        <v>1</v>
      </c>
      <c r="D116" s="8"/>
      <c r="E116" s="78">
        <v>1</v>
      </c>
      <c r="F116" s="79">
        <v>2</v>
      </c>
      <c r="G116" s="37"/>
    </row>
    <row r="117" spans="1:7" ht="14.5" customHeight="1" thickBot="1" x14ac:dyDescent="0.35">
      <c r="A117" s="22"/>
      <c r="B117" s="296" t="s">
        <v>252</v>
      </c>
      <c r="C117" s="297">
        <v>2</v>
      </c>
      <c r="D117" s="8"/>
      <c r="E117" s="81">
        <v>4</v>
      </c>
      <c r="F117" s="174">
        <v>3</v>
      </c>
      <c r="G117" s="39"/>
    </row>
    <row r="118" spans="1:7" ht="14.5" customHeight="1" thickBot="1" x14ac:dyDescent="0.35">
      <c r="A118" s="22"/>
      <c r="B118" s="301" t="s">
        <v>253</v>
      </c>
      <c r="C118" s="302">
        <f>SUM(C116:C117)</f>
        <v>3</v>
      </c>
      <c r="D118" s="8"/>
      <c r="E118" s="173">
        <f>SUM(E116:E117)</f>
        <v>5</v>
      </c>
      <c r="F118" s="173">
        <f>SUM(F116:F117)</f>
        <v>5</v>
      </c>
      <c r="G118" s="39"/>
    </row>
    <row r="119" spans="1:7" ht="14.5" customHeight="1" thickBot="1" x14ac:dyDescent="0.35">
      <c r="A119" s="22" t="s">
        <v>117</v>
      </c>
      <c r="B119" s="311" t="s">
        <v>35</v>
      </c>
      <c r="C119" s="312"/>
      <c r="D119" s="8" t="s">
        <v>128</v>
      </c>
      <c r="E119" s="298" t="s">
        <v>285</v>
      </c>
      <c r="F119" s="299"/>
      <c r="G119" s="300"/>
    </row>
    <row r="120" spans="1:7" ht="14.5" customHeight="1" x14ac:dyDescent="0.3">
      <c r="A120" s="22"/>
      <c r="B120" s="296" t="s">
        <v>254</v>
      </c>
      <c r="C120" s="297">
        <v>3</v>
      </c>
      <c r="D120" s="8"/>
      <c r="E120" s="74">
        <v>1</v>
      </c>
      <c r="F120" s="80">
        <v>2</v>
      </c>
      <c r="G120" s="39"/>
    </row>
    <row r="121" spans="1:7" ht="14.5" customHeight="1" thickBot="1" x14ac:dyDescent="0.35">
      <c r="A121" s="22"/>
      <c r="B121" s="296" t="s">
        <v>255</v>
      </c>
      <c r="C121" s="297">
        <v>4</v>
      </c>
      <c r="D121" s="8"/>
      <c r="E121" s="81">
        <v>2</v>
      </c>
      <c r="F121" s="174">
        <v>3</v>
      </c>
      <c r="G121" s="39"/>
    </row>
    <row r="122" spans="1:7" ht="14.5" customHeight="1" thickBot="1" x14ac:dyDescent="0.35">
      <c r="A122" s="22"/>
      <c r="B122" s="301" t="s">
        <v>256</v>
      </c>
      <c r="C122" s="302">
        <f>SUM(C120:C121)</f>
        <v>7</v>
      </c>
      <c r="D122" s="8"/>
      <c r="E122" s="173">
        <f>SUM(E120:E121)</f>
        <v>3</v>
      </c>
      <c r="F122" s="173">
        <f>SUM(F120:F121)</f>
        <v>5</v>
      </c>
      <c r="G122" s="39"/>
    </row>
    <row r="123" spans="1:7" ht="14.5" customHeight="1" thickBot="1" x14ac:dyDescent="0.35">
      <c r="A123" s="22" t="s">
        <v>118</v>
      </c>
      <c r="B123" s="303" t="s">
        <v>36</v>
      </c>
      <c r="C123" s="304"/>
      <c r="D123" s="8" t="s">
        <v>129</v>
      </c>
      <c r="E123" s="74">
        <v>2</v>
      </c>
      <c r="F123" s="80">
        <v>3</v>
      </c>
      <c r="G123" s="192" t="s">
        <v>285</v>
      </c>
    </row>
    <row r="124" spans="1:7" ht="14.5" customHeight="1" thickBot="1" x14ac:dyDescent="0.35">
      <c r="A124" s="22" t="s">
        <v>119</v>
      </c>
      <c r="B124" s="303" t="s">
        <v>37</v>
      </c>
      <c r="C124" s="304"/>
      <c r="D124" s="8"/>
      <c r="E124" s="74">
        <v>5</v>
      </c>
      <c r="F124" s="80">
        <v>4</v>
      </c>
      <c r="G124" s="39"/>
    </row>
    <row r="125" spans="1:7" ht="14.5" customHeight="1" thickBot="1" x14ac:dyDescent="0.35">
      <c r="A125" s="22" t="s">
        <v>120</v>
      </c>
      <c r="B125" s="303" t="s">
        <v>38</v>
      </c>
      <c r="C125" s="304"/>
      <c r="D125" s="8" t="s">
        <v>130</v>
      </c>
      <c r="E125" s="74">
        <v>3</v>
      </c>
      <c r="F125" s="80">
        <v>2</v>
      </c>
      <c r="G125" s="37" t="s">
        <v>285</v>
      </c>
    </row>
    <row r="126" spans="1:7" ht="14.5" customHeight="1" thickBot="1" x14ac:dyDescent="0.35">
      <c r="A126" s="22" t="s">
        <v>121</v>
      </c>
      <c r="B126" s="311" t="s">
        <v>39</v>
      </c>
      <c r="C126" s="312"/>
      <c r="D126" s="8" t="s">
        <v>131</v>
      </c>
      <c r="E126" s="298" t="s">
        <v>285</v>
      </c>
      <c r="F126" s="299"/>
      <c r="G126" s="300"/>
    </row>
    <row r="127" spans="1:7" ht="14.5" customHeight="1" x14ac:dyDescent="0.3">
      <c r="A127" s="22"/>
      <c r="B127" s="296" t="s">
        <v>265</v>
      </c>
      <c r="C127" s="297">
        <v>1</v>
      </c>
      <c r="D127" s="8"/>
      <c r="E127" s="74">
        <v>2</v>
      </c>
      <c r="F127" s="80">
        <v>1</v>
      </c>
      <c r="G127" s="39"/>
    </row>
    <row r="128" spans="1:7" x14ac:dyDescent="0.3">
      <c r="A128" s="22"/>
      <c r="B128" s="296" t="s">
        <v>266</v>
      </c>
      <c r="C128" s="297">
        <v>4</v>
      </c>
      <c r="D128" s="8"/>
      <c r="E128" s="74">
        <v>3</v>
      </c>
      <c r="F128" s="80">
        <v>4</v>
      </c>
      <c r="G128" s="39"/>
    </row>
    <row r="129" spans="1:7" ht="14.5" thickBot="1" x14ac:dyDescent="0.35">
      <c r="A129" s="22"/>
      <c r="B129" s="296" t="s">
        <v>267</v>
      </c>
      <c r="C129" s="297">
        <v>2</v>
      </c>
      <c r="D129" s="8"/>
      <c r="E129" s="81">
        <v>3</v>
      </c>
      <c r="F129" s="174">
        <v>5</v>
      </c>
      <c r="G129" s="39"/>
    </row>
    <row r="130" spans="1:7" ht="14.5" thickBot="1" x14ac:dyDescent="0.35">
      <c r="A130" s="23"/>
      <c r="B130" s="301" t="s">
        <v>268</v>
      </c>
      <c r="C130" s="302">
        <f>SUM(C127:C129)</f>
        <v>7</v>
      </c>
      <c r="D130" s="8"/>
      <c r="E130" s="175">
        <f>SUM(E127:E129)</f>
        <v>8</v>
      </c>
      <c r="F130" s="175">
        <f>SUM(F127:F129)</f>
        <v>10</v>
      </c>
      <c r="G130" s="41"/>
    </row>
    <row r="131" spans="1:7" ht="15" customHeight="1" thickBot="1" x14ac:dyDescent="0.35">
      <c r="A131" s="3"/>
      <c r="B131" s="248" t="s">
        <v>40</v>
      </c>
      <c r="C131" s="250"/>
      <c r="D131" s="83"/>
      <c r="E131" s="190">
        <f>SUM(E130,E118,E122:E125)</f>
        <v>26</v>
      </c>
      <c r="F131" s="191">
        <f>SUM(F130,F118,F122:F125)</f>
        <v>29</v>
      </c>
    </row>
    <row r="132" spans="1:7" ht="14.5" thickBot="1" x14ac:dyDescent="0.35">
      <c r="A132" s="24" t="s">
        <v>122</v>
      </c>
      <c r="B132" s="261" t="s">
        <v>41</v>
      </c>
      <c r="C132" s="262"/>
      <c r="D132" s="84"/>
      <c r="E132" s="81">
        <v>3</v>
      </c>
      <c r="F132" s="87">
        <v>2</v>
      </c>
    </row>
    <row r="133" spans="1:7" ht="15" customHeight="1" thickBot="1" x14ac:dyDescent="0.35">
      <c r="B133" s="248" t="s">
        <v>42</v>
      </c>
      <c r="C133" s="250"/>
      <c r="E133" s="77">
        <f>SUM(E131,E132)</f>
        <v>29</v>
      </c>
      <c r="F133" s="77">
        <f>SUM(F131,F132)</f>
        <v>31</v>
      </c>
    </row>
    <row r="134" spans="1:7" ht="15" customHeight="1" thickBot="1" x14ac:dyDescent="0.35"/>
    <row r="135" spans="1:7" ht="15" customHeight="1" thickBot="1" x14ac:dyDescent="0.35">
      <c r="D135" s="100" t="s">
        <v>73</v>
      </c>
      <c r="E135" s="12">
        <f>$B$4</f>
        <v>45292</v>
      </c>
      <c r="F135" s="12">
        <f>$B$5</f>
        <v>45657</v>
      </c>
      <c r="G135" s="36" t="s">
        <v>281</v>
      </c>
    </row>
    <row r="136" spans="1:7" ht="15" customHeight="1" thickBot="1" x14ac:dyDescent="0.35">
      <c r="B136" s="248" t="s">
        <v>43</v>
      </c>
      <c r="C136" s="249"/>
      <c r="D136" s="249"/>
      <c r="E136" s="249"/>
      <c r="F136" s="249"/>
      <c r="G136" s="250"/>
    </row>
    <row r="137" spans="1:7" ht="15" customHeight="1" thickBot="1" x14ac:dyDescent="0.35">
      <c r="B137" s="260" t="s">
        <v>44</v>
      </c>
      <c r="C137" s="263"/>
      <c r="D137" s="263"/>
      <c r="E137" s="263"/>
      <c r="F137" s="263"/>
      <c r="G137" s="263"/>
    </row>
    <row r="138" spans="1:7" ht="14.5" customHeight="1" thickBot="1" x14ac:dyDescent="0.35">
      <c r="A138" s="21" t="s">
        <v>293</v>
      </c>
      <c r="B138" s="303" t="s">
        <v>45</v>
      </c>
      <c r="C138" s="304"/>
      <c r="D138" s="7"/>
      <c r="E138" s="78">
        <v>2</v>
      </c>
      <c r="F138" s="79">
        <v>1</v>
      </c>
      <c r="G138" s="42"/>
    </row>
    <row r="139" spans="1:7" ht="14.5" customHeight="1" thickBot="1" x14ac:dyDescent="0.35">
      <c r="A139" s="22" t="s">
        <v>294</v>
      </c>
      <c r="B139" s="311" t="s">
        <v>46</v>
      </c>
      <c r="C139" s="312"/>
      <c r="D139" s="8" t="s">
        <v>311</v>
      </c>
      <c r="E139" s="298" t="s">
        <v>286</v>
      </c>
      <c r="F139" s="299"/>
      <c r="G139" s="300"/>
    </row>
    <row r="140" spans="1:7" ht="14.5" customHeight="1" x14ac:dyDescent="0.3">
      <c r="A140" s="22"/>
      <c r="B140" s="296" t="s">
        <v>46</v>
      </c>
      <c r="C140" s="297"/>
      <c r="D140" s="8"/>
      <c r="E140" s="74">
        <v>2</v>
      </c>
      <c r="F140" s="80">
        <v>1</v>
      </c>
      <c r="G140" s="39"/>
    </row>
    <row r="141" spans="1:7" ht="14.5" customHeight="1" x14ac:dyDescent="0.3">
      <c r="A141" s="22"/>
      <c r="B141" s="296" t="s">
        <v>517</v>
      </c>
      <c r="C141" s="297"/>
      <c r="D141" s="8"/>
      <c r="E141" s="74">
        <v>3</v>
      </c>
      <c r="F141" s="80">
        <v>4</v>
      </c>
      <c r="G141" s="39"/>
    </row>
    <row r="142" spans="1:7" ht="14.5" customHeight="1" x14ac:dyDescent="0.3">
      <c r="A142" s="22"/>
      <c r="B142" s="296" t="s">
        <v>519</v>
      </c>
      <c r="C142" s="297"/>
      <c r="D142" s="8"/>
      <c r="E142" s="74">
        <v>2</v>
      </c>
      <c r="F142" s="80">
        <v>1</v>
      </c>
      <c r="G142" s="39"/>
    </row>
    <row r="143" spans="1:7" ht="14.5" customHeight="1" x14ac:dyDescent="0.3">
      <c r="A143" s="22"/>
      <c r="B143" s="296" t="s">
        <v>518</v>
      </c>
      <c r="C143" s="297"/>
      <c r="D143" s="8"/>
      <c r="E143" s="74">
        <v>2</v>
      </c>
      <c r="F143" s="80">
        <v>4</v>
      </c>
      <c r="G143" s="39"/>
    </row>
    <row r="144" spans="1:7" ht="14.5" customHeight="1" thickBot="1" x14ac:dyDescent="0.35">
      <c r="A144" s="22"/>
      <c r="B144" s="296" t="s">
        <v>520</v>
      </c>
      <c r="C144" s="297"/>
      <c r="D144" s="8"/>
      <c r="E144" s="74">
        <v>4</v>
      </c>
      <c r="F144" s="80">
        <v>1</v>
      </c>
      <c r="G144" s="39"/>
    </row>
    <row r="145" spans="1:7" ht="14.5" customHeight="1" thickBot="1" x14ac:dyDescent="0.35">
      <c r="A145" s="22"/>
      <c r="B145" s="301" t="s">
        <v>269</v>
      </c>
      <c r="C145" s="302">
        <f>SUM(C140:C144)</f>
        <v>0</v>
      </c>
      <c r="D145" s="8"/>
      <c r="E145" s="175">
        <f>SUM(E140:E144)</f>
        <v>13</v>
      </c>
      <c r="F145" s="175">
        <f>SUM(F140:F144)</f>
        <v>11</v>
      </c>
      <c r="G145" s="39"/>
    </row>
    <row r="146" spans="1:7" ht="14.5" customHeight="1" x14ac:dyDescent="0.3">
      <c r="A146" s="22"/>
      <c r="B146" s="296" t="s">
        <v>521</v>
      </c>
      <c r="C146" s="297">
        <v>5</v>
      </c>
      <c r="D146" s="8"/>
      <c r="E146" s="74">
        <v>4</v>
      </c>
      <c r="F146" s="80">
        <v>1</v>
      </c>
      <c r="G146" s="39"/>
    </row>
    <row r="147" spans="1:7" ht="14.5" customHeight="1" thickBot="1" x14ac:dyDescent="0.35">
      <c r="A147" s="22"/>
      <c r="B147" s="296" t="s">
        <v>522</v>
      </c>
      <c r="C147" s="297"/>
      <c r="D147" s="8"/>
      <c r="E147" s="74">
        <v>5</v>
      </c>
      <c r="F147" s="80">
        <v>1</v>
      </c>
      <c r="G147" s="39"/>
    </row>
    <row r="148" spans="1:7" ht="14.5" customHeight="1" thickBot="1" x14ac:dyDescent="0.35">
      <c r="A148" s="22"/>
      <c r="B148" s="301" t="s">
        <v>270</v>
      </c>
      <c r="C148" s="302">
        <f>SUM(C146:C147)</f>
        <v>5</v>
      </c>
      <c r="D148" s="8"/>
      <c r="E148" s="175">
        <f>SUM(E146:E147)</f>
        <v>9</v>
      </c>
      <c r="F148" s="175">
        <f>SUM(F146:F147)</f>
        <v>2</v>
      </c>
      <c r="G148" s="39"/>
    </row>
    <row r="149" spans="1:7" ht="14.5" customHeight="1" x14ac:dyDescent="0.3">
      <c r="A149" s="22"/>
      <c r="B149" s="296" t="s">
        <v>523</v>
      </c>
      <c r="C149" s="297"/>
      <c r="D149" s="8"/>
      <c r="E149" s="74">
        <v>1</v>
      </c>
      <c r="F149" s="80">
        <v>4</v>
      </c>
      <c r="G149" s="39"/>
    </row>
    <row r="150" spans="1:7" ht="14.5" customHeight="1" x14ac:dyDescent="0.3">
      <c r="A150" s="22"/>
      <c r="B150" s="296" t="s">
        <v>524</v>
      </c>
      <c r="C150" s="297"/>
      <c r="D150" s="8"/>
      <c r="E150" s="74">
        <v>4</v>
      </c>
      <c r="F150" s="80">
        <v>2</v>
      </c>
      <c r="G150" s="39"/>
    </row>
    <row r="151" spans="1:7" ht="14.5" customHeight="1" thickBot="1" x14ac:dyDescent="0.35">
      <c r="A151" s="22"/>
      <c r="B151" s="296" t="s">
        <v>525</v>
      </c>
      <c r="C151" s="297"/>
      <c r="D151" s="8"/>
      <c r="E151" s="74">
        <v>1</v>
      </c>
      <c r="F151" s="80">
        <v>2</v>
      </c>
      <c r="G151" s="39"/>
    </row>
    <row r="152" spans="1:7" ht="14.5" customHeight="1" thickBot="1" x14ac:dyDescent="0.35">
      <c r="A152" s="22"/>
      <c r="B152" s="301" t="s">
        <v>271</v>
      </c>
      <c r="C152" s="302">
        <f>SUM(C149:C151)</f>
        <v>0</v>
      </c>
      <c r="D152" s="8"/>
      <c r="E152" s="175">
        <f>SUM(E149:E151)</f>
        <v>6</v>
      </c>
      <c r="F152" s="175">
        <f>SUM(F149:F151)</f>
        <v>8</v>
      </c>
      <c r="G152" s="39"/>
    </row>
    <row r="153" spans="1:7" ht="14.5" customHeight="1" thickBot="1" x14ac:dyDescent="0.35">
      <c r="A153" s="22"/>
      <c r="B153" s="301" t="s">
        <v>272</v>
      </c>
      <c r="C153" s="302">
        <v>1</v>
      </c>
      <c r="D153" s="8"/>
      <c r="E153" s="76">
        <v>3</v>
      </c>
      <c r="F153" s="176">
        <v>1</v>
      </c>
      <c r="G153" s="39"/>
    </row>
    <row r="154" spans="1:7" ht="14.5" customHeight="1" thickBot="1" x14ac:dyDescent="0.35">
      <c r="A154" s="22"/>
      <c r="B154" s="301" t="s">
        <v>526</v>
      </c>
      <c r="C154" s="302">
        <f>SUM(C145,C148,C152,C153)</f>
        <v>6</v>
      </c>
      <c r="D154" s="8"/>
      <c r="E154" s="172">
        <f>SUM(E145,E148,E152,E153)</f>
        <v>31</v>
      </c>
      <c r="F154" s="172">
        <f>SUM(F145,F148,F152,F153)</f>
        <v>22</v>
      </c>
      <c r="G154" s="39"/>
    </row>
    <row r="155" spans="1:7" ht="14.5" customHeight="1" thickBot="1" x14ac:dyDescent="0.35">
      <c r="A155" s="23" t="s">
        <v>295</v>
      </c>
      <c r="B155" s="303" t="s">
        <v>47</v>
      </c>
      <c r="C155" s="304"/>
      <c r="D155" s="9"/>
      <c r="E155" s="81">
        <v>2</v>
      </c>
      <c r="F155" s="80">
        <v>2</v>
      </c>
      <c r="G155" s="40"/>
    </row>
    <row r="156" spans="1:7" ht="14.5" customHeight="1" thickBot="1" x14ac:dyDescent="0.35">
      <c r="B156" s="19" t="s">
        <v>48</v>
      </c>
      <c r="C156" s="20"/>
      <c r="D156" s="88"/>
      <c r="E156" s="75">
        <f>SUM(E138:E155)</f>
        <v>94</v>
      </c>
      <c r="F156" s="77">
        <f>SUM(F138:F155)</f>
        <v>68</v>
      </c>
    </row>
    <row r="157" spans="1:7" ht="14.5" customHeight="1" thickBot="1" x14ac:dyDescent="0.35">
      <c r="A157" s="21" t="s">
        <v>296</v>
      </c>
      <c r="B157" s="305" t="s">
        <v>49</v>
      </c>
      <c r="C157" s="306"/>
      <c r="D157" s="7" t="s">
        <v>312</v>
      </c>
      <c r="E157" s="298" t="s">
        <v>287</v>
      </c>
      <c r="F157" s="299"/>
      <c r="G157" s="300"/>
    </row>
    <row r="158" spans="1:7" ht="14.5" customHeight="1" x14ac:dyDescent="0.3">
      <c r="A158" s="22"/>
      <c r="B158" s="296" t="s">
        <v>229</v>
      </c>
      <c r="C158" s="297">
        <v>2</v>
      </c>
      <c r="D158" s="8"/>
      <c r="E158" s="74">
        <v>1</v>
      </c>
      <c r="F158" s="80">
        <v>1</v>
      </c>
      <c r="G158" s="39"/>
    </row>
    <row r="159" spans="1:7" ht="14.5" customHeight="1" x14ac:dyDescent="0.3">
      <c r="A159" s="22"/>
      <c r="B159" s="296" t="s">
        <v>230</v>
      </c>
      <c r="C159" s="297">
        <v>4</v>
      </c>
      <c r="D159" s="8"/>
      <c r="E159" s="74">
        <v>3</v>
      </c>
      <c r="F159" s="80">
        <v>3</v>
      </c>
      <c r="G159" s="39"/>
    </row>
    <row r="160" spans="1:7" ht="14.5" customHeight="1" x14ac:dyDescent="0.3">
      <c r="A160" s="22"/>
      <c r="B160" s="296" t="s">
        <v>231</v>
      </c>
      <c r="C160" s="297">
        <v>2</v>
      </c>
      <c r="D160" s="8"/>
      <c r="E160" s="74">
        <v>1</v>
      </c>
      <c r="F160" s="80">
        <v>4</v>
      </c>
      <c r="G160" s="39"/>
    </row>
    <row r="161" spans="1:7" ht="14.5" customHeight="1" x14ac:dyDescent="0.3">
      <c r="A161" s="22"/>
      <c r="B161" s="296" t="s">
        <v>232</v>
      </c>
      <c r="C161" s="297">
        <v>3</v>
      </c>
      <c r="D161" s="8"/>
      <c r="E161" s="74">
        <v>4</v>
      </c>
      <c r="F161" s="80">
        <v>2</v>
      </c>
      <c r="G161" s="39"/>
    </row>
    <row r="162" spans="1:7" ht="14.5" customHeight="1" x14ac:dyDescent="0.3">
      <c r="A162" s="22"/>
      <c r="B162" s="296" t="s">
        <v>248</v>
      </c>
      <c r="C162" s="297"/>
      <c r="D162" s="8"/>
      <c r="E162" s="74">
        <v>4</v>
      </c>
      <c r="F162" s="80">
        <v>4</v>
      </c>
      <c r="G162" s="39"/>
    </row>
    <row r="163" spans="1:7" ht="14.5" customHeight="1" x14ac:dyDescent="0.3">
      <c r="A163" s="22"/>
      <c r="B163" s="296" t="s">
        <v>249</v>
      </c>
      <c r="C163" s="297"/>
      <c r="D163" s="8"/>
      <c r="E163" s="74">
        <v>3</v>
      </c>
      <c r="F163" s="80">
        <v>4</v>
      </c>
      <c r="G163" s="39"/>
    </row>
    <row r="164" spans="1:7" ht="14.5" customHeight="1" x14ac:dyDescent="0.3">
      <c r="A164" s="22"/>
      <c r="B164" s="296" t="s">
        <v>250</v>
      </c>
      <c r="C164" s="297"/>
      <c r="D164" s="8"/>
      <c r="E164" s="74">
        <v>1</v>
      </c>
      <c r="F164" s="80">
        <v>5</v>
      </c>
      <c r="G164" s="39"/>
    </row>
    <row r="165" spans="1:7" ht="14.5" customHeight="1" x14ac:dyDescent="0.3">
      <c r="A165" s="22"/>
      <c r="B165" s="296" t="s">
        <v>233</v>
      </c>
      <c r="C165" s="297">
        <v>4</v>
      </c>
      <c r="D165" s="8"/>
      <c r="E165" s="74">
        <v>4</v>
      </c>
      <c r="F165" s="80">
        <v>4</v>
      </c>
      <c r="G165" s="39"/>
    </row>
    <row r="166" spans="1:7" ht="14.5" customHeight="1" thickBot="1" x14ac:dyDescent="0.35">
      <c r="A166" s="22"/>
      <c r="B166" s="296" t="s">
        <v>234</v>
      </c>
      <c r="C166" s="297">
        <v>5</v>
      </c>
      <c r="D166" s="8"/>
      <c r="E166" s="81">
        <v>4</v>
      </c>
      <c r="F166" s="174">
        <v>1</v>
      </c>
      <c r="G166" s="39"/>
    </row>
    <row r="167" spans="1:7" ht="14.5" customHeight="1" thickBot="1" x14ac:dyDescent="0.35">
      <c r="A167" s="22"/>
      <c r="B167" s="301" t="s">
        <v>235</v>
      </c>
      <c r="C167" s="302">
        <f>SUM(C165:C166)</f>
        <v>9</v>
      </c>
      <c r="D167" s="8"/>
      <c r="E167" s="173">
        <f>SUM(E158:E166)</f>
        <v>25</v>
      </c>
      <c r="F167" s="173">
        <f>SUM(F158:F166)</f>
        <v>28</v>
      </c>
      <c r="G167" s="39"/>
    </row>
    <row r="168" spans="1:7" ht="14.5" customHeight="1" x14ac:dyDescent="0.3">
      <c r="A168" s="22"/>
      <c r="B168" s="296" t="s">
        <v>236</v>
      </c>
      <c r="C168" s="297">
        <v>4</v>
      </c>
      <c r="D168" s="8"/>
      <c r="E168" s="74">
        <v>1</v>
      </c>
      <c r="F168" s="80">
        <v>1</v>
      </c>
      <c r="G168" s="39"/>
    </row>
    <row r="169" spans="1:7" ht="14.5" customHeight="1" x14ac:dyDescent="0.3">
      <c r="A169" s="22"/>
      <c r="B169" s="296" t="s">
        <v>237</v>
      </c>
      <c r="C169" s="297">
        <v>7</v>
      </c>
      <c r="D169" s="8"/>
      <c r="E169" s="74">
        <v>2</v>
      </c>
      <c r="F169" s="80">
        <v>1</v>
      </c>
      <c r="G169" s="39"/>
    </row>
    <row r="170" spans="1:7" ht="14.5" customHeight="1" thickBot="1" x14ac:dyDescent="0.35">
      <c r="A170" s="22"/>
      <c r="B170" s="296" t="s">
        <v>238</v>
      </c>
      <c r="C170" s="297">
        <v>9</v>
      </c>
      <c r="D170" s="8"/>
      <c r="E170" s="81">
        <v>2</v>
      </c>
      <c r="F170" s="174">
        <v>3</v>
      </c>
      <c r="G170" s="39"/>
    </row>
    <row r="171" spans="1:7" ht="14.5" customHeight="1" thickBot="1" x14ac:dyDescent="0.35">
      <c r="A171" s="22"/>
      <c r="B171" s="301" t="s">
        <v>239</v>
      </c>
      <c r="C171" s="302">
        <f>SUM(C168:C170)</f>
        <v>20</v>
      </c>
      <c r="D171" s="8"/>
      <c r="E171" s="173">
        <f>SUM(E167:E170)</f>
        <v>30</v>
      </c>
      <c r="F171" s="173">
        <f>SUM(F167:F170)</f>
        <v>33</v>
      </c>
      <c r="G171" s="39"/>
    </row>
    <row r="172" spans="1:7" ht="14.5" customHeight="1" thickBot="1" x14ac:dyDescent="0.35">
      <c r="A172" s="22"/>
      <c r="B172" s="296" t="s">
        <v>240</v>
      </c>
      <c r="C172" s="297">
        <v>5</v>
      </c>
      <c r="D172" s="8"/>
      <c r="E172" s="81">
        <v>1</v>
      </c>
      <c r="F172" s="174">
        <v>1</v>
      </c>
      <c r="G172" s="39"/>
    </row>
    <row r="173" spans="1:7" ht="14.5" customHeight="1" thickBot="1" x14ac:dyDescent="0.35">
      <c r="A173" s="22"/>
      <c r="B173" s="301" t="s">
        <v>241</v>
      </c>
      <c r="C173" s="302">
        <f>SUM(C172)</f>
        <v>5</v>
      </c>
      <c r="D173" s="8"/>
      <c r="E173" s="173">
        <f>SUM(E171:E172)</f>
        <v>31</v>
      </c>
      <c r="F173" s="173">
        <f>SUM(F171:F172)</f>
        <v>34</v>
      </c>
      <c r="G173" s="39"/>
    </row>
    <row r="174" spans="1:7" ht="14.5" customHeight="1" x14ac:dyDescent="0.3">
      <c r="A174" s="22"/>
      <c r="B174" s="296" t="s">
        <v>242</v>
      </c>
      <c r="C174" s="297">
        <v>4</v>
      </c>
      <c r="D174" s="8"/>
      <c r="E174" s="74">
        <v>4</v>
      </c>
      <c r="F174" s="80">
        <v>1</v>
      </c>
      <c r="G174" s="39"/>
    </row>
    <row r="175" spans="1:7" ht="14.5" customHeight="1" x14ac:dyDescent="0.3">
      <c r="A175" s="22"/>
      <c r="B175" s="296" t="s">
        <v>243</v>
      </c>
      <c r="C175" s="297">
        <v>5</v>
      </c>
      <c r="D175" s="8"/>
      <c r="E175" s="74">
        <v>3</v>
      </c>
      <c r="F175" s="80">
        <v>4</v>
      </c>
      <c r="G175" s="39"/>
    </row>
    <row r="176" spans="1:7" ht="14.5" customHeight="1" x14ac:dyDescent="0.3">
      <c r="A176" s="22"/>
      <c r="B176" s="296" t="s">
        <v>244</v>
      </c>
      <c r="C176" s="297">
        <v>6</v>
      </c>
      <c r="D176" s="8"/>
      <c r="E176" s="74">
        <v>7</v>
      </c>
      <c r="F176" s="80">
        <v>5</v>
      </c>
      <c r="G176" s="39"/>
    </row>
    <row r="177" spans="1:7" ht="14.5" customHeight="1" x14ac:dyDescent="0.3">
      <c r="A177" s="22"/>
      <c r="B177" s="296" t="s">
        <v>245</v>
      </c>
      <c r="C177" s="297">
        <v>7</v>
      </c>
      <c r="D177" s="8"/>
      <c r="E177" s="74">
        <v>8</v>
      </c>
      <c r="F177" s="80">
        <v>6</v>
      </c>
      <c r="G177" s="39"/>
    </row>
    <row r="178" spans="1:7" ht="14.5" customHeight="1" thickBot="1" x14ac:dyDescent="0.35">
      <c r="A178" s="22"/>
      <c r="B178" s="296" t="s">
        <v>246</v>
      </c>
      <c r="C178" s="297">
        <v>1</v>
      </c>
      <c r="D178" s="8"/>
      <c r="E178" s="81">
        <v>2</v>
      </c>
      <c r="F178" s="174">
        <v>4</v>
      </c>
      <c r="G178" s="39"/>
    </row>
    <row r="179" spans="1:7" ht="14.5" customHeight="1" thickBot="1" x14ac:dyDescent="0.35">
      <c r="A179" s="22"/>
      <c r="B179" s="301" t="s">
        <v>247</v>
      </c>
      <c r="C179" s="302">
        <f>SUM(C174:C178,C158:C161,C167,C171,C173)</f>
        <v>68</v>
      </c>
      <c r="D179" s="8"/>
      <c r="E179" s="172">
        <f>SUM(E173:E178)</f>
        <v>55</v>
      </c>
      <c r="F179" s="172">
        <f>SUM(F173:F178)</f>
        <v>54</v>
      </c>
      <c r="G179" s="39"/>
    </row>
    <row r="180" spans="1:7" ht="14.5" customHeight="1" x14ac:dyDescent="0.3">
      <c r="A180" s="22" t="s">
        <v>297</v>
      </c>
      <c r="B180" s="303" t="s">
        <v>50</v>
      </c>
      <c r="C180" s="304"/>
      <c r="D180" s="8"/>
      <c r="E180" s="74">
        <v>4</v>
      </c>
      <c r="F180" s="80">
        <v>4</v>
      </c>
      <c r="G180" s="38"/>
    </row>
    <row r="181" spans="1:7" ht="14.5" customHeight="1" x14ac:dyDescent="0.3">
      <c r="A181" s="22" t="s">
        <v>298</v>
      </c>
      <c r="B181" s="303" t="s">
        <v>51</v>
      </c>
      <c r="C181" s="304"/>
      <c r="D181" s="8"/>
      <c r="E181" s="74">
        <v>4</v>
      </c>
      <c r="F181" s="80">
        <v>2</v>
      </c>
      <c r="G181" s="38"/>
    </row>
    <row r="182" spans="1:7" ht="15" customHeight="1" x14ac:dyDescent="0.3">
      <c r="A182" s="22" t="s">
        <v>299</v>
      </c>
      <c r="B182" s="303" t="s">
        <v>52</v>
      </c>
      <c r="C182" s="304"/>
      <c r="D182" s="8"/>
      <c r="E182" s="74">
        <v>1</v>
      </c>
      <c r="F182" s="80">
        <v>1</v>
      </c>
      <c r="G182" s="38"/>
    </row>
    <row r="183" spans="1:7" x14ac:dyDescent="0.3">
      <c r="A183" s="22" t="s">
        <v>300</v>
      </c>
      <c r="B183" s="303" t="s">
        <v>53</v>
      </c>
      <c r="C183" s="304"/>
      <c r="D183" s="8"/>
      <c r="E183" s="74">
        <v>2</v>
      </c>
      <c r="F183" s="80">
        <v>4</v>
      </c>
      <c r="G183" s="38"/>
    </row>
    <row r="184" spans="1:7" ht="14.5" thickBot="1" x14ac:dyDescent="0.35">
      <c r="A184" s="23" t="s">
        <v>301</v>
      </c>
      <c r="B184" s="313" t="s">
        <v>54</v>
      </c>
      <c r="C184" s="314"/>
      <c r="D184" s="9"/>
      <c r="E184" s="81">
        <v>1</v>
      </c>
      <c r="F184" s="87">
        <v>1</v>
      </c>
      <c r="G184" s="40"/>
    </row>
    <row r="185" spans="1:7" ht="15" customHeight="1" thickBot="1" x14ac:dyDescent="0.35">
      <c r="B185" s="248" t="s">
        <v>55</v>
      </c>
      <c r="C185" s="250"/>
      <c r="E185" s="77">
        <f>SUM(E156:E184)</f>
        <v>302</v>
      </c>
      <c r="F185" s="77">
        <f>SUM(F156:F184)</f>
        <v>283</v>
      </c>
    </row>
    <row r="186" spans="1:7" ht="15" customHeight="1" x14ac:dyDescent="0.3"/>
    <row r="187" spans="1:7" ht="14.5" customHeight="1" thickBot="1" x14ac:dyDescent="0.35"/>
    <row r="188" spans="1:7" ht="14.5" customHeight="1" thickBot="1" x14ac:dyDescent="0.35">
      <c r="B188" s="1"/>
      <c r="D188" s="100" t="s">
        <v>73</v>
      </c>
      <c r="E188" s="12">
        <f>$B$4</f>
        <v>45292</v>
      </c>
      <c r="F188" s="12">
        <f>$B$5</f>
        <v>45657</v>
      </c>
      <c r="G188" s="36" t="s">
        <v>281</v>
      </c>
    </row>
    <row r="189" spans="1:7" ht="15" customHeight="1" thickBot="1" x14ac:dyDescent="0.35">
      <c r="B189" s="248" t="s">
        <v>56</v>
      </c>
      <c r="C189" s="249"/>
      <c r="D189" s="249"/>
      <c r="E189" s="249"/>
      <c r="F189" s="249"/>
      <c r="G189" s="249"/>
    </row>
    <row r="190" spans="1:7" ht="15" customHeight="1" thickBot="1" x14ac:dyDescent="0.35">
      <c r="A190" s="21" t="s">
        <v>302</v>
      </c>
      <c r="B190" s="303" t="s">
        <v>57</v>
      </c>
      <c r="C190" s="304"/>
      <c r="D190" s="7"/>
      <c r="E190" s="78">
        <v>1</v>
      </c>
      <c r="F190" s="80">
        <v>1</v>
      </c>
      <c r="G190" s="42"/>
    </row>
    <row r="191" spans="1:7" ht="15" customHeight="1" thickBot="1" x14ac:dyDescent="0.35">
      <c r="A191" s="22" t="s">
        <v>303</v>
      </c>
      <c r="B191" s="311" t="s">
        <v>58</v>
      </c>
      <c r="C191" s="312"/>
      <c r="D191" s="8" t="s">
        <v>311</v>
      </c>
      <c r="E191" s="74">
        <v>10</v>
      </c>
      <c r="F191" s="80">
        <v>15</v>
      </c>
      <c r="G191" s="192" t="s">
        <v>286</v>
      </c>
    </row>
    <row r="192" spans="1:7" ht="15" customHeight="1" x14ac:dyDescent="0.3">
      <c r="A192" s="22"/>
      <c r="B192" s="296" t="s">
        <v>517</v>
      </c>
      <c r="C192" s="297"/>
      <c r="D192" s="8"/>
      <c r="E192" s="74">
        <v>2</v>
      </c>
      <c r="F192" s="80">
        <v>1</v>
      </c>
      <c r="G192" s="39"/>
    </row>
    <row r="193" spans="1:7" ht="15" customHeight="1" x14ac:dyDescent="0.3">
      <c r="A193" s="22"/>
      <c r="B193" s="296" t="s">
        <v>519</v>
      </c>
      <c r="C193" s="297"/>
      <c r="D193" s="8"/>
      <c r="E193" s="74">
        <v>1</v>
      </c>
      <c r="F193" s="80">
        <v>1</v>
      </c>
      <c r="G193" s="39"/>
    </row>
    <row r="194" spans="1:7" ht="15" customHeight="1" x14ac:dyDescent="0.3">
      <c r="A194" s="22"/>
      <c r="B194" s="296" t="s">
        <v>518</v>
      </c>
      <c r="C194" s="297"/>
      <c r="D194" s="8"/>
      <c r="E194" s="74">
        <v>2</v>
      </c>
      <c r="F194" s="80">
        <v>4</v>
      </c>
      <c r="G194" s="39"/>
    </row>
    <row r="195" spans="1:7" ht="15" customHeight="1" x14ac:dyDescent="0.3">
      <c r="A195" s="22"/>
      <c r="B195" s="296" t="s">
        <v>520</v>
      </c>
      <c r="C195" s="297"/>
      <c r="D195" s="8"/>
      <c r="E195" s="74">
        <v>3</v>
      </c>
      <c r="F195" s="80">
        <v>2</v>
      </c>
      <c r="G195" s="39"/>
    </row>
    <row r="196" spans="1:7" ht="15" customHeight="1" x14ac:dyDescent="0.3">
      <c r="A196" s="22"/>
      <c r="B196" s="296" t="s">
        <v>269</v>
      </c>
      <c r="C196" s="297">
        <f>SUM(C192:C195)</f>
        <v>0</v>
      </c>
      <c r="D196" s="8"/>
      <c r="E196" s="74">
        <v>2</v>
      </c>
      <c r="F196" s="80">
        <v>1</v>
      </c>
      <c r="G196" s="39"/>
    </row>
    <row r="197" spans="1:7" ht="15" customHeight="1" x14ac:dyDescent="0.3">
      <c r="A197" s="22"/>
      <c r="B197" s="296" t="s">
        <v>521</v>
      </c>
      <c r="C197" s="297">
        <v>5</v>
      </c>
      <c r="D197" s="8"/>
      <c r="E197" s="74">
        <v>1</v>
      </c>
      <c r="F197" s="80">
        <v>2</v>
      </c>
      <c r="G197" s="39"/>
    </row>
    <row r="198" spans="1:7" ht="15" customHeight="1" x14ac:dyDescent="0.3">
      <c r="A198" s="22"/>
      <c r="B198" s="296" t="s">
        <v>522</v>
      </c>
      <c r="C198" s="297"/>
      <c r="D198" s="8"/>
      <c r="E198" s="74">
        <v>1</v>
      </c>
      <c r="F198" s="80">
        <v>1</v>
      </c>
      <c r="G198" s="39"/>
    </row>
    <row r="199" spans="1:7" ht="15" customHeight="1" x14ac:dyDescent="0.3">
      <c r="A199" s="22"/>
      <c r="B199" s="296" t="s">
        <v>270</v>
      </c>
      <c r="C199" s="297">
        <f>SUM(C197:C198)</f>
        <v>5</v>
      </c>
      <c r="D199" s="8"/>
      <c r="E199" s="74">
        <v>1</v>
      </c>
      <c r="F199" s="80">
        <v>4</v>
      </c>
      <c r="G199" s="39"/>
    </row>
    <row r="200" spans="1:7" ht="15" customHeight="1" x14ac:dyDescent="0.3">
      <c r="A200" s="22"/>
      <c r="B200" s="296" t="s">
        <v>523</v>
      </c>
      <c r="C200" s="297"/>
      <c r="D200" s="8"/>
      <c r="E200" s="74">
        <v>4</v>
      </c>
      <c r="F200" s="80">
        <v>2</v>
      </c>
      <c r="G200" s="39"/>
    </row>
    <row r="201" spans="1:7" ht="15" customHeight="1" x14ac:dyDescent="0.3">
      <c r="A201" s="22"/>
      <c r="B201" s="296" t="s">
        <v>524</v>
      </c>
      <c r="C201" s="297"/>
      <c r="D201" s="8"/>
      <c r="E201" s="74">
        <v>1</v>
      </c>
      <c r="F201" s="80">
        <v>3</v>
      </c>
      <c r="G201" s="39"/>
    </row>
    <row r="202" spans="1:7" ht="15" customHeight="1" x14ac:dyDescent="0.3">
      <c r="A202" s="22"/>
      <c r="B202" s="296" t="s">
        <v>525</v>
      </c>
      <c r="C202" s="297"/>
      <c r="D202" s="8"/>
      <c r="E202" s="74">
        <v>2</v>
      </c>
      <c r="F202" s="80">
        <v>3</v>
      </c>
      <c r="G202" s="39"/>
    </row>
    <row r="203" spans="1:7" ht="15" customHeight="1" x14ac:dyDescent="0.3">
      <c r="A203" s="22"/>
      <c r="B203" s="296" t="s">
        <v>271</v>
      </c>
      <c r="C203" s="297">
        <f>SUM(C200:C202)</f>
        <v>0</v>
      </c>
      <c r="D203" s="8"/>
      <c r="E203" s="74">
        <v>3</v>
      </c>
      <c r="F203" s="80">
        <v>4</v>
      </c>
      <c r="G203" s="39"/>
    </row>
    <row r="204" spans="1:7" ht="15" customHeight="1" thickBot="1" x14ac:dyDescent="0.35">
      <c r="A204" s="22"/>
      <c r="B204" s="296" t="s">
        <v>272</v>
      </c>
      <c r="C204" s="297">
        <v>1</v>
      </c>
      <c r="D204" s="8"/>
      <c r="E204" s="74">
        <v>1</v>
      </c>
      <c r="F204" s="80">
        <v>5</v>
      </c>
      <c r="G204" s="39"/>
    </row>
    <row r="205" spans="1:7" ht="15" customHeight="1" thickBot="1" x14ac:dyDescent="0.35">
      <c r="A205" s="22"/>
      <c r="B205" s="301" t="s">
        <v>290</v>
      </c>
      <c r="C205" s="302">
        <f>SUM(C196,C199,C203,C204)</f>
        <v>6</v>
      </c>
      <c r="D205" s="8"/>
      <c r="E205" s="74">
        <v>1</v>
      </c>
      <c r="F205" s="80">
        <v>4</v>
      </c>
      <c r="G205" s="39"/>
    </row>
    <row r="206" spans="1:7" ht="14.5" customHeight="1" thickBot="1" x14ac:dyDescent="0.35">
      <c r="A206" s="23" t="s">
        <v>304</v>
      </c>
      <c r="B206" s="303" t="s">
        <v>59</v>
      </c>
      <c r="C206" s="304"/>
      <c r="D206" s="9"/>
      <c r="E206" s="81">
        <v>4</v>
      </c>
      <c r="F206" s="80">
        <v>2</v>
      </c>
      <c r="G206" s="40"/>
    </row>
    <row r="207" spans="1:7" ht="14.5" customHeight="1" thickBot="1" x14ac:dyDescent="0.35">
      <c r="B207" s="248" t="s">
        <v>60</v>
      </c>
      <c r="C207" s="250"/>
      <c r="D207" s="88"/>
      <c r="E207" s="75">
        <f>SUM(E190:E206)</f>
        <v>40</v>
      </c>
      <c r="F207" s="82">
        <f>SUM(F190:F206)</f>
        <v>55</v>
      </c>
    </row>
    <row r="208" spans="1:7" ht="14.5" customHeight="1" thickBot="1" x14ac:dyDescent="0.35">
      <c r="A208" s="21" t="s">
        <v>305</v>
      </c>
      <c r="B208" s="305" t="s">
        <v>61</v>
      </c>
      <c r="C208" s="306"/>
      <c r="D208" s="7" t="s">
        <v>312</v>
      </c>
      <c r="E208" s="298" t="s">
        <v>287</v>
      </c>
      <c r="F208" s="299"/>
      <c r="G208" s="300"/>
    </row>
    <row r="209" spans="1:7" x14ac:dyDescent="0.3">
      <c r="A209" s="22"/>
      <c r="B209" s="296" t="s">
        <v>206</v>
      </c>
      <c r="C209" s="297">
        <v>4</v>
      </c>
      <c r="D209" s="8"/>
      <c r="E209" s="74">
        <v>2</v>
      </c>
      <c r="F209" s="74">
        <v>2</v>
      </c>
      <c r="G209" s="39"/>
    </row>
    <row r="210" spans="1:7" x14ac:dyDescent="0.3">
      <c r="A210" s="22"/>
      <c r="B210" s="296" t="s">
        <v>207</v>
      </c>
      <c r="C210" s="297">
        <v>6</v>
      </c>
      <c r="D210" s="8"/>
      <c r="E210" s="74">
        <v>3</v>
      </c>
      <c r="F210" s="74">
        <v>1</v>
      </c>
      <c r="G210" s="39"/>
    </row>
    <row r="211" spans="1:7" x14ac:dyDescent="0.3">
      <c r="A211" s="22"/>
      <c r="B211" s="296" t="s">
        <v>208</v>
      </c>
      <c r="C211" s="297">
        <v>7</v>
      </c>
      <c r="D211" s="8"/>
      <c r="E211" s="74">
        <v>2</v>
      </c>
      <c r="F211" s="74">
        <v>4</v>
      </c>
      <c r="G211" s="39"/>
    </row>
    <row r="212" spans="1:7" x14ac:dyDescent="0.3">
      <c r="A212" s="22"/>
      <c r="B212" s="296" t="s">
        <v>209</v>
      </c>
      <c r="C212" s="297">
        <v>9</v>
      </c>
      <c r="D212" s="8"/>
      <c r="E212" s="74">
        <v>4</v>
      </c>
      <c r="F212" s="74">
        <v>4</v>
      </c>
      <c r="G212" s="39"/>
    </row>
    <row r="213" spans="1:7" x14ac:dyDescent="0.3">
      <c r="A213" s="22"/>
      <c r="B213" s="296" t="s">
        <v>226</v>
      </c>
      <c r="C213" s="297"/>
      <c r="D213" s="8"/>
      <c r="E213" s="74">
        <v>5</v>
      </c>
      <c r="F213" s="74">
        <v>4</v>
      </c>
      <c r="G213" s="39"/>
    </row>
    <row r="214" spans="1:7" x14ac:dyDescent="0.3">
      <c r="A214" s="22"/>
      <c r="B214" s="296" t="s">
        <v>227</v>
      </c>
      <c r="C214" s="297"/>
      <c r="D214" s="8"/>
      <c r="E214" s="74">
        <v>7</v>
      </c>
      <c r="F214" s="74">
        <v>3</v>
      </c>
      <c r="G214" s="39"/>
    </row>
    <row r="215" spans="1:7" x14ac:dyDescent="0.3">
      <c r="A215" s="22"/>
      <c r="B215" s="296" t="s">
        <v>228</v>
      </c>
      <c r="C215" s="297">
        <v>6</v>
      </c>
      <c r="D215" s="8"/>
      <c r="E215" s="74">
        <v>2</v>
      </c>
      <c r="F215" s="74">
        <v>3</v>
      </c>
      <c r="G215" s="39"/>
    </row>
    <row r="216" spans="1:7" x14ac:dyDescent="0.3">
      <c r="A216" s="22"/>
      <c r="B216" s="296" t="s">
        <v>210</v>
      </c>
      <c r="C216" s="297">
        <v>5</v>
      </c>
      <c r="D216" s="8"/>
      <c r="E216" s="74">
        <v>1</v>
      </c>
      <c r="F216" s="74">
        <v>4</v>
      </c>
      <c r="G216" s="39"/>
    </row>
    <row r="217" spans="1:7" ht="14.5" thickBot="1" x14ac:dyDescent="0.35">
      <c r="A217" s="22"/>
      <c r="B217" s="296" t="s">
        <v>211</v>
      </c>
      <c r="C217" s="297">
        <v>3</v>
      </c>
      <c r="D217" s="8"/>
      <c r="E217" s="81">
        <v>3</v>
      </c>
      <c r="F217" s="81">
        <v>5</v>
      </c>
      <c r="G217" s="39"/>
    </row>
    <row r="218" spans="1:7" ht="14.5" thickBot="1" x14ac:dyDescent="0.35">
      <c r="A218" s="22"/>
      <c r="B218" s="301" t="s">
        <v>212</v>
      </c>
      <c r="C218" s="302">
        <f>SUM(C215:C217)</f>
        <v>14</v>
      </c>
      <c r="D218" s="8"/>
      <c r="E218" s="173">
        <f>SUM(E209:E217)</f>
        <v>29</v>
      </c>
      <c r="F218" s="173">
        <f>SUM(F209:F217)</f>
        <v>30</v>
      </c>
      <c r="G218" s="39"/>
    </row>
    <row r="219" spans="1:7" x14ac:dyDescent="0.3">
      <c r="A219" s="22"/>
      <c r="B219" s="296" t="s">
        <v>213</v>
      </c>
      <c r="C219" s="297">
        <v>5</v>
      </c>
      <c r="D219" s="8"/>
      <c r="E219" s="74">
        <v>2</v>
      </c>
      <c r="F219" s="74">
        <v>5</v>
      </c>
      <c r="G219" s="39"/>
    </row>
    <row r="220" spans="1:7" x14ac:dyDescent="0.3">
      <c r="A220" s="22"/>
      <c r="B220" s="296" t="s">
        <v>214</v>
      </c>
      <c r="C220" s="297">
        <v>6</v>
      </c>
      <c r="D220" s="8"/>
      <c r="E220" s="74">
        <v>3</v>
      </c>
      <c r="F220" s="74">
        <v>7</v>
      </c>
      <c r="G220" s="39"/>
    </row>
    <row r="221" spans="1:7" ht="14.5" thickBot="1" x14ac:dyDescent="0.35">
      <c r="A221" s="22"/>
      <c r="B221" s="296" t="s">
        <v>215</v>
      </c>
      <c r="C221" s="297">
        <v>7</v>
      </c>
      <c r="D221" s="8"/>
      <c r="E221" s="81">
        <v>4</v>
      </c>
      <c r="F221" s="81">
        <v>5</v>
      </c>
      <c r="G221" s="39"/>
    </row>
    <row r="222" spans="1:7" ht="14.5" thickBot="1" x14ac:dyDescent="0.35">
      <c r="A222" s="22"/>
      <c r="B222" s="301" t="s">
        <v>216</v>
      </c>
      <c r="C222" s="302">
        <f>SUM(C219:C221)</f>
        <v>18</v>
      </c>
      <c r="D222" s="8"/>
      <c r="E222" s="173">
        <f>SUM(E219:E221)</f>
        <v>9</v>
      </c>
      <c r="F222" s="173">
        <f>SUM(F219:F221)</f>
        <v>17</v>
      </c>
      <c r="G222" s="39"/>
    </row>
    <row r="223" spans="1:7" x14ac:dyDescent="0.3">
      <c r="A223" s="22"/>
      <c r="B223" s="296" t="s">
        <v>217</v>
      </c>
      <c r="C223" s="297">
        <v>3</v>
      </c>
      <c r="D223" s="8"/>
      <c r="E223" s="74">
        <v>1</v>
      </c>
      <c r="F223" s="74">
        <v>1</v>
      </c>
      <c r="G223" s="39"/>
    </row>
    <row r="224" spans="1:7" ht="14.5" thickBot="1" x14ac:dyDescent="0.35">
      <c r="A224" s="22"/>
      <c r="B224" s="296" t="s">
        <v>218</v>
      </c>
      <c r="C224" s="297">
        <v>2</v>
      </c>
      <c r="D224" s="8"/>
      <c r="E224" s="81">
        <v>2</v>
      </c>
      <c r="F224" s="81">
        <v>2</v>
      </c>
      <c r="G224" s="39"/>
    </row>
    <row r="225" spans="1:7" ht="14.5" thickBot="1" x14ac:dyDescent="0.35">
      <c r="A225" s="22"/>
      <c r="B225" s="301" t="s">
        <v>219</v>
      </c>
      <c r="C225" s="302">
        <f>SUM(C223:C224)</f>
        <v>5</v>
      </c>
      <c r="D225" s="8"/>
      <c r="E225" s="173">
        <f>SUM(E223:E224)</f>
        <v>3</v>
      </c>
      <c r="F225" s="173">
        <f>SUM(F223:F224)</f>
        <v>3</v>
      </c>
      <c r="G225" s="39"/>
    </row>
    <row r="226" spans="1:7" x14ac:dyDescent="0.3">
      <c r="A226" s="22"/>
      <c r="B226" s="296" t="s">
        <v>220</v>
      </c>
      <c r="C226" s="297">
        <v>4</v>
      </c>
      <c r="D226" s="8"/>
      <c r="E226" s="74">
        <v>3</v>
      </c>
      <c r="F226" s="74">
        <v>3</v>
      </c>
      <c r="G226" s="39"/>
    </row>
    <row r="227" spans="1:7" x14ac:dyDescent="0.3">
      <c r="A227" s="22"/>
      <c r="B227" s="296" t="s">
        <v>221</v>
      </c>
      <c r="C227" s="297">
        <v>4</v>
      </c>
      <c r="D227" s="8"/>
      <c r="E227" s="74">
        <v>4</v>
      </c>
      <c r="F227" s="74">
        <v>1</v>
      </c>
      <c r="G227" s="39"/>
    </row>
    <row r="228" spans="1:7" x14ac:dyDescent="0.3">
      <c r="A228" s="22"/>
      <c r="B228" s="296" t="s">
        <v>222</v>
      </c>
      <c r="C228" s="297">
        <v>5</v>
      </c>
      <c r="D228" s="8"/>
      <c r="E228" s="74">
        <v>5</v>
      </c>
      <c r="F228" s="74">
        <v>5</v>
      </c>
      <c r="G228" s="39"/>
    </row>
    <row r="229" spans="1:7" x14ac:dyDescent="0.3">
      <c r="A229" s="22"/>
      <c r="B229" s="296" t="s">
        <v>223</v>
      </c>
      <c r="C229" s="297">
        <v>7</v>
      </c>
      <c r="D229" s="8"/>
      <c r="E229" s="74">
        <v>6</v>
      </c>
      <c r="F229" s="74">
        <v>4</v>
      </c>
      <c r="G229" s="39"/>
    </row>
    <row r="230" spans="1:7" ht="14.5" thickBot="1" x14ac:dyDescent="0.35">
      <c r="A230" s="22"/>
      <c r="B230" s="296" t="s">
        <v>224</v>
      </c>
      <c r="C230" s="297">
        <v>6</v>
      </c>
      <c r="D230" s="8"/>
      <c r="E230" s="81">
        <v>7</v>
      </c>
      <c r="F230" s="81">
        <v>5</v>
      </c>
      <c r="G230" s="39"/>
    </row>
    <row r="231" spans="1:7" ht="14.5" thickBot="1" x14ac:dyDescent="0.35">
      <c r="A231" s="22"/>
      <c r="B231" s="301" t="s">
        <v>225</v>
      </c>
      <c r="C231" s="302">
        <f>SUM(C226:C230,C209:C212,C218,C222,C225)</f>
        <v>89</v>
      </c>
      <c r="D231" s="8"/>
      <c r="E231" s="173">
        <f>SUM(E226:E230,E225,E222,E218)</f>
        <v>66</v>
      </c>
      <c r="F231" s="173">
        <f>SUM(F226:F230,F225,F222,F218)</f>
        <v>68</v>
      </c>
      <c r="G231" s="39"/>
    </row>
    <row r="232" spans="1:7" ht="14.5" customHeight="1" x14ac:dyDescent="0.3">
      <c r="A232" s="22" t="s">
        <v>306</v>
      </c>
      <c r="B232" s="303" t="s">
        <v>62</v>
      </c>
      <c r="C232" s="304"/>
      <c r="D232" s="8"/>
      <c r="E232" s="74">
        <v>4</v>
      </c>
      <c r="F232" s="80">
        <v>4</v>
      </c>
      <c r="G232" s="38"/>
    </row>
    <row r="233" spans="1:7" ht="14.5" customHeight="1" x14ac:dyDescent="0.3">
      <c r="A233" s="22" t="s">
        <v>307</v>
      </c>
      <c r="B233" s="303" t="s">
        <v>63</v>
      </c>
      <c r="C233" s="304"/>
      <c r="D233" s="8"/>
      <c r="E233" s="74">
        <v>5</v>
      </c>
      <c r="F233" s="80">
        <v>7</v>
      </c>
      <c r="G233" s="38"/>
    </row>
    <row r="234" spans="1:7" ht="15" customHeight="1" x14ac:dyDescent="0.3">
      <c r="A234" s="22" t="s">
        <v>308</v>
      </c>
      <c r="B234" s="303" t="s">
        <v>64</v>
      </c>
      <c r="C234" s="304"/>
      <c r="D234" s="8"/>
      <c r="E234" s="74">
        <v>2</v>
      </c>
      <c r="F234" s="80">
        <v>3</v>
      </c>
      <c r="G234" s="38"/>
    </row>
    <row r="235" spans="1:7" x14ac:dyDescent="0.3">
      <c r="A235" s="22" t="s">
        <v>309</v>
      </c>
      <c r="B235" s="303" t="s">
        <v>65</v>
      </c>
      <c r="C235" s="304"/>
      <c r="D235" s="8"/>
      <c r="E235" s="74">
        <v>2</v>
      </c>
      <c r="F235" s="80">
        <v>2</v>
      </c>
      <c r="G235" s="38"/>
    </row>
    <row r="236" spans="1:7" ht="14.5" thickBot="1" x14ac:dyDescent="0.35">
      <c r="A236" s="23" t="s">
        <v>310</v>
      </c>
      <c r="B236" s="313" t="s">
        <v>66</v>
      </c>
      <c r="C236" s="314"/>
      <c r="D236" s="9"/>
      <c r="E236" s="81">
        <v>2</v>
      </c>
      <c r="F236" s="87">
        <v>1</v>
      </c>
      <c r="G236" s="40"/>
    </row>
    <row r="237" spans="1:7" ht="15" customHeight="1" thickBot="1" x14ac:dyDescent="0.35">
      <c r="B237" s="248" t="s">
        <v>67</v>
      </c>
      <c r="C237" s="249"/>
      <c r="D237" s="250"/>
      <c r="E237" s="77">
        <f>SUM(E207,E231:E236)</f>
        <v>121</v>
      </c>
      <c r="F237" s="77">
        <f>SUM(F207,F231:F236)</f>
        <v>140</v>
      </c>
    </row>
    <row r="238" spans="1:7" ht="15" customHeight="1" thickBot="1" x14ac:dyDescent="0.35">
      <c r="B238" s="1"/>
    </row>
    <row r="239" spans="1:7" ht="14.5" customHeight="1" thickBot="1" x14ac:dyDescent="0.35">
      <c r="B239" s="248" t="s">
        <v>68</v>
      </c>
      <c r="C239" s="249"/>
      <c r="D239" s="250"/>
      <c r="E239" s="77">
        <f>SUM(E185,E237)</f>
        <v>423</v>
      </c>
      <c r="F239" s="77">
        <f>SUM(F185,F237)</f>
        <v>423</v>
      </c>
    </row>
    <row r="240" spans="1:7" ht="14.5" customHeight="1" thickBot="1" x14ac:dyDescent="0.35"/>
    <row r="241" spans="1:6" ht="15" customHeight="1" thickBot="1" x14ac:dyDescent="0.35">
      <c r="B241" s="248" t="s">
        <v>69</v>
      </c>
      <c r="C241" s="249"/>
      <c r="D241" s="250"/>
      <c r="E241" s="77">
        <f>SUM(E133,E239)</f>
        <v>452</v>
      </c>
      <c r="F241" s="77">
        <f>SUM(F133,F239)</f>
        <v>454</v>
      </c>
    </row>
    <row r="242" spans="1:6" x14ac:dyDescent="0.3">
      <c r="B242" s="1"/>
    </row>
    <row r="243" spans="1:6" ht="14.5" customHeight="1" thickBot="1" x14ac:dyDescent="0.35"/>
    <row r="244" spans="1:6" ht="14.5" customHeight="1" thickBot="1" x14ac:dyDescent="0.35">
      <c r="A244" s="14" t="s">
        <v>70</v>
      </c>
      <c r="B244" s="265" t="str">
        <f>IF(AND(E244=0,F244=0),"Ok","Attention: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244" s="266"/>
      <c r="D244" s="267"/>
      <c r="E244" s="77">
        <f>E241-E110</f>
        <v>-51</v>
      </c>
      <c r="F244" s="77">
        <f>F241-F110</f>
        <v>1</v>
      </c>
    </row>
    <row r="245" spans="1:6" ht="14.5" customHeight="1" x14ac:dyDescent="0.3"/>
    <row r="246" spans="1:6" ht="14.5" customHeight="1" x14ac:dyDescent="0.3"/>
    <row r="247" spans="1:6" ht="14.5" customHeight="1" x14ac:dyDescent="0.3"/>
    <row r="248" spans="1:6" ht="15" customHeight="1" x14ac:dyDescent="0.3"/>
    <row r="249" spans="1:6" ht="15" customHeight="1" x14ac:dyDescent="0.3"/>
    <row r="250" spans="1:6" ht="15" customHeight="1" x14ac:dyDescent="0.3"/>
    <row r="251" spans="1:6" ht="15" customHeight="1" x14ac:dyDescent="0.3"/>
    <row r="252" spans="1:6" ht="15" customHeight="1" x14ac:dyDescent="0.3"/>
    <row r="253" spans="1:6" ht="15" customHeight="1" x14ac:dyDescent="0.3"/>
    <row r="254" spans="1:6" ht="15" customHeight="1" x14ac:dyDescent="0.3"/>
    <row r="256" spans="1:6" ht="15" customHeight="1" x14ac:dyDescent="0.3"/>
    <row r="266" spans="2:4" x14ac:dyDescent="0.3">
      <c r="B266" s="1"/>
    </row>
    <row r="268" spans="2:4" x14ac:dyDescent="0.3">
      <c r="C268" s="18"/>
      <c r="D268" s="18"/>
    </row>
  </sheetData>
  <mergeCells count="239">
    <mergeCell ref="E208:G208"/>
    <mergeCell ref="B43:C43"/>
    <mergeCell ref="B44:C44"/>
    <mergeCell ref="B45:C45"/>
    <mergeCell ref="B27:C27"/>
    <mergeCell ref="B28:C28"/>
    <mergeCell ref="B29:C29"/>
    <mergeCell ref="B58:C58"/>
    <mergeCell ref="B59:C59"/>
    <mergeCell ref="B60:C60"/>
    <mergeCell ref="B57:C57"/>
    <mergeCell ref="B34:C34"/>
    <mergeCell ref="B35:C35"/>
    <mergeCell ref="B50:C50"/>
    <mergeCell ref="B51:C51"/>
    <mergeCell ref="B52:C52"/>
    <mergeCell ref="B53:C53"/>
    <mergeCell ref="B36:C36"/>
    <mergeCell ref="B37:C37"/>
    <mergeCell ref="B38:C38"/>
    <mergeCell ref="B39:C39"/>
    <mergeCell ref="B40:C40"/>
    <mergeCell ref="B41:C41"/>
    <mergeCell ref="B42:C42"/>
    <mergeCell ref="B49:C49"/>
    <mergeCell ref="B54:C54"/>
    <mergeCell ref="B55:C55"/>
    <mergeCell ref="B56:C56"/>
    <mergeCell ref="B183:C183"/>
    <mergeCell ref="B132:C132"/>
    <mergeCell ref="B133:C133"/>
    <mergeCell ref="B136:G136"/>
    <mergeCell ref="B137:G137"/>
    <mergeCell ref="B138:C138"/>
    <mergeCell ref="B139:C139"/>
    <mergeCell ref="B123:C123"/>
    <mergeCell ref="B130:C130"/>
    <mergeCell ref="B124:C124"/>
    <mergeCell ref="B125:C125"/>
    <mergeCell ref="B126:C126"/>
    <mergeCell ref="B131:C131"/>
    <mergeCell ref="B108:C108"/>
    <mergeCell ref="B109:C109"/>
    <mergeCell ref="B110:C110"/>
    <mergeCell ref="B113:G113"/>
    <mergeCell ref="B114:G114"/>
    <mergeCell ref="B115:C115"/>
    <mergeCell ref="B116:C116"/>
    <mergeCell ref="B117:C117"/>
    <mergeCell ref="B241:D241"/>
    <mergeCell ref="B244:D244"/>
    <mergeCell ref="B207:C207"/>
    <mergeCell ref="B208:C208"/>
    <mergeCell ref="B232:C232"/>
    <mergeCell ref="B233:C233"/>
    <mergeCell ref="B234:C234"/>
    <mergeCell ref="B235:C235"/>
    <mergeCell ref="B184:C184"/>
    <mergeCell ref="B185:C185"/>
    <mergeCell ref="B189:G189"/>
    <mergeCell ref="B190:C190"/>
    <mergeCell ref="B191:C191"/>
    <mergeCell ref="B206:C206"/>
    <mergeCell ref="B236:C236"/>
    <mergeCell ref="B237:D237"/>
    <mergeCell ref="B239:D239"/>
    <mergeCell ref="B218:C218"/>
    <mergeCell ref="B219:C219"/>
    <mergeCell ref="B216:C216"/>
    <mergeCell ref="B217:C217"/>
    <mergeCell ref="B229:C229"/>
    <mergeCell ref="B230:C230"/>
    <mergeCell ref="B231:C231"/>
    <mergeCell ref="B127:C127"/>
    <mergeCell ref="B119:C119"/>
    <mergeCell ref="B155:C155"/>
    <mergeCell ref="B157:C157"/>
    <mergeCell ref="B180:C180"/>
    <mergeCell ref="B128:C128"/>
    <mergeCell ref="B129:C129"/>
    <mergeCell ref="B140:C140"/>
    <mergeCell ref="B141:C141"/>
    <mergeCell ref="B142:C142"/>
    <mergeCell ref="B143:C143"/>
    <mergeCell ref="B144:C144"/>
    <mergeCell ref="B149:C149"/>
    <mergeCell ref="B150:C150"/>
    <mergeCell ref="B151:C151"/>
    <mergeCell ref="B152:C152"/>
    <mergeCell ref="B153:C153"/>
    <mergeCell ref="B178:C178"/>
    <mergeCell ref="B179:C179"/>
    <mergeCell ref="B154:C154"/>
    <mergeCell ref="B181:C181"/>
    <mergeCell ref="B182:C182"/>
    <mergeCell ref="B209:C209"/>
    <mergeCell ref="B210:C210"/>
    <mergeCell ref="B211:C211"/>
    <mergeCell ref="B213:C213"/>
    <mergeCell ref="B214:C214"/>
    <mergeCell ref="B212:C212"/>
    <mergeCell ref="B215:C215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88:C88"/>
    <mergeCell ref="B91:C91"/>
    <mergeCell ref="B89:C89"/>
    <mergeCell ref="B90:C90"/>
    <mergeCell ref="B92:C92"/>
    <mergeCell ref="B93:C93"/>
    <mergeCell ref="B94:C94"/>
    <mergeCell ref="B95:C95"/>
    <mergeCell ref="B96:C96"/>
    <mergeCell ref="B61:C61"/>
    <mergeCell ref="B62:C62"/>
    <mergeCell ref="B63:C63"/>
    <mergeCell ref="B66:G66"/>
    <mergeCell ref="B67:C67"/>
    <mergeCell ref="B84:C84"/>
    <mergeCell ref="B85:C85"/>
    <mergeCell ref="B86:C86"/>
    <mergeCell ref="B87:C87"/>
    <mergeCell ref="B48:C48"/>
    <mergeCell ref="B7:G7"/>
    <mergeCell ref="B8:G8"/>
    <mergeCell ref="B10:C10"/>
    <mergeCell ref="B11:G11"/>
    <mergeCell ref="B12:G12"/>
    <mergeCell ref="B13:C13"/>
    <mergeCell ref="B14:C14"/>
    <mergeCell ref="B19:C19"/>
    <mergeCell ref="B15:C15"/>
    <mergeCell ref="B16:C16"/>
    <mergeCell ref="B17:C17"/>
    <mergeCell ref="B18:C18"/>
    <mergeCell ref="B20:C20"/>
    <mergeCell ref="B21:C21"/>
    <mergeCell ref="B22:C22"/>
    <mergeCell ref="B23:C23"/>
    <mergeCell ref="B30:C30"/>
    <mergeCell ref="B31:C31"/>
    <mergeCell ref="B32:C32"/>
    <mergeCell ref="B33:C33"/>
    <mergeCell ref="B24:C24"/>
    <mergeCell ref="B25:C25"/>
    <mergeCell ref="B26:C26"/>
    <mergeCell ref="A1:G1"/>
    <mergeCell ref="B2:G2"/>
    <mergeCell ref="B3:G3"/>
    <mergeCell ref="B4:G4"/>
    <mergeCell ref="B5:G5"/>
    <mergeCell ref="A6:G6"/>
    <mergeCell ref="B81:C81"/>
    <mergeCell ref="B82:C82"/>
    <mergeCell ref="B83:C83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46:C46"/>
    <mergeCell ref="B47:C47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B159:C159"/>
    <mergeCell ref="B160:C160"/>
    <mergeCell ref="B161:C161"/>
    <mergeCell ref="B165:C165"/>
    <mergeCell ref="B166:C166"/>
    <mergeCell ref="B97:C97"/>
    <mergeCell ref="B98:C98"/>
    <mergeCell ref="B99:C99"/>
    <mergeCell ref="B100:C100"/>
    <mergeCell ref="B101:C101"/>
    <mergeCell ref="B145:C145"/>
    <mergeCell ref="B146:C146"/>
    <mergeCell ref="B147:C147"/>
    <mergeCell ref="B148:C148"/>
    <mergeCell ref="B102:C102"/>
    <mergeCell ref="B103:C103"/>
    <mergeCell ref="B104:C104"/>
    <mergeCell ref="B105:C105"/>
    <mergeCell ref="B106:C106"/>
    <mergeCell ref="B107:C107"/>
    <mergeCell ref="B118:C118"/>
    <mergeCell ref="B120:C120"/>
    <mergeCell ref="B121:C121"/>
    <mergeCell ref="B122:C122"/>
    <mergeCell ref="E42:G42"/>
    <mergeCell ref="E13:G13"/>
    <mergeCell ref="B176:C176"/>
    <mergeCell ref="B177:C177"/>
    <mergeCell ref="E139:G139"/>
    <mergeCell ref="E157:G157"/>
    <mergeCell ref="E115:G115"/>
    <mergeCell ref="E119:G119"/>
    <mergeCell ref="E126:G126"/>
    <mergeCell ref="E84:G84"/>
    <mergeCell ref="E67:G67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62:C162"/>
    <mergeCell ref="B163:C163"/>
    <mergeCell ref="B164:C164"/>
    <mergeCell ref="B158:C158"/>
  </mergeCells>
  <phoneticPr fontId="7" type="noConversion"/>
  <conditionalFormatting sqref="B244">
    <cfRule type="expression" dxfId="3" priority="1">
      <formula>$B$244&lt;&gt;"Ok"</formula>
    </cfRule>
    <cfRule type="expression" dxfId="2" priority="2">
      <formula>"$B$88=""Ok"""</formula>
    </cfRule>
  </conditionalFormatting>
  <conditionalFormatting sqref="E244:F244">
    <cfRule type="cellIs" dxfId="1" priority="3" operator="notEqual">
      <formula>0</formula>
    </cfRule>
    <cfRule type="cellIs" dxfId="0" priority="4" operator="equal">
      <formula>0</formula>
    </cfRule>
  </conditionalFormatting>
  <hyperlinks>
    <hyperlink ref="B7" r:id="rId1" xr:uid="{C6AC5743-3C53-4BB6-BD72-288F165D040E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1A5B-AFCA-4E19-8810-C432058A32B9}">
  <dimension ref="A1:I55"/>
  <sheetViews>
    <sheetView topLeftCell="A9" workbookViewId="0">
      <selection activeCell="C52" sqref="C52"/>
    </sheetView>
  </sheetViews>
  <sheetFormatPr defaultRowHeight="14" x14ac:dyDescent="0.3"/>
  <cols>
    <col min="1" max="2" width="40.7265625" style="2" customWidth="1"/>
    <col min="3" max="3" width="147.08984375" style="2" customWidth="1"/>
    <col min="4" max="4" width="12" style="2" customWidth="1"/>
    <col min="5" max="6" width="11.453125" style="2" bestFit="1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271" t="s">
        <v>404</v>
      </c>
      <c r="B1" s="271"/>
      <c r="C1" s="271"/>
      <c r="D1" s="271"/>
      <c r="E1" s="271"/>
      <c r="F1" s="272"/>
      <c r="G1" s="116"/>
      <c r="H1" s="116"/>
      <c r="I1" s="116"/>
    </row>
    <row r="2" spans="1:9" ht="18.5" thickBot="1" x14ac:dyDescent="0.45">
      <c r="A2" s="126" t="s">
        <v>420</v>
      </c>
      <c r="B2" s="227" t="str">
        <f>'General information'!B2</f>
        <v>CompanyName LegalForm</v>
      </c>
      <c r="C2" s="228"/>
      <c r="D2" s="228"/>
      <c r="E2" s="228"/>
      <c r="F2" s="229"/>
    </row>
    <row r="3" spans="1:9" ht="18.5" thickBot="1" x14ac:dyDescent="0.45">
      <c r="A3" s="128" t="s">
        <v>423</v>
      </c>
      <c r="B3" s="227" t="str">
        <f>'General information'!B3</f>
        <v>Address 1234, Country</v>
      </c>
      <c r="C3" s="228"/>
      <c r="D3" s="228"/>
      <c r="E3" s="228"/>
      <c r="F3" s="229"/>
    </row>
    <row r="4" spans="1:9" ht="18.5" thickBot="1" x14ac:dyDescent="0.45">
      <c r="A4" s="126" t="s">
        <v>80</v>
      </c>
      <c r="B4" s="230">
        <f>'General information'!B8</f>
        <v>45292</v>
      </c>
      <c r="C4" s="231"/>
      <c r="D4" s="231"/>
      <c r="E4" s="231"/>
      <c r="F4" s="232"/>
    </row>
    <row r="5" spans="1:9" ht="18.5" thickBot="1" x14ac:dyDescent="0.45">
      <c r="A5" s="126" t="s">
        <v>81</v>
      </c>
      <c r="B5" s="230">
        <f>'General information'!B9</f>
        <v>45657</v>
      </c>
      <c r="C5" s="231"/>
      <c r="D5" s="231"/>
      <c r="E5" s="231"/>
      <c r="F5" s="232"/>
    </row>
    <row r="6" spans="1:9" ht="20.5" thickBot="1" x14ac:dyDescent="0.45">
      <c r="A6" s="273" t="s">
        <v>403</v>
      </c>
      <c r="B6" s="273"/>
      <c r="C6" s="273"/>
      <c r="D6" s="273"/>
      <c r="E6" s="273"/>
      <c r="F6" s="274"/>
      <c r="G6" s="116"/>
      <c r="H6" s="116"/>
      <c r="I6" s="116"/>
    </row>
    <row r="7" spans="1:9" ht="18.5" thickBot="1" x14ac:dyDescent="0.45">
      <c r="A7" s="118" t="s">
        <v>90</v>
      </c>
      <c r="B7" s="268" t="s">
        <v>89</v>
      </c>
      <c r="C7" s="269"/>
      <c r="D7" s="269"/>
      <c r="E7" s="269"/>
      <c r="F7" s="270"/>
    </row>
    <row r="8" spans="1:9" ht="18.5" thickBot="1" x14ac:dyDescent="0.45">
      <c r="A8" s="119" t="s">
        <v>281</v>
      </c>
      <c r="B8" s="268" t="s">
        <v>571</v>
      </c>
      <c r="C8" s="269"/>
      <c r="D8" s="269"/>
      <c r="E8" s="269"/>
      <c r="F8" s="270"/>
    </row>
    <row r="11" spans="1:9" ht="14.5" thickBot="1" x14ac:dyDescent="0.35"/>
    <row r="12" spans="1:9" ht="18.5" thickBot="1" x14ac:dyDescent="0.45">
      <c r="A12" s="12" t="s">
        <v>91</v>
      </c>
      <c r="B12" s="251" t="s">
        <v>71</v>
      </c>
      <c r="C12" s="252"/>
      <c r="D12" s="162" t="s">
        <v>73</v>
      </c>
      <c r="E12" s="12">
        <f>B4</f>
        <v>45292</v>
      </c>
      <c r="F12" s="13">
        <f>B5</f>
        <v>45657</v>
      </c>
      <c r="G12" s="164" t="s">
        <v>281</v>
      </c>
    </row>
    <row r="13" spans="1:9" ht="14.5" thickBot="1" x14ac:dyDescent="0.35">
      <c r="B13" s="248" t="s">
        <v>72</v>
      </c>
      <c r="C13" s="249"/>
      <c r="D13" s="249"/>
      <c r="E13" s="249"/>
      <c r="F13" s="249"/>
      <c r="G13" s="165"/>
    </row>
    <row r="14" spans="1:9" ht="14.5" customHeight="1" x14ac:dyDescent="0.3">
      <c r="A14" s="21" t="s">
        <v>431</v>
      </c>
      <c r="B14" s="305" t="s">
        <v>373</v>
      </c>
      <c r="C14" s="306"/>
      <c r="D14" s="132" t="s">
        <v>567</v>
      </c>
      <c r="E14" s="74">
        <f>E25</f>
        <v>116</v>
      </c>
      <c r="F14" s="74">
        <f>F25</f>
        <v>89</v>
      </c>
      <c r="G14" s="168" t="s">
        <v>568</v>
      </c>
    </row>
    <row r="15" spans="1:9" ht="14.5" customHeight="1" x14ac:dyDescent="0.3">
      <c r="A15" s="22"/>
      <c r="B15" s="343" t="s">
        <v>529</v>
      </c>
      <c r="C15" s="344"/>
      <c r="D15" s="132"/>
      <c r="E15" s="74">
        <v>3</v>
      </c>
      <c r="F15" s="80">
        <v>4</v>
      </c>
      <c r="G15" s="168"/>
    </row>
    <row r="16" spans="1:9" ht="14.5" customHeight="1" x14ac:dyDescent="0.3">
      <c r="A16" s="22"/>
      <c r="B16" s="343" t="s">
        <v>529</v>
      </c>
      <c r="C16" s="344"/>
      <c r="D16" s="132"/>
      <c r="E16" s="74">
        <v>2</v>
      </c>
      <c r="F16" s="80">
        <v>5</v>
      </c>
      <c r="G16" s="168"/>
    </row>
    <row r="17" spans="1:7" ht="14.5" customHeight="1" x14ac:dyDescent="0.3">
      <c r="A17" s="22"/>
      <c r="B17" s="343" t="s">
        <v>530</v>
      </c>
      <c r="C17" s="344"/>
      <c r="D17" s="132"/>
      <c r="E17" s="74">
        <v>3</v>
      </c>
      <c r="F17" s="80">
        <v>3</v>
      </c>
      <c r="G17" s="168"/>
    </row>
    <row r="18" spans="1:7" ht="14.5" customHeight="1" x14ac:dyDescent="0.3">
      <c r="A18" s="22"/>
      <c r="B18" s="343" t="s">
        <v>531</v>
      </c>
      <c r="C18" s="344"/>
      <c r="D18" s="132"/>
      <c r="E18" s="74">
        <v>4</v>
      </c>
      <c r="F18" s="80">
        <v>2</v>
      </c>
      <c r="G18" s="168"/>
    </row>
    <row r="19" spans="1:7" ht="14.5" customHeight="1" x14ac:dyDescent="0.3">
      <c r="A19" s="22"/>
      <c r="B19" s="343" t="s">
        <v>532</v>
      </c>
      <c r="C19" s="344"/>
      <c r="D19" s="132"/>
      <c r="E19" s="74">
        <v>5</v>
      </c>
      <c r="F19" s="80">
        <v>4</v>
      </c>
      <c r="G19" s="168"/>
    </row>
    <row r="20" spans="1:7" ht="14.5" customHeight="1" x14ac:dyDescent="0.3">
      <c r="A20" s="22"/>
      <c r="B20" s="343" t="s">
        <v>533</v>
      </c>
      <c r="C20" s="344"/>
      <c r="D20" s="132"/>
      <c r="E20" s="74">
        <v>6</v>
      </c>
      <c r="F20" s="80">
        <v>56</v>
      </c>
      <c r="G20" s="168"/>
    </row>
    <row r="21" spans="1:7" ht="14.5" customHeight="1" x14ac:dyDescent="0.3">
      <c r="A21" s="22"/>
      <c r="B21" s="343" t="s">
        <v>534</v>
      </c>
      <c r="C21" s="344"/>
      <c r="D21" s="132"/>
      <c r="E21" s="74">
        <v>76</v>
      </c>
      <c r="F21" s="80">
        <v>4</v>
      </c>
      <c r="G21" s="168"/>
    </row>
    <row r="22" spans="1:7" ht="14.5" customHeight="1" x14ac:dyDescent="0.3">
      <c r="A22" s="22"/>
      <c r="B22" s="343" t="s">
        <v>535</v>
      </c>
      <c r="C22" s="344"/>
      <c r="D22" s="132"/>
      <c r="E22" s="74">
        <v>8</v>
      </c>
      <c r="F22" s="80">
        <v>2</v>
      </c>
      <c r="G22" s="168"/>
    </row>
    <row r="23" spans="1:7" ht="14.5" customHeight="1" x14ac:dyDescent="0.3">
      <c r="A23" s="22" t="s">
        <v>432</v>
      </c>
      <c r="B23" s="343" t="s">
        <v>536</v>
      </c>
      <c r="C23" s="344"/>
      <c r="D23" s="132"/>
      <c r="E23" s="74">
        <v>9</v>
      </c>
      <c r="F23" s="80">
        <v>4</v>
      </c>
      <c r="G23" s="166"/>
    </row>
    <row r="24" spans="1:7" ht="15" customHeight="1" thickBot="1" x14ac:dyDescent="0.35">
      <c r="A24" s="22" t="s">
        <v>433</v>
      </c>
      <c r="B24" s="343" t="s">
        <v>537</v>
      </c>
      <c r="C24" s="344"/>
      <c r="D24" s="132"/>
      <c r="E24" s="81">
        <v>0</v>
      </c>
      <c r="F24" s="174">
        <v>5</v>
      </c>
      <c r="G24" s="166"/>
    </row>
    <row r="25" spans="1:7" ht="14.5" customHeight="1" x14ac:dyDescent="0.3">
      <c r="A25" s="22" t="s">
        <v>434</v>
      </c>
      <c r="B25" s="341" t="s">
        <v>538</v>
      </c>
      <c r="C25" s="342"/>
      <c r="D25" s="132"/>
      <c r="E25" s="172">
        <f>SUM(E15:E24)</f>
        <v>116</v>
      </c>
      <c r="F25" s="172">
        <f>SUM(F15:F24)</f>
        <v>89</v>
      </c>
      <c r="G25" s="166"/>
    </row>
    <row r="26" spans="1:7" ht="15" customHeight="1" thickBot="1" x14ac:dyDescent="0.35">
      <c r="A26" s="22" t="s">
        <v>435</v>
      </c>
      <c r="B26" s="303" t="s">
        <v>371</v>
      </c>
      <c r="C26" s="304"/>
      <c r="D26" s="132"/>
      <c r="E26" s="81">
        <v>-6</v>
      </c>
      <c r="F26" s="174">
        <v>-6</v>
      </c>
      <c r="G26" s="166"/>
    </row>
    <row r="27" spans="1:7" ht="14.5" customHeight="1" x14ac:dyDescent="0.3">
      <c r="A27" s="22" t="s">
        <v>436</v>
      </c>
      <c r="B27" s="311" t="s">
        <v>370</v>
      </c>
      <c r="C27" s="312"/>
      <c r="D27" s="132">
        <v>28.4</v>
      </c>
      <c r="E27" s="173">
        <f>E36</f>
        <v>44</v>
      </c>
      <c r="F27" s="43">
        <f>F36</f>
        <v>101</v>
      </c>
      <c r="G27" s="168" t="s">
        <v>569</v>
      </c>
    </row>
    <row r="28" spans="1:7" ht="14.5" customHeight="1" x14ac:dyDescent="0.3">
      <c r="A28" s="22"/>
      <c r="B28" s="343" t="s">
        <v>540</v>
      </c>
      <c r="C28" s="344"/>
      <c r="D28" s="132"/>
      <c r="E28" s="74">
        <v>2</v>
      </c>
      <c r="F28" s="80">
        <v>54</v>
      </c>
      <c r="G28" s="166"/>
    </row>
    <row r="29" spans="1:7" ht="14.5" customHeight="1" x14ac:dyDescent="0.3">
      <c r="A29" s="22"/>
      <c r="B29" s="343" t="s">
        <v>541</v>
      </c>
      <c r="C29" s="344"/>
      <c r="D29" s="132"/>
      <c r="E29" s="74">
        <v>3</v>
      </c>
      <c r="F29" s="80">
        <v>5</v>
      </c>
      <c r="G29" s="166"/>
    </row>
    <row r="30" spans="1:7" ht="14.5" customHeight="1" x14ac:dyDescent="0.3">
      <c r="A30" s="22"/>
      <c r="B30" s="343" t="s">
        <v>542</v>
      </c>
      <c r="C30" s="344"/>
      <c r="D30" s="132"/>
      <c r="E30" s="74">
        <v>4</v>
      </c>
      <c r="F30" s="80">
        <v>6</v>
      </c>
      <c r="G30" s="166"/>
    </row>
    <row r="31" spans="1:7" ht="14.5" customHeight="1" x14ac:dyDescent="0.3">
      <c r="A31" s="22"/>
      <c r="B31" s="343" t="s">
        <v>543</v>
      </c>
      <c r="C31" s="344"/>
      <c r="D31" s="132"/>
      <c r="E31" s="74">
        <v>5</v>
      </c>
      <c r="F31" s="80">
        <v>6</v>
      </c>
      <c r="G31" s="166"/>
    </row>
    <row r="32" spans="1:7" ht="14.5" customHeight="1" x14ac:dyDescent="0.3">
      <c r="A32" s="22"/>
      <c r="B32" s="343" t="s">
        <v>544</v>
      </c>
      <c r="C32" s="344"/>
      <c r="D32" s="132"/>
      <c r="E32" s="74">
        <v>6</v>
      </c>
      <c r="F32" s="80">
        <v>7</v>
      </c>
      <c r="G32" s="166"/>
    </row>
    <row r="33" spans="1:7" ht="14.5" customHeight="1" x14ac:dyDescent="0.3">
      <c r="A33" s="22"/>
      <c r="B33" s="343" t="s">
        <v>545</v>
      </c>
      <c r="C33" s="344"/>
      <c r="D33" s="132"/>
      <c r="E33" s="74">
        <v>7</v>
      </c>
      <c r="F33" s="80">
        <v>7</v>
      </c>
      <c r="G33" s="166"/>
    </row>
    <row r="34" spans="1:7" ht="14.5" customHeight="1" x14ac:dyDescent="0.3">
      <c r="A34" s="22"/>
      <c r="B34" s="343" t="s">
        <v>271</v>
      </c>
      <c r="C34" s="344"/>
      <c r="D34" s="132"/>
      <c r="E34" s="74">
        <v>8</v>
      </c>
      <c r="F34" s="80">
        <v>8</v>
      </c>
      <c r="G34" s="166"/>
    </row>
    <row r="35" spans="1:7" ht="15" customHeight="1" thickBot="1" x14ac:dyDescent="0.35">
      <c r="A35" s="22"/>
      <c r="B35" s="343" t="s">
        <v>546</v>
      </c>
      <c r="C35" s="344"/>
      <c r="D35" s="132"/>
      <c r="E35" s="81">
        <v>9</v>
      </c>
      <c r="F35" s="174">
        <v>8</v>
      </c>
      <c r="G35" s="166"/>
    </row>
    <row r="36" spans="1:7" ht="14.5" customHeight="1" x14ac:dyDescent="0.3">
      <c r="A36" s="22"/>
      <c r="B36" s="341" t="s">
        <v>547</v>
      </c>
      <c r="C36" s="342"/>
      <c r="D36" s="132"/>
      <c r="E36" s="173">
        <f>SUM(E28:E35)</f>
        <v>44</v>
      </c>
      <c r="F36" s="173">
        <f>SUM(F28:F35)</f>
        <v>101</v>
      </c>
      <c r="G36" s="166"/>
    </row>
    <row r="37" spans="1:7" ht="14.5" customHeight="1" x14ac:dyDescent="0.3">
      <c r="A37" s="22" t="s">
        <v>429</v>
      </c>
      <c r="B37" s="303" t="s">
        <v>369</v>
      </c>
      <c r="C37" s="304"/>
      <c r="D37" s="132"/>
      <c r="E37" s="74">
        <v>-6</v>
      </c>
      <c r="F37" s="80">
        <v>-4</v>
      </c>
      <c r="G37" s="166"/>
    </row>
    <row r="38" spans="1:7" ht="14.5" customHeight="1" x14ac:dyDescent="0.3">
      <c r="A38" s="22" t="s">
        <v>437</v>
      </c>
      <c r="B38" s="303" t="s">
        <v>378</v>
      </c>
      <c r="C38" s="304"/>
      <c r="D38" s="132"/>
      <c r="E38" s="74">
        <v>-6</v>
      </c>
      <c r="F38" s="80">
        <v>16</v>
      </c>
      <c r="G38" s="166"/>
    </row>
    <row r="39" spans="1:7" ht="14.5" customHeight="1" x14ac:dyDescent="0.3">
      <c r="A39" s="22" t="s">
        <v>438</v>
      </c>
      <c r="B39" s="303" t="s">
        <v>368</v>
      </c>
      <c r="C39" s="304"/>
      <c r="D39" s="132"/>
      <c r="E39" s="74">
        <v>-4</v>
      </c>
      <c r="F39" s="80">
        <v>-3</v>
      </c>
      <c r="G39" s="166"/>
    </row>
    <row r="40" spans="1:7" ht="15" customHeight="1" thickBot="1" x14ac:dyDescent="0.35">
      <c r="A40" s="23" t="s">
        <v>430</v>
      </c>
      <c r="B40" s="313" t="s">
        <v>367</v>
      </c>
      <c r="C40" s="314"/>
      <c r="D40" s="132"/>
      <c r="E40" s="74">
        <v>-6</v>
      </c>
      <c r="F40" s="80">
        <v>2</v>
      </c>
      <c r="G40" s="166"/>
    </row>
    <row r="41" spans="1:7" ht="14.5" thickBot="1" x14ac:dyDescent="0.35">
      <c r="A41" s="129"/>
      <c r="B41" s="249" t="s">
        <v>289</v>
      </c>
      <c r="C41" s="250"/>
      <c r="D41" s="131"/>
      <c r="E41" s="75">
        <f>SUM(E14:E40)</f>
        <v>452</v>
      </c>
      <c r="F41" s="75">
        <f>SUM(F14:F40)</f>
        <v>575</v>
      </c>
      <c r="G41" s="166"/>
    </row>
    <row r="42" spans="1:7" ht="14.5" customHeight="1" x14ac:dyDescent="0.3">
      <c r="A42" s="21" t="s">
        <v>439</v>
      </c>
      <c r="B42" s="339" t="s">
        <v>374</v>
      </c>
      <c r="C42" s="340"/>
      <c r="D42" s="132"/>
      <c r="E42" s="74">
        <v>6</v>
      </c>
      <c r="F42" s="80">
        <v>5</v>
      </c>
      <c r="G42" s="166"/>
    </row>
    <row r="43" spans="1:7" ht="14.5" customHeight="1" x14ac:dyDescent="0.3">
      <c r="A43" s="22" t="s">
        <v>440</v>
      </c>
      <c r="B43" s="303" t="s">
        <v>375</v>
      </c>
      <c r="C43" s="304"/>
      <c r="D43" s="132"/>
      <c r="E43" s="74">
        <v>-3</v>
      </c>
      <c r="F43" s="80">
        <v>3</v>
      </c>
      <c r="G43" s="166"/>
    </row>
    <row r="44" spans="1:7" ht="15" customHeight="1" thickBot="1" x14ac:dyDescent="0.35">
      <c r="A44" s="23" t="s">
        <v>441</v>
      </c>
      <c r="B44" s="313" t="s">
        <v>376</v>
      </c>
      <c r="C44" s="314"/>
      <c r="D44" s="132"/>
      <c r="E44" s="74">
        <v>6</v>
      </c>
      <c r="F44" s="80">
        <v>6</v>
      </c>
      <c r="G44" s="166"/>
    </row>
    <row r="45" spans="1:7" ht="14.5" thickBot="1" x14ac:dyDescent="0.35">
      <c r="A45" s="129"/>
      <c r="B45" s="249" t="s">
        <v>288</v>
      </c>
      <c r="C45" s="250"/>
      <c r="D45" s="131"/>
      <c r="E45" s="75">
        <f>SUM(E41:E44)</f>
        <v>461</v>
      </c>
      <c r="F45" s="75">
        <f>SUM(F41:F44)</f>
        <v>589</v>
      </c>
      <c r="G45" s="166"/>
    </row>
    <row r="46" spans="1:7" ht="15" customHeight="1" thickBot="1" x14ac:dyDescent="0.35">
      <c r="A46" s="24" t="s">
        <v>442</v>
      </c>
      <c r="B46" s="337" t="s">
        <v>377</v>
      </c>
      <c r="C46" s="338"/>
      <c r="D46" s="132"/>
      <c r="E46" s="76">
        <v>1</v>
      </c>
      <c r="F46" s="163">
        <v>5</v>
      </c>
      <c r="G46" s="166"/>
    </row>
    <row r="47" spans="1:7" ht="14.5" thickBot="1" x14ac:dyDescent="0.35">
      <c r="A47" s="129"/>
      <c r="B47" s="249" t="s">
        <v>405</v>
      </c>
      <c r="C47" s="250"/>
      <c r="D47" s="131"/>
      <c r="E47" s="75">
        <f>SUM(E45:E46)</f>
        <v>462</v>
      </c>
      <c r="F47" s="75">
        <f>SUM(F45:F46)</f>
        <v>594</v>
      </c>
      <c r="G47" s="167"/>
    </row>
    <row r="54" spans="2:5" x14ac:dyDescent="0.3">
      <c r="B54" s="1"/>
    </row>
    <row r="55" spans="2:5" x14ac:dyDescent="0.3">
      <c r="E55" s="18"/>
    </row>
  </sheetData>
  <mergeCells count="44">
    <mergeCell ref="B33:C33"/>
    <mergeCell ref="B35:C35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9:C29"/>
    <mergeCell ref="B28:C28"/>
    <mergeCell ref="B27:C27"/>
    <mergeCell ref="B31:C31"/>
    <mergeCell ref="B32:C32"/>
    <mergeCell ref="B30:C30"/>
    <mergeCell ref="B34:C34"/>
    <mergeCell ref="B47:C47"/>
    <mergeCell ref="B7:F7"/>
    <mergeCell ref="B8:F8"/>
    <mergeCell ref="B12:C12"/>
    <mergeCell ref="B13:F13"/>
    <mergeCell ref="B41:C41"/>
    <mergeCell ref="B45:C45"/>
    <mergeCell ref="B46:C46"/>
    <mergeCell ref="B44:C44"/>
    <mergeCell ref="B43:C43"/>
    <mergeCell ref="B42:C42"/>
    <mergeCell ref="B40:C40"/>
    <mergeCell ref="B39:C39"/>
    <mergeCell ref="B38:C38"/>
    <mergeCell ref="B37:C37"/>
    <mergeCell ref="B36:C36"/>
    <mergeCell ref="A6:F6"/>
    <mergeCell ref="A1:F1"/>
    <mergeCell ref="B2:F2"/>
    <mergeCell ref="B3:F3"/>
    <mergeCell ref="B4:F4"/>
    <mergeCell ref="B5:F5"/>
  </mergeCells>
  <hyperlinks>
    <hyperlink ref="B7" r:id="rId1" xr:uid="{DD4B0C15-1D0A-4E6A-9C64-50293F400D9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5F62-C7A3-4FC9-90ED-50D6E747F755}">
  <sheetPr>
    <pageSetUpPr fitToPage="1"/>
  </sheetPr>
  <dimension ref="A1:M232"/>
  <sheetViews>
    <sheetView tabSelected="1" zoomScale="85" zoomScaleNormal="85" zoomScalePageLayoutView="40" workbookViewId="0">
      <selection sqref="A1:XFD1"/>
    </sheetView>
  </sheetViews>
  <sheetFormatPr defaultRowHeight="14" x14ac:dyDescent="0.3"/>
  <cols>
    <col min="1" max="1" width="39.81640625" style="2" bestFit="1" customWidth="1"/>
    <col min="2" max="2" width="43.453125" style="2" bestFit="1" customWidth="1"/>
    <col min="3" max="3" width="173.54296875" style="2" bestFit="1" customWidth="1"/>
    <col min="4" max="4" width="14.1796875" style="2" bestFit="1" customWidth="1"/>
    <col min="5" max="5" width="97.36328125" style="2" bestFit="1" customWidth="1"/>
    <col min="6" max="11" width="8.7265625" style="2"/>
    <col min="12" max="12" width="8.7265625" style="2" customWidth="1"/>
    <col min="13" max="13" width="9" style="2" customWidth="1"/>
    <col min="14" max="16384" width="8.7265625" style="2"/>
  </cols>
  <sheetData>
    <row r="1" spans="1:13" ht="20.5" thickBot="1" x14ac:dyDescent="0.45">
      <c r="A1" s="224" t="s">
        <v>404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6"/>
    </row>
    <row r="2" spans="1:13" ht="18.5" thickBot="1" x14ac:dyDescent="0.45">
      <c r="A2" s="126" t="s">
        <v>420</v>
      </c>
      <c r="B2" s="319" t="str">
        <f>'General information'!B2</f>
        <v>CompanyName LegalForm</v>
      </c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1"/>
    </row>
    <row r="3" spans="1:13" ht="18.5" thickBot="1" x14ac:dyDescent="0.45">
      <c r="A3" s="128" t="s">
        <v>423</v>
      </c>
      <c r="B3" s="115" t="str">
        <f>'General information'!B3</f>
        <v>Address 1234, Country</v>
      </c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</row>
    <row r="4" spans="1:13" ht="18.5" thickBot="1" x14ac:dyDescent="0.45">
      <c r="A4" s="126" t="s">
        <v>80</v>
      </c>
      <c r="B4" s="233">
        <f>'General information'!B8</f>
        <v>45292</v>
      </c>
      <c r="C4" s="234"/>
      <c r="D4" s="234"/>
      <c r="E4" s="234"/>
      <c r="F4" s="234"/>
      <c r="G4" s="234"/>
      <c r="H4" s="234"/>
      <c r="I4" s="234"/>
      <c r="J4" s="234"/>
      <c r="K4" s="234"/>
      <c r="L4" s="234"/>
      <c r="M4" s="235"/>
    </row>
    <row r="5" spans="1:13" ht="18.5" thickBot="1" x14ac:dyDescent="0.45">
      <c r="A5" s="126" t="s">
        <v>81</v>
      </c>
      <c r="B5" s="101">
        <f>'General information'!B9</f>
        <v>45657</v>
      </c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</row>
    <row r="6" spans="1:13" ht="20.5" thickBot="1" x14ac:dyDescent="0.45">
      <c r="A6" s="224" t="s">
        <v>403</v>
      </c>
      <c r="B6" s="225"/>
      <c r="C6" s="225"/>
      <c r="D6" s="225"/>
      <c r="E6" s="225"/>
      <c r="F6" s="225"/>
      <c r="G6" s="225"/>
      <c r="H6" s="225"/>
      <c r="I6" s="225"/>
      <c r="J6" s="225"/>
      <c r="K6" s="225"/>
      <c r="L6" s="225"/>
      <c r="M6" s="226"/>
    </row>
    <row r="7" spans="1:13" ht="18" x14ac:dyDescent="0.4">
      <c r="A7" s="121" t="s">
        <v>90</v>
      </c>
      <c r="B7" s="239" t="s">
        <v>89</v>
      </c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241"/>
    </row>
    <row r="8" spans="1:13" ht="18.5" thickBot="1" x14ac:dyDescent="0.45">
      <c r="A8" s="102" t="s">
        <v>281</v>
      </c>
      <c r="B8" s="236" t="s">
        <v>574</v>
      </c>
      <c r="C8" s="237"/>
      <c r="D8" s="237"/>
      <c r="E8" s="237"/>
      <c r="F8" s="237"/>
      <c r="G8" s="237"/>
      <c r="H8" s="237"/>
      <c r="I8" s="237"/>
      <c r="J8" s="237"/>
      <c r="K8" s="237"/>
      <c r="L8" s="237"/>
      <c r="M8" s="238"/>
    </row>
    <row r="9" spans="1:13" ht="14.5" thickBot="1" x14ac:dyDescent="0.35">
      <c r="A9" s="1"/>
      <c r="B9" s="52"/>
      <c r="C9" s="52"/>
    </row>
    <row r="10" spans="1:13" ht="18.5" thickBot="1" x14ac:dyDescent="0.45">
      <c r="A10" s="251" t="s">
        <v>292</v>
      </c>
      <c r="B10" s="315"/>
      <c r="C10" s="315"/>
      <c r="D10" s="315"/>
      <c r="E10" s="315"/>
      <c r="F10" s="315"/>
      <c r="G10" s="315"/>
      <c r="H10" s="315"/>
      <c r="I10" s="315"/>
      <c r="J10" s="315"/>
      <c r="K10" s="315"/>
      <c r="L10" s="315"/>
      <c r="M10" s="252"/>
    </row>
    <row r="11" spans="1:13" ht="14.5" thickBot="1" x14ac:dyDescent="0.35">
      <c r="A11" s="127" t="s">
        <v>132</v>
      </c>
      <c r="B11" s="122" t="s">
        <v>151</v>
      </c>
      <c r="C11" s="122" t="s">
        <v>152</v>
      </c>
      <c r="D11" s="122" t="s">
        <v>133</v>
      </c>
      <c r="E11" s="316" t="s">
        <v>73</v>
      </c>
      <c r="F11" s="317"/>
      <c r="G11" s="317"/>
      <c r="H11" s="317"/>
      <c r="I11" s="317"/>
      <c r="J11" s="317"/>
      <c r="K11" s="317"/>
      <c r="L11" s="317"/>
      <c r="M11" s="318"/>
    </row>
    <row r="12" spans="1:13" ht="15" customHeight="1" thickBot="1" x14ac:dyDescent="0.35">
      <c r="A12" s="322" t="s">
        <v>424</v>
      </c>
      <c r="B12" s="323"/>
      <c r="C12" s="58"/>
      <c r="D12" s="59"/>
      <c r="E12" s="59"/>
      <c r="F12" s="59"/>
      <c r="G12" s="59"/>
      <c r="H12" s="59"/>
      <c r="I12" s="59"/>
      <c r="J12" s="59"/>
      <c r="K12" s="59"/>
      <c r="L12" s="59"/>
      <c r="M12" s="60"/>
    </row>
    <row r="13" spans="1:13" x14ac:dyDescent="0.3">
      <c r="A13" s="328"/>
      <c r="B13" s="329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32"/>
    </row>
    <row r="14" spans="1:13" x14ac:dyDescent="0.3">
      <c r="A14" s="330"/>
      <c r="B14" s="331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32"/>
    </row>
    <row r="15" spans="1:13" x14ac:dyDescent="0.3">
      <c r="A15" s="330"/>
      <c r="B15" s="331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32"/>
    </row>
    <row r="16" spans="1:13" x14ac:dyDescent="0.3">
      <c r="A16" s="330"/>
      <c r="B16" s="331"/>
      <c r="C16" s="62" t="s">
        <v>514</v>
      </c>
      <c r="D16" s="62"/>
      <c r="E16" s="62"/>
      <c r="F16" s="62"/>
      <c r="G16" s="62"/>
      <c r="H16" s="62"/>
      <c r="I16" s="62"/>
      <c r="J16" s="62"/>
      <c r="K16" s="62"/>
      <c r="L16" s="62"/>
      <c r="M16" s="32"/>
    </row>
    <row r="17" spans="1:13" x14ac:dyDescent="0.3">
      <c r="A17" s="330"/>
      <c r="B17" s="331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32"/>
    </row>
    <row r="18" spans="1:13" x14ac:dyDescent="0.3">
      <c r="A18" s="330"/>
      <c r="B18" s="331"/>
      <c r="C18" s="62" t="s">
        <v>425</v>
      </c>
      <c r="D18" s="62"/>
      <c r="E18" s="62"/>
      <c r="F18" s="62"/>
      <c r="G18" s="62"/>
      <c r="H18" s="62"/>
      <c r="I18" s="62"/>
      <c r="J18" s="62"/>
      <c r="K18" s="62"/>
      <c r="L18" s="62"/>
      <c r="M18" s="32"/>
    </row>
    <row r="19" spans="1:13" x14ac:dyDescent="0.3">
      <c r="A19" s="330"/>
      <c r="B19" s="331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32"/>
    </row>
    <row r="20" spans="1:13" x14ac:dyDescent="0.3">
      <c r="A20" s="330"/>
      <c r="B20" s="331"/>
      <c r="C20" s="62" t="s">
        <v>426</v>
      </c>
      <c r="D20" s="62"/>
      <c r="E20" s="62"/>
      <c r="F20" s="62"/>
      <c r="G20" s="62"/>
      <c r="H20" s="62"/>
      <c r="I20" s="62"/>
      <c r="J20" s="62"/>
      <c r="K20" s="62"/>
      <c r="L20" s="62"/>
      <c r="M20" s="32"/>
    </row>
    <row r="21" spans="1:13" x14ac:dyDescent="0.3">
      <c r="A21" s="330"/>
      <c r="B21" s="331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32"/>
    </row>
    <row r="22" spans="1:13" x14ac:dyDescent="0.3">
      <c r="A22" s="330"/>
      <c r="B22" s="331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32"/>
    </row>
    <row r="23" spans="1:13" x14ac:dyDescent="0.3">
      <c r="A23" s="330"/>
      <c r="B23" s="331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32"/>
    </row>
    <row r="24" spans="1:13" x14ac:dyDescent="0.3">
      <c r="A24" s="330"/>
      <c r="B24" s="331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32"/>
    </row>
    <row r="25" spans="1:13" x14ac:dyDescent="0.3">
      <c r="A25" s="330"/>
      <c r="B25" s="331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32"/>
    </row>
    <row r="26" spans="1:13" x14ac:dyDescent="0.3">
      <c r="A26" s="330"/>
      <c r="B26" s="331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32"/>
    </row>
    <row r="27" spans="1:13" x14ac:dyDescent="0.3">
      <c r="A27" s="330"/>
      <c r="B27" s="331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32"/>
    </row>
    <row r="28" spans="1:13" x14ac:dyDescent="0.3">
      <c r="A28" s="330"/>
      <c r="B28" s="331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32"/>
    </row>
    <row r="29" spans="1:13" x14ac:dyDescent="0.3">
      <c r="A29" s="330"/>
      <c r="B29" s="331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32"/>
    </row>
    <row r="30" spans="1:13" x14ac:dyDescent="0.3">
      <c r="A30" s="330"/>
      <c r="B30" s="331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32"/>
    </row>
    <row r="31" spans="1:13" ht="14.5" thickBot="1" x14ac:dyDescent="0.35">
      <c r="A31" s="332"/>
      <c r="B31" s="333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64"/>
    </row>
    <row r="32" spans="1:13" ht="14.5" customHeight="1" thickBot="1" x14ac:dyDescent="0.35">
      <c r="A32" s="49" t="s">
        <v>123</v>
      </c>
      <c r="B32" s="49" t="s">
        <v>12</v>
      </c>
      <c r="C32" s="260" t="s">
        <v>136</v>
      </c>
      <c r="D32" s="264"/>
      <c r="E32" s="62" t="s">
        <v>398</v>
      </c>
      <c r="F32" s="62"/>
      <c r="G32" s="62"/>
      <c r="H32" s="62"/>
      <c r="I32" s="62"/>
      <c r="J32" s="62"/>
      <c r="K32" s="62"/>
      <c r="L32" s="62"/>
      <c r="M32" s="32"/>
    </row>
    <row r="33" spans="1:13" x14ac:dyDescent="0.3">
      <c r="A33" s="3"/>
      <c r="B33" s="3"/>
      <c r="C33" s="193" t="s">
        <v>134</v>
      </c>
      <c r="D33" s="78">
        <v>1</v>
      </c>
      <c r="E33" s="62"/>
      <c r="F33" s="62"/>
      <c r="G33" s="62"/>
      <c r="H33" s="62"/>
      <c r="I33" s="62"/>
      <c r="J33" s="62"/>
      <c r="K33" s="62"/>
      <c r="L33" s="62"/>
      <c r="M33" s="32"/>
    </row>
    <row r="34" spans="1:13" ht="14.5" thickBot="1" x14ac:dyDescent="0.35">
      <c r="A34" s="3"/>
      <c r="B34" s="3"/>
      <c r="C34" s="194" t="s">
        <v>135</v>
      </c>
      <c r="D34" s="81">
        <v>2</v>
      </c>
      <c r="E34" s="62" t="s">
        <v>399</v>
      </c>
      <c r="F34" s="62"/>
      <c r="G34" s="62"/>
      <c r="H34" s="62"/>
      <c r="I34" s="62"/>
      <c r="J34" s="62"/>
      <c r="K34" s="62"/>
      <c r="L34" s="62"/>
      <c r="M34" s="32"/>
    </row>
    <row r="35" spans="1:13" ht="14.5" thickBot="1" x14ac:dyDescent="0.35">
      <c r="A35" s="3"/>
      <c r="B35" s="3"/>
      <c r="C35" s="25" t="s">
        <v>153</v>
      </c>
      <c r="D35" s="93">
        <f>SUM(D33:D34)</f>
        <v>3</v>
      </c>
      <c r="E35" s="62"/>
      <c r="F35" s="62"/>
      <c r="G35" s="62"/>
      <c r="H35" s="62"/>
      <c r="I35" s="62"/>
      <c r="J35" s="62"/>
      <c r="K35" s="62"/>
      <c r="L35" s="62"/>
      <c r="M35" s="32"/>
    </row>
    <row r="36" spans="1:13" ht="14.5" thickBot="1" x14ac:dyDescent="0.35">
      <c r="A36" s="3"/>
      <c r="B36" s="3"/>
      <c r="C36" s="28" t="s">
        <v>137</v>
      </c>
      <c r="D36" s="89">
        <v>3</v>
      </c>
      <c r="E36" s="62" t="s">
        <v>400</v>
      </c>
      <c r="F36" s="62"/>
      <c r="G36" s="62"/>
      <c r="H36" s="62"/>
      <c r="I36" s="62"/>
      <c r="J36" s="62"/>
      <c r="K36" s="62"/>
      <c r="L36" s="62"/>
      <c r="M36" s="32"/>
    </row>
    <row r="37" spans="1:13" ht="14.5" thickBot="1" x14ac:dyDescent="0.35">
      <c r="A37" s="3"/>
      <c r="B37" s="3"/>
      <c r="C37" s="248" t="s">
        <v>141</v>
      </c>
      <c r="D37" s="250"/>
      <c r="E37" s="62"/>
      <c r="F37" s="62"/>
      <c r="G37" s="62"/>
      <c r="H37" s="62"/>
      <c r="I37" s="62"/>
      <c r="J37" s="62"/>
      <c r="K37" s="62"/>
      <c r="L37" s="62"/>
      <c r="M37" s="32"/>
    </row>
    <row r="38" spans="1:13" x14ac:dyDescent="0.3">
      <c r="A38" s="3"/>
      <c r="B38" s="3"/>
      <c r="C38" s="194" t="s">
        <v>138</v>
      </c>
      <c r="D38" s="78">
        <v>5</v>
      </c>
      <c r="E38" s="62" t="s">
        <v>402</v>
      </c>
      <c r="F38" s="62"/>
      <c r="G38" s="62"/>
      <c r="H38" s="62"/>
      <c r="I38" s="62"/>
      <c r="J38" s="62"/>
      <c r="K38" s="62"/>
      <c r="L38" s="62"/>
      <c r="M38" s="32"/>
    </row>
    <row r="39" spans="1:13" x14ac:dyDescent="0.3">
      <c r="A39" s="3"/>
      <c r="B39" s="3"/>
      <c r="C39" s="194" t="s">
        <v>139</v>
      </c>
      <c r="D39" s="74">
        <v>3</v>
      </c>
      <c r="E39" s="62"/>
      <c r="F39" s="62"/>
      <c r="G39" s="62"/>
      <c r="H39" s="62"/>
      <c r="I39" s="62"/>
      <c r="J39" s="62"/>
      <c r="K39" s="62"/>
      <c r="L39" s="62"/>
      <c r="M39" s="32"/>
    </row>
    <row r="40" spans="1:13" ht="14.5" thickBot="1" x14ac:dyDescent="0.35">
      <c r="A40" s="3"/>
      <c r="B40" s="3"/>
      <c r="C40" s="194" t="s">
        <v>140</v>
      </c>
      <c r="D40" s="81">
        <v>2</v>
      </c>
      <c r="E40" s="62" t="s">
        <v>401</v>
      </c>
      <c r="F40" s="62"/>
      <c r="G40" s="62"/>
      <c r="H40" s="62"/>
      <c r="I40" s="62"/>
      <c r="J40" s="62"/>
      <c r="K40" s="62"/>
      <c r="L40" s="62"/>
      <c r="M40" s="32"/>
    </row>
    <row r="41" spans="1:13" ht="14.5" thickBot="1" x14ac:dyDescent="0.35">
      <c r="A41" s="3"/>
      <c r="B41" s="3"/>
      <c r="C41" s="25" t="s">
        <v>154</v>
      </c>
      <c r="D41" s="93">
        <f>SUM(D38:D40)</f>
        <v>10</v>
      </c>
      <c r="E41" s="61"/>
      <c r="F41" s="62"/>
      <c r="G41" s="62"/>
      <c r="H41" s="62"/>
      <c r="I41" s="62"/>
      <c r="J41" s="62"/>
      <c r="K41" s="62"/>
      <c r="L41" s="62"/>
      <c r="M41" s="32"/>
    </row>
    <row r="42" spans="1:13" x14ac:dyDescent="0.3">
      <c r="A42" s="3"/>
      <c r="B42" s="3"/>
      <c r="C42" s="194" t="s">
        <v>142</v>
      </c>
      <c r="D42" s="80">
        <v>1</v>
      </c>
      <c r="E42" s="61"/>
      <c r="F42" s="62"/>
      <c r="G42" s="62"/>
      <c r="H42" s="62"/>
      <c r="I42" s="62"/>
      <c r="J42" s="62"/>
      <c r="K42" s="62"/>
      <c r="L42" s="62"/>
      <c r="M42" s="32"/>
    </row>
    <row r="43" spans="1:13" x14ac:dyDescent="0.3">
      <c r="A43" s="3"/>
      <c r="B43" s="3"/>
      <c r="C43" s="194" t="s">
        <v>143</v>
      </c>
      <c r="D43" s="80">
        <v>2</v>
      </c>
      <c r="E43" s="61"/>
      <c r="F43" s="62"/>
      <c r="G43" s="62"/>
      <c r="H43" s="62"/>
      <c r="I43" s="62"/>
      <c r="J43" s="62"/>
      <c r="K43" s="62"/>
      <c r="L43" s="62"/>
      <c r="M43" s="32"/>
    </row>
    <row r="44" spans="1:13" x14ac:dyDescent="0.3">
      <c r="A44" s="3"/>
      <c r="B44" s="3"/>
      <c r="C44" s="194" t="s">
        <v>144</v>
      </c>
      <c r="D44" s="80">
        <v>6</v>
      </c>
      <c r="E44" s="61"/>
      <c r="F44" s="62"/>
      <c r="G44" s="62"/>
      <c r="H44" s="62"/>
      <c r="I44" s="62"/>
      <c r="J44" s="62"/>
      <c r="K44" s="62"/>
      <c r="L44" s="62"/>
      <c r="M44" s="32"/>
    </row>
    <row r="45" spans="1:13" x14ac:dyDescent="0.3">
      <c r="A45" s="3"/>
      <c r="B45" s="3"/>
      <c r="C45" s="194" t="s">
        <v>145</v>
      </c>
      <c r="D45" s="80">
        <v>7</v>
      </c>
      <c r="E45" s="61"/>
      <c r="F45" s="62"/>
      <c r="G45" s="62"/>
      <c r="H45" s="62"/>
      <c r="I45" s="62"/>
      <c r="J45" s="62"/>
      <c r="K45" s="62"/>
      <c r="L45" s="62"/>
      <c r="M45" s="32"/>
    </row>
    <row r="46" spans="1:13" x14ac:dyDescent="0.3">
      <c r="A46" s="3"/>
      <c r="B46" s="3"/>
      <c r="C46" s="194" t="s">
        <v>146</v>
      </c>
      <c r="D46" s="80">
        <v>8</v>
      </c>
      <c r="E46" s="61"/>
      <c r="F46" s="62"/>
      <c r="G46" s="62"/>
      <c r="H46" s="62"/>
      <c r="I46" s="62"/>
      <c r="J46" s="62"/>
      <c r="K46" s="62"/>
      <c r="L46" s="62"/>
      <c r="M46" s="32"/>
    </row>
    <row r="47" spans="1:13" x14ac:dyDescent="0.3">
      <c r="A47" s="3"/>
      <c r="B47" s="3"/>
      <c r="C47" s="194" t="s">
        <v>147</v>
      </c>
      <c r="D47" s="80">
        <v>4</v>
      </c>
      <c r="E47" s="61"/>
      <c r="F47" s="62"/>
      <c r="G47" s="62"/>
      <c r="H47" s="62"/>
      <c r="I47" s="62"/>
      <c r="J47" s="62"/>
      <c r="K47" s="62"/>
      <c r="L47" s="62"/>
      <c r="M47" s="32"/>
    </row>
    <row r="48" spans="1:13" x14ac:dyDescent="0.3">
      <c r="A48" s="3"/>
      <c r="B48" s="3"/>
      <c r="C48" s="194" t="s">
        <v>148</v>
      </c>
      <c r="D48" s="80">
        <v>5</v>
      </c>
      <c r="E48" s="61"/>
      <c r="F48" s="62"/>
      <c r="G48" s="62"/>
      <c r="H48" s="62"/>
      <c r="I48" s="62"/>
      <c r="J48" s="62"/>
      <c r="K48" s="62"/>
      <c r="L48" s="62"/>
      <c r="M48" s="32"/>
    </row>
    <row r="49" spans="1:13" x14ac:dyDescent="0.3">
      <c r="A49" s="3"/>
      <c r="B49" s="3"/>
      <c r="C49" s="194" t="s">
        <v>149</v>
      </c>
      <c r="D49" s="80">
        <v>3</v>
      </c>
      <c r="E49" s="61"/>
      <c r="F49" s="62"/>
      <c r="G49" s="62"/>
      <c r="H49" s="62"/>
      <c r="I49" s="62"/>
      <c r="J49" s="62"/>
      <c r="K49" s="62"/>
      <c r="L49" s="62"/>
      <c r="M49" s="32"/>
    </row>
    <row r="50" spans="1:13" ht="14.5" thickBot="1" x14ac:dyDescent="0.35">
      <c r="A50" s="3"/>
      <c r="B50" s="3"/>
      <c r="C50" s="194" t="s">
        <v>150</v>
      </c>
      <c r="D50" s="80">
        <v>2</v>
      </c>
      <c r="E50" s="61"/>
      <c r="F50" s="62"/>
      <c r="G50" s="62"/>
      <c r="H50" s="62"/>
      <c r="I50" s="62"/>
      <c r="J50" s="62"/>
      <c r="K50" s="62"/>
      <c r="L50" s="62"/>
      <c r="M50" s="32"/>
    </row>
    <row r="51" spans="1:13" ht="14.5" thickBot="1" x14ac:dyDescent="0.35">
      <c r="A51" s="4"/>
      <c r="B51" s="4"/>
      <c r="C51" s="25" t="s">
        <v>155</v>
      </c>
      <c r="D51" s="93">
        <f>SUM(D35,D36,D41,D42:D50)</f>
        <v>54</v>
      </c>
      <c r="E51" s="63"/>
      <c r="F51" s="11"/>
      <c r="G51" s="11"/>
      <c r="H51" s="11"/>
      <c r="I51" s="11"/>
      <c r="J51" s="11"/>
      <c r="K51" s="11"/>
      <c r="L51" s="11"/>
      <c r="M51" s="64"/>
    </row>
    <row r="52" spans="1:13" ht="15" customHeight="1" thickBot="1" x14ac:dyDescent="0.35">
      <c r="A52" s="25" t="s">
        <v>126</v>
      </c>
      <c r="B52" s="25" t="s">
        <v>3</v>
      </c>
      <c r="C52" s="248" t="s">
        <v>3</v>
      </c>
      <c r="D52" s="250"/>
      <c r="E52" s="61"/>
      <c r="F52" s="62"/>
      <c r="G52" s="62"/>
      <c r="H52" s="62"/>
      <c r="I52" s="62"/>
      <c r="J52" s="62"/>
      <c r="K52" s="62"/>
      <c r="L52" s="62"/>
      <c r="M52" s="32"/>
    </row>
    <row r="53" spans="1:13" x14ac:dyDescent="0.3">
      <c r="A53" s="3"/>
      <c r="B53" s="3"/>
      <c r="C53" s="194" t="s">
        <v>171</v>
      </c>
      <c r="D53" s="43">
        <v>1</v>
      </c>
      <c r="E53" s="61"/>
      <c r="F53" s="62"/>
      <c r="G53" s="62"/>
      <c r="H53" s="62"/>
      <c r="I53" s="62"/>
      <c r="J53" s="62"/>
      <c r="K53" s="62"/>
      <c r="L53" s="62"/>
      <c r="M53" s="32"/>
    </row>
    <row r="54" spans="1:13" x14ac:dyDescent="0.3">
      <c r="A54" s="3"/>
      <c r="B54" s="3"/>
      <c r="C54" s="194" t="s">
        <v>172</v>
      </c>
      <c r="D54" s="43">
        <v>2</v>
      </c>
      <c r="E54" s="61"/>
      <c r="F54" s="62"/>
      <c r="G54" s="62"/>
      <c r="H54" s="62"/>
      <c r="I54" s="62"/>
      <c r="J54" s="62"/>
      <c r="K54" s="62"/>
      <c r="L54" s="62"/>
      <c r="M54" s="32"/>
    </row>
    <row r="55" spans="1:13" x14ac:dyDescent="0.3">
      <c r="A55" s="3"/>
      <c r="B55" s="3"/>
      <c r="C55" s="194" t="s">
        <v>173</v>
      </c>
      <c r="D55" s="43">
        <v>3</v>
      </c>
      <c r="E55" s="61"/>
      <c r="F55" s="62"/>
      <c r="G55" s="62"/>
      <c r="H55" s="62"/>
      <c r="I55" s="62"/>
      <c r="J55" s="62"/>
      <c r="K55" s="62"/>
      <c r="L55" s="62"/>
      <c r="M55" s="32"/>
    </row>
    <row r="56" spans="1:13" ht="14.5" thickBot="1" x14ac:dyDescent="0.35">
      <c r="A56" s="3"/>
      <c r="B56" s="3"/>
      <c r="C56" s="194" t="s">
        <v>174</v>
      </c>
      <c r="D56" s="43">
        <v>4</v>
      </c>
      <c r="E56" s="61"/>
      <c r="F56" s="62"/>
      <c r="G56" s="62"/>
      <c r="H56" s="62"/>
      <c r="I56" s="62"/>
      <c r="J56" s="62"/>
      <c r="K56" s="62"/>
      <c r="L56" s="62"/>
      <c r="M56" s="32"/>
    </row>
    <row r="57" spans="1:13" ht="14.5" thickBot="1" x14ac:dyDescent="0.35">
      <c r="A57" s="3"/>
      <c r="B57" s="3"/>
      <c r="C57" s="248" t="s">
        <v>187</v>
      </c>
      <c r="D57" s="250"/>
      <c r="E57" s="61"/>
      <c r="F57" s="62"/>
      <c r="G57" s="62"/>
      <c r="H57" s="62"/>
      <c r="I57" s="62"/>
      <c r="J57" s="62"/>
      <c r="K57" s="62"/>
      <c r="L57" s="62"/>
      <c r="M57" s="32"/>
    </row>
    <row r="58" spans="1:13" ht="14.5" thickBot="1" x14ac:dyDescent="0.35">
      <c r="A58" s="3"/>
      <c r="B58" s="3"/>
      <c r="C58" s="248" t="s">
        <v>186</v>
      </c>
      <c r="D58" s="250"/>
      <c r="E58" s="61"/>
      <c r="F58" s="62"/>
      <c r="G58" s="62"/>
      <c r="H58" s="62"/>
      <c r="I58" s="62"/>
      <c r="J58" s="62"/>
      <c r="K58" s="62"/>
      <c r="L58" s="62"/>
      <c r="M58" s="32"/>
    </row>
    <row r="59" spans="1:13" x14ac:dyDescent="0.3">
      <c r="A59" s="3"/>
      <c r="B59" s="3"/>
      <c r="C59" s="194" t="s">
        <v>175</v>
      </c>
      <c r="D59" s="80">
        <v>5</v>
      </c>
      <c r="E59" s="61"/>
      <c r="F59" s="62"/>
      <c r="G59" s="62"/>
      <c r="H59" s="62"/>
      <c r="I59" s="62"/>
      <c r="J59" s="62"/>
      <c r="K59" s="62"/>
      <c r="L59" s="62"/>
      <c r="M59" s="32"/>
    </row>
    <row r="60" spans="1:13" ht="14.5" thickBot="1" x14ac:dyDescent="0.35">
      <c r="A60" s="3"/>
      <c r="B60" s="3"/>
      <c r="C60" s="194" t="s">
        <v>176</v>
      </c>
      <c r="D60" s="80">
        <v>7</v>
      </c>
      <c r="E60" s="61"/>
      <c r="F60" s="62"/>
      <c r="G60" s="62"/>
      <c r="H60" s="62"/>
      <c r="I60" s="62"/>
      <c r="J60" s="62"/>
      <c r="K60" s="62"/>
      <c r="L60" s="62"/>
      <c r="M60" s="32"/>
    </row>
    <row r="61" spans="1:13" ht="15" customHeight="1" thickBot="1" x14ac:dyDescent="0.35">
      <c r="A61" s="3"/>
      <c r="B61" s="3"/>
      <c r="C61" s="25" t="s">
        <v>177</v>
      </c>
      <c r="D61" s="93">
        <f>SUM(D59:D60)</f>
        <v>12</v>
      </c>
      <c r="E61" s="61"/>
      <c r="F61" s="62"/>
      <c r="G61" s="62"/>
      <c r="H61" s="62"/>
      <c r="I61" s="62"/>
      <c r="J61" s="62"/>
      <c r="K61" s="62"/>
      <c r="L61" s="62"/>
      <c r="M61" s="32"/>
    </row>
    <row r="62" spans="1:13" ht="14.5" thickBot="1" x14ac:dyDescent="0.35">
      <c r="A62" s="3"/>
      <c r="B62" s="3"/>
      <c r="C62" s="195" t="s">
        <v>178</v>
      </c>
      <c r="D62" s="80">
        <v>4</v>
      </c>
      <c r="E62" s="61"/>
      <c r="F62" s="62"/>
      <c r="G62" s="62"/>
      <c r="H62" s="62"/>
      <c r="I62" s="62"/>
      <c r="J62" s="62"/>
      <c r="K62" s="62"/>
      <c r="L62" s="62"/>
      <c r="M62" s="32"/>
    </row>
    <row r="63" spans="1:13" ht="14.5" thickBot="1" x14ac:dyDescent="0.35">
      <c r="A63" s="3"/>
      <c r="B63" s="3"/>
      <c r="C63" s="25" t="s">
        <v>179</v>
      </c>
      <c r="D63" s="93">
        <f>SUM(D53:D56,D61)</f>
        <v>22</v>
      </c>
      <c r="E63" s="61"/>
      <c r="F63" s="62"/>
      <c r="G63" s="62"/>
      <c r="H63" s="62"/>
      <c r="I63" s="62"/>
      <c r="J63" s="62"/>
      <c r="K63" s="62"/>
      <c r="L63" s="62"/>
      <c r="M63" s="32"/>
    </row>
    <row r="64" spans="1:13" x14ac:dyDescent="0.3">
      <c r="A64" s="3"/>
      <c r="B64" s="3"/>
      <c r="C64" s="194" t="s">
        <v>180</v>
      </c>
      <c r="D64" s="80">
        <v>3</v>
      </c>
      <c r="E64" s="61"/>
      <c r="F64" s="62"/>
      <c r="G64" s="62"/>
      <c r="H64" s="62"/>
      <c r="I64" s="62"/>
      <c r="J64" s="62"/>
      <c r="K64" s="62"/>
      <c r="L64" s="62"/>
      <c r="M64" s="32"/>
    </row>
    <row r="65" spans="1:13" x14ac:dyDescent="0.3">
      <c r="A65" s="3"/>
      <c r="B65" s="3"/>
      <c r="C65" s="194" t="s">
        <v>181</v>
      </c>
      <c r="D65" s="80">
        <v>2</v>
      </c>
      <c r="E65" s="61"/>
      <c r="F65" s="62"/>
      <c r="G65" s="62"/>
      <c r="H65" s="62"/>
      <c r="I65" s="62"/>
      <c r="J65" s="62"/>
      <c r="K65" s="62"/>
      <c r="L65" s="62"/>
      <c r="M65" s="32"/>
    </row>
    <row r="66" spans="1:13" x14ac:dyDescent="0.3">
      <c r="A66" s="3"/>
      <c r="B66" s="3"/>
      <c r="C66" s="194" t="s">
        <v>182</v>
      </c>
      <c r="D66" s="80">
        <v>5</v>
      </c>
      <c r="E66" s="61"/>
      <c r="F66" s="62"/>
      <c r="G66" s="62"/>
      <c r="H66" s="62"/>
      <c r="I66" s="62"/>
      <c r="J66" s="62"/>
      <c r="K66" s="62"/>
      <c r="L66" s="62"/>
      <c r="M66" s="32"/>
    </row>
    <row r="67" spans="1:13" ht="15" customHeight="1" thickBot="1" x14ac:dyDescent="0.35">
      <c r="A67" s="3"/>
      <c r="B67" s="3"/>
      <c r="C67" s="194" t="s">
        <v>183</v>
      </c>
      <c r="D67" s="80">
        <v>4</v>
      </c>
      <c r="E67" s="63"/>
      <c r="F67" s="11"/>
      <c r="G67" s="11"/>
      <c r="H67" s="11"/>
      <c r="I67" s="11"/>
      <c r="J67" s="11"/>
      <c r="K67" s="11"/>
      <c r="L67" s="11"/>
      <c r="M67" s="64"/>
    </row>
    <row r="68" spans="1:13" ht="15" customHeight="1" thickBot="1" x14ac:dyDescent="0.35">
      <c r="A68" s="3"/>
      <c r="B68" s="3"/>
      <c r="C68" s="194" t="s">
        <v>184</v>
      </c>
      <c r="D68" s="80">
        <v>2</v>
      </c>
      <c r="E68" s="58"/>
      <c r="F68" s="59"/>
      <c r="G68" s="59"/>
      <c r="H68" s="59"/>
      <c r="I68" s="59"/>
      <c r="J68" s="59"/>
      <c r="K68" s="59"/>
      <c r="L68" s="59"/>
      <c r="M68" s="60"/>
    </row>
    <row r="69" spans="1:13" ht="15" customHeight="1" thickBot="1" x14ac:dyDescent="0.35">
      <c r="A69" s="4"/>
      <c r="B69" s="4"/>
      <c r="C69" s="25" t="s">
        <v>185</v>
      </c>
      <c r="D69" s="94">
        <f>SUM(D64:D68,D63)</f>
        <v>38</v>
      </c>
      <c r="E69" s="61"/>
      <c r="F69" s="62"/>
      <c r="G69" s="62"/>
      <c r="H69" s="62"/>
      <c r="I69" s="62"/>
      <c r="J69" s="62"/>
      <c r="K69" s="62"/>
      <c r="L69" s="62"/>
      <c r="M69" s="32"/>
    </row>
    <row r="70" spans="1:13" ht="14.5" thickBot="1" x14ac:dyDescent="0.35">
      <c r="A70" s="25" t="s">
        <v>124</v>
      </c>
      <c r="B70" s="25" t="s">
        <v>21</v>
      </c>
      <c r="C70" s="248" t="s">
        <v>21</v>
      </c>
      <c r="D70" s="249"/>
      <c r="E70" s="61"/>
      <c r="F70" s="62"/>
      <c r="G70" s="62"/>
      <c r="H70" s="62"/>
      <c r="I70" s="62"/>
      <c r="J70" s="62"/>
      <c r="K70" s="62"/>
      <c r="L70" s="62"/>
      <c r="M70" s="32"/>
    </row>
    <row r="71" spans="1:13" x14ac:dyDescent="0.3">
      <c r="A71" s="3"/>
      <c r="B71" s="3"/>
      <c r="C71" s="193" t="s">
        <v>156</v>
      </c>
      <c r="D71" s="80">
        <v>1</v>
      </c>
      <c r="E71" s="61"/>
      <c r="F71" s="62"/>
      <c r="G71" s="62"/>
      <c r="H71" s="62"/>
      <c r="I71" s="62"/>
      <c r="J71" s="62"/>
      <c r="K71" s="62"/>
      <c r="L71" s="62"/>
      <c r="M71" s="32"/>
    </row>
    <row r="72" spans="1:13" x14ac:dyDescent="0.3">
      <c r="A72" s="3"/>
      <c r="B72" s="3"/>
      <c r="C72" s="194" t="s">
        <v>157</v>
      </c>
      <c r="D72" s="80">
        <v>4</v>
      </c>
      <c r="E72" s="61"/>
      <c r="F72" s="62"/>
      <c r="G72" s="62"/>
      <c r="H72" s="62"/>
      <c r="I72" s="62"/>
      <c r="J72" s="62"/>
      <c r="K72" s="62"/>
      <c r="L72" s="62"/>
      <c r="M72" s="32"/>
    </row>
    <row r="73" spans="1:13" x14ac:dyDescent="0.3">
      <c r="A73" s="3"/>
      <c r="B73" s="3"/>
      <c r="C73" s="194" t="s">
        <v>158</v>
      </c>
      <c r="D73" s="80">
        <v>2</v>
      </c>
      <c r="E73" s="61"/>
      <c r="F73" s="62"/>
      <c r="G73" s="62"/>
      <c r="H73" s="62"/>
      <c r="I73" s="62"/>
      <c r="J73" s="62"/>
      <c r="K73" s="62"/>
      <c r="L73" s="62"/>
      <c r="M73" s="32"/>
    </row>
    <row r="74" spans="1:13" ht="14.5" thickBot="1" x14ac:dyDescent="0.35">
      <c r="A74" s="3"/>
      <c r="B74" s="3"/>
      <c r="C74" s="194" t="s">
        <v>159</v>
      </c>
      <c r="D74" s="80">
        <v>3</v>
      </c>
      <c r="E74" s="61"/>
      <c r="F74" s="62"/>
      <c r="G74" s="62"/>
      <c r="H74" s="62"/>
      <c r="I74" s="62"/>
      <c r="J74" s="62"/>
      <c r="K74" s="62"/>
      <c r="L74" s="62"/>
      <c r="M74" s="32"/>
    </row>
    <row r="75" spans="1:13" ht="15" customHeight="1" thickBot="1" x14ac:dyDescent="0.35">
      <c r="A75" s="3"/>
      <c r="B75" s="3"/>
      <c r="C75" s="25" t="s">
        <v>170</v>
      </c>
      <c r="D75" s="94">
        <f>SUM(D71:D74)</f>
        <v>10</v>
      </c>
      <c r="E75" s="61"/>
      <c r="F75" s="62"/>
      <c r="G75" s="62"/>
      <c r="H75" s="62"/>
      <c r="I75" s="62"/>
      <c r="J75" s="62"/>
      <c r="K75" s="62"/>
      <c r="L75" s="62"/>
      <c r="M75" s="32"/>
    </row>
    <row r="76" spans="1:13" x14ac:dyDescent="0.3">
      <c r="A76" s="3"/>
      <c r="B76" s="3"/>
      <c r="C76" s="194" t="s">
        <v>160</v>
      </c>
      <c r="D76" s="80">
        <v>2</v>
      </c>
      <c r="E76" s="61"/>
      <c r="F76" s="62"/>
      <c r="G76" s="62"/>
      <c r="H76" s="62"/>
      <c r="I76" s="62"/>
      <c r="J76" s="62"/>
      <c r="K76" s="62"/>
      <c r="L76" s="62"/>
      <c r="M76" s="32"/>
    </row>
    <row r="77" spans="1:13" x14ac:dyDescent="0.3">
      <c r="A77" s="3"/>
      <c r="B77" s="3"/>
      <c r="C77" s="194" t="s">
        <v>161</v>
      </c>
      <c r="D77" s="80">
        <v>3</v>
      </c>
      <c r="E77" s="61"/>
      <c r="F77" s="62"/>
      <c r="G77" s="62"/>
      <c r="H77" s="62"/>
      <c r="I77" s="62"/>
      <c r="J77" s="62"/>
      <c r="K77" s="62"/>
      <c r="L77" s="62"/>
      <c r="M77" s="32"/>
    </row>
    <row r="78" spans="1:13" ht="14.5" thickBot="1" x14ac:dyDescent="0.35">
      <c r="A78" s="3"/>
      <c r="B78" s="3"/>
      <c r="C78" s="194" t="s">
        <v>162</v>
      </c>
      <c r="D78" s="80">
        <v>4</v>
      </c>
      <c r="E78" s="61"/>
      <c r="F78" s="62"/>
      <c r="G78" s="62"/>
      <c r="H78" s="62"/>
      <c r="I78" s="62"/>
      <c r="J78" s="62"/>
      <c r="K78" s="62"/>
      <c r="L78" s="62"/>
      <c r="M78" s="32"/>
    </row>
    <row r="79" spans="1:13" ht="14.5" thickBot="1" x14ac:dyDescent="0.35">
      <c r="A79" s="3"/>
      <c r="B79" s="3"/>
      <c r="C79" s="25" t="s">
        <v>163</v>
      </c>
      <c r="D79" s="94">
        <f>SUM(D71:D78)</f>
        <v>29</v>
      </c>
      <c r="E79" s="61"/>
      <c r="F79" s="62"/>
      <c r="G79" s="62"/>
      <c r="H79" s="62"/>
      <c r="I79" s="62"/>
      <c r="J79" s="62"/>
      <c r="K79" s="62"/>
      <c r="L79" s="62"/>
      <c r="M79" s="32"/>
    </row>
    <row r="80" spans="1:13" x14ac:dyDescent="0.3">
      <c r="A80" s="3"/>
      <c r="B80" s="3"/>
      <c r="C80" s="194" t="s">
        <v>164</v>
      </c>
      <c r="D80" s="80">
        <v>4</v>
      </c>
      <c r="E80" s="61"/>
      <c r="F80" s="62"/>
      <c r="G80" s="62"/>
      <c r="H80" s="62"/>
      <c r="I80" s="62"/>
      <c r="J80" s="62"/>
      <c r="K80" s="62"/>
      <c r="L80" s="62"/>
      <c r="M80" s="32"/>
    </row>
    <row r="81" spans="1:13" x14ac:dyDescent="0.3">
      <c r="A81" s="3"/>
      <c r="B81" s="3"/>
      <c r="C81" s="194" t="s">
        <v>165</v>
      </c>
      <c r="D81" s="80">
        <v>6</v>
      </c>
      <c r="E81" s="61"/>
      <c r="F81" s="62"/>
      <c r="G81" s="62"/>
      <c r="H81" s="62"/>
      <c r="I81" s="62"/>
      <c r="J81" s="62"/>
      <c r="K81" s="62"/>
      <c r="L81" s="62"/>
      <c r="M81" s="32"/>
    </row>
    <row r="82" spans="1:13" x14ac:dyDescent="0.3">
      <c r="A82" s="3"/>
      <c r="B82" s="3"/>
      <c r="C82" s="194" t="s">
        <v>166</v>
      </c>
      <c r="D82" s="80">
        <v>7</v>
      </c>
      <c r="E82" s="61"/>
      <c r="F82" s="62"/>
      <c r="G82" s="62"/>
      <c r="H82" s="62"/>
      <c r="I82" s="62"/>
      <c r="J82" s="62"/>
      <c r="K82" s="62"/>
      <c r="L82" s="62"/>
      <c r="M82" s="32"/>
    </row>
    <row r="83" spans="1:13" x14ac:dyDescent="0.3">
      <c r="A83" s="3"/>
      <c r="B83" s="3"/>
      <c r="C83" s="194" t="s">
        <v>167</v>
      </c>
      <c r="D83" s="80">
        <v>8</v>
      </c>
      <c r="E83" s="61"/>
      <c r="F83" s="62"/>
      <c r="G83" s="62"/>
      <c r="H83" s="62"/>
      <c r="I83" s="62"/>
      <c r="J83" s="62"/>
      <c r="K83" s="62"/>
      <c r="L83" s="62"/>
      <c r="M83" s="32"/>
    </row>
    <row r="84" spans="1:13" ht="14.5" thickBot="1" x14ac:dyDescent="0.35">
      <c r="A84" s="3"/>
      <c r="B84" s="3"/>
      <c r="C84" s="194" t="s">
        <v>168</v>
      </c>
      <c r="D84" s="80">
        <v>9</v>
      </c>
      <c r="E84" s="61"/>
      <c r="F84" s="62"/>
      <c r="G84" s="62"/>
      <c r="H84" s="62"/>
      <c r="I84" s="62"/>
      <c r="J84" s="62"/>
      <c r="K84" s="62"/>
      <c r="L84" s="62"/>
      <c r="M84" s="32"/>
    </row>
    <row r="85" spans="1:13" ht="14.5" thickBot="1" x14ac:dyDescent="0.35">
      <c r="A85" s="3"/>
      <c r="B85" s="3"/>
      <c r="C85" s="26" t="s">
        <v>169</v>
      </c>
      <c r="D85" s="95">
        <f>SUM(D80:D84,D79,D75)</f>
        <v>73</v>
      </c>
      <c r="E85" s="63"/>
      <c r="F85" s="11"/>
      <c r="G85" s="11"/>
      <c r="H85" s="11"/>
      <c r="I85" s="11"/>
      <c r="J85" s="11"/>
      <c r="K85" s="11"/>
      <c r="L85" s="11"/>
      <c r="M85" s="64"/>
    </row>
    <row r="86" spans="1:13" ht="14.5" thickBot="1" x14ac:dyDescent="0.35">
      <c r="A86" s="324" t="s">
        <v>292</v>
      </c>
      <c r="B86" s="325"/>
      <c r="C86" s="325"/>
      <c r="D86" s="325"/>
      <c r="E86" s="326"/>
      <c r="F86" s="326"/>
      <c r="G86" s="326"/>
      <c r="H86" s="326"/>
      <c r="I86" s="326"/>
      <c r="J86" s="326"/>
      <c r="K86" s="326"/>
      <c r="L86" s="326"/>
      <c r="M86" s="327"/>
    </row>
    <row r="87" spans="1:13" ht="14.5" thickBot="1" x14ac:dyDescent="0.35">
      <c r="A87" s="54" t="s">
        <v>132</v>
      </c>
      <c r="B87" s="53" t="s">
        <v>151</v>
      </c>
      <c r="C87" s="53" t="s">
        <v>152</v>
      </c>
      <c r="D87" s="53" t="s">
        <v>133</v>
      </c>
      <c r="E87" s="316" t="s">
        <v>73</v>
      </c>
      <c r="F87" s="317"/>
      <c r="G87" s="317"/>
      <c r="H87" s="317"/>
      <c r="I87" s="317"/>
      <c r="J87" s="317"/>
      <c r="K87" s="317"/>
      <c r="L87" s="317"/>
      <c r="M87" s="318"/>
    </row>
    <row r="88" spans="1:13" ht="14.5" thickBot="1" x14ac:dyDescent="0.35">
      <c r="A88" s="50" t="s">
        <v>205</v>
      </c>
      <c r="B88" s="49" t="s">
        <v>2</v>
      </c>
      <c r="C88" s="19" t="s">
        <v>203</v>
      </c>
      <c r="D88" s="20"/>
      <c r="E88" s="65"/>
      <c r="F88" s="66"/>
      <c r="G88" s="66"/>
      <c r="H88" s="66"/>
      <c r="I88" s="66"/>
      <c r="J88" s="66"/>
      <c r="K88" s="66"/>
      <c r="L88" s="66"/>
      <c r="M88" s="67"/>
    </row>
    <row r="89" spans="1:13" ht="14.5" thickBot="1" x14ac:dyDescent="0.35">
      <c r="A89" s="3"/>
      <c r="C89" s="248" t="s">
        <v>204</v>
      </c>
      <c r="D89" s="250"/>
      <c r="E89" s="68"/>
      <c r="F89" s="69"/>
      <c r="G89" s="69"/>
      <c r="H89" s="69"/>
      <c r="I89" s="69"/>
      <c r="J89" s="69"/>
      <c r="K89" s="69"/>
      <c r="L89" s="69"/>
      <c r="M89" s="70"/>
    </row>
    <row r="90" spans="1:13" x14ac:dyDescent="0.3">
      <c r="A90" s="3"/>
      <c r="C90" s="194" t="s">
        <v>188</v>
      </c>
      <c r="D90" s="80">
        <v>2</v>
      </c>
      <c r="E90" s="68"/>
      <c r="F90" s="69"/>
      <c r="G90" s="69"/>
      <c r="H90" s="69"/>
      <c r="I90" s="69"/>
      <c r="J90" s="69"/>
      <c r="K90" s="69"/>
      <c r="L90" s="69"/>
      <c r="M90" s="70"/>
    </row>
    <row r="91" spans="1:13" ht="14.5" thickBot="1" x14ac:dyDescent="0.35">
      <c r="A91" s="3"/>
      <c r="C91" s="194" t="s">
        <v>189</v>
      </c>
      <c r="D91" s="80">
        <v>3</v>
      </c>
      <c r="E91" s="68"/>
      <c r="F91" s="69"/>
      <c r="G91" s="69"/>
      <c r="H91" s="69"/>
      <c r="I91" s="69"/>
      <c r="J91" s="69"/>
      <c r="K91" s="69"/>
      <c r="L91" s="69"/>
      <c r="M91" s="70"/>
    </row>
    <row r="92" spans="1:13" ht="14.5" thickBot="1" x14ac:dyDescent="0.35">
      <c r="A92" s="3"/>
      <c r="C92" s="25" t="s">
        <v>190</v>
      </c>
      <c r="D92" s="96">
        <f>SUM(D90:D91)</f>
        <v>5</v>
      </c>
      <c r="E92" s="68"/>
      <c r="F92" s="69"/>
      <c r="G92" s="69"/>
      <c r="H92" s="69"/>
      <c r="I92" s="69"/>
      <c r="J92" s="69"/>
      <c r="K92" s="69"/>
      <c r="L92" s="69"/>
      <c r="M92" s="70"/>
    </row>
    <row r="93" spans="1:13" x14ac:dyDescent="0.3">
      <c r="A93" s="3"/>
      <c r="C93" s="194" t="s">
        <v>191</v>
      </c>
      <c r="D93" s="80">
        <v>4</v>
      </c>
      <c r="E93" s="68"/>
      <c r="F93" s="69"/>
      <c r="G93" s="69"/>
      <c r="H93" s="69"/>
      <c r="I93" s="69"/>
      <c r="J93" s="69"/>
      <c r="K93" s="69"/>
      <c r="L93" s="69"/>
      <c r="M93" s="70"/>
    </row>
    <row r="94" spans="1:13" x14ac:dyDescent="0.3">
      <c r="A94" s="3"/>
      <c r="C94" s="194" t="s">
        <v>192</v>
      </c>
      <c r="D94" s="80">
        <v>5</v>
      </c>
      <c r="E94" s="68"/>
      <c r="F94" s="69"/>
      <c r="G94" s="69"/>
      <c r="H94" s="69"/>
      <c r="I94" s="69"/>
      <c r="J94" s="69"/>
      <c r="K94" s="69"/>
      <c r="L94" s="69"/>
      <c r="M94" s="70"/>
    </row>
    <row r="95" spans="1:13" x14ac:dyDescent="0.3">
      <c r="A95" s="3"/>
      <c r="C95" s="194" t="s">
        <v>193</v>
      </c>
      <c r="D95" s="80">
        <v>6</v>
      </c>
      <c r="E95" s="68"/>
      <c r="F95" s="69"/>
      <c r="G95" s="69"/>
      <c r="H95" s="69"/>
      <c r="I95" s="69"/>
      <c r="J95" s="69"/>
      <c r="K95" s="69"/>
      <c r="L95" s="69"/>
      <c r="M95" s="70"/>
    </row>
    <row r="96" spans="1:13" x14ac:dyDescent="0.3">
      <c r="A96" s="3"/>
      <c r="C96" s="194" t="s">
        <v>194</v>
      </c>
      <c r="D96" s="80">
        <v>7</v>
      </c>
      <c r="E96" s="68"/>
      <c r="F96" s="69"/>
      <c r="G96" s="69"/>
      <c r="H96" s="69"/>
      <c r="I96" s="69"/>
      <c r="J96" s="69"/>
      <c r="K96" s="69"/>
      <c r="L96" s="69"/>
      <c r="M96" s="70"/>
    </row>
    <row r="97" spans="1:13" x14ac:dyDescent="0.3">
      <c r="A97" s="3"/>
      <c r="C97" s="194" t="s">
        <v>195</v>
      </c>
      <c r="D97" s="80">
        <v>4</v>
      </c>
      <c r="E97" s="68"/>
      <c r="F97" s="62"/>
      <c r="G97" s="62"/>
      <c r="H97" s="62"/>
      <c r="I97" s="62"/>
      <c r="J97" s="69"/>
      <c r="K97" s="69"/>
      <c r="L97" s="69"/>
      <c r="M97" s="70"/>
    </row>
    <row r="98" spans="1:13" x14ac:dyDescent="0.3">
      <c r="A98" s="3"/>
      <c r="C98" s="194" t="s">
        <v>196</v>
      </c>
      <c r="D98" s="80">
        <v>4</v>
      </c>
      <c r="E98" s="68"/>
      <c r="F98" s="62"/>
      <c r="G98" s="62"/>
      <c r="H98" s="62"/>
      <c r="I98" s="62"/>
      <c r="J98" s="69"/>
      <c r="K98" s="69"/>
      <c r="L98" s="69"/>
      <c r="M98" s="70"/>
    </row>
    <row r="99" spans="1:13" x14ac:dyDescent="0.3">
      <c r="A99" s="3"/>
      <c r="C99" s="194" t="s">
        <v>197</v>
      </c>
      <c r="D99" s="80">
        <v>6</v>
      </c>
      <c r="E99" s="68"/>
      <c r="F99" s="62"/>
      <c r="G99" s="62"/>
      <c r="H99" s="62"/>
      <c r="I99" s="62"/>
      <c r="J99" s="69"/>
      <c r="K99" s="69"/>
      <c r="L99" s="69"/>
      <c r="M99" s="70"/>
    </row>
    <row r="100" spans="1:13" x14ac:dyDescent="0.3">
      <c r="A100" s="3"/>
      <c r="C100" s="194" t="s">
        <v>198</v>
      </c>
      <c r="D100" s="80">
        <v>7</v>
      </c>
      <c r="E100" s="68"/>
      <c r="F100" s="62"/>
      <c r="G100" s="62"/>
      <c r="H100" s="62"/>
      <c r="I100" s="62"/>
      <c r="J100" s="69"/>
      <c r="K100" s="69"/>
      <c r="L100" s="69"/>
      <c r="M100" s="70"/>
    </row>
    <row r="101" spans="1:13" x14ac:dyDescent="0.3">
      <c r="A101" s="3"/>
      <c r="C101" s="194" t="s">
        <v>199</v>
      </c>
      <c r="D101" s="80">
        <v>8</v>
      </c>
      <c r="E101" s="68"/>
      <c r="F101" s="62"/>
      <c r="G101" s="62"/>
      <c r="H101" s="62"/>
      <c r="I101" s="62"/>
      <c r="J101" s="69"/>
      <c r="K101" s="69"/>
      <c r="L101" s="69"/>
      <c r="M101" s="70"/>
    </row>
    <row r="102" spans="1:13" x14ac:dyDescent="0.3">
      <c r="A102" s="3"/>
      <c r="C102" s="194" t="s">
        <v>200</v>
      </c>
      <c r="D102" s="80">
        <v>9</v>
      </c>
      <c r="E102" s="68"/>
      <c r="F102" s="62"/>
      <c r="G102" s="62"/>
      <c r="H102" s="62"/>
      <c r="I102" s="62"/>
      <c r="J102" s="69"/>
      <c r="K102" s="69"/>
      <c r="L102" s="69"/>
      <c r="M102" s="70"/>
    </row>
    <row r="103" spans="1:13" ht="14.5" thickBot="1" x14ac:dyDescent="0.35">
      <c r="A103" s="3"/>
      <c r="C103" s="194" t="s">
        <v>201</v>
      </c>
      <c r="D103" s="80">
        <v>5</v>
      </c>
      <c r="E103" s="68"/>
      <c r="F103" s="62"/>
      <c r="G103" s="62"/>
      <c r="H103" s="62"/>
      <c r="I103" s="62"/>
      <c r="J103" s="69"/>
      <c r="K103" s="69"/>
      <c r="L103" s="69"/>
      <c r="M103" s="70"/>
    </row>
    <row r="104" spans="1:13" ht="14.5" thickBot="1" x14ac:dyDescent="0.35">
      <c r="A104" s="4"/>
      <c r="C104" s="25" t="s">
        <v>202</v>
      </c>
      <c r="D104" s="96">
        <f>SUM(D93:D103)</f>
        <v>65</v>
      </c>
      <c r="E104" s="71"/>
      <c r="F104" s="11"/>
      <c r="G104" s="11"/>
      <c r="H104" s="11"/>
      <c r="I104" s="11"/>
      <c r="J104" s="72"/>
      <c r="K104" s="72"/>
      <c r="L104" s="72"/>
      <c r="M104" s="73"/>
    </row>
    <row r="105" spans="1:13" ht="14.5" thickBot="1" x14ac:dyDescent="0.35">
      <c r="A105" s="25" t="s">
        <v>313</v>
      </c>
      <c r="B105" s="25" t="s">
        <v>61</v>
      </c>
      <c r="C105" s="248" t="s">
        <v>61</v>
      </c>
      <c r="D105" s="250"/>
      <c r="E105" s="58"/>
      <c r="F105" s="59"/>
      <c r="G105" s="59"/>
      <c r="H105" s="59"/>
      <c r="I105" s="59"/>
      <c r="J105" s="59"/>
      <c r="K105" s="59"/>
      <c r="L105" s="59"/>
      <c r="M105" s="60"/>
    </row>
    <row r="106" spans="1:13" x14ac:dyDescent="0.3">
      <c r="A106" s="3"/>
      <c r="B106" s="3"/>
      <c r="C106" s="194" t="s">
        <v>206</v>
      </c>
      <c r="D106" s="80">
        <v>4</v>
      </c>
      <c r="E106" s="61"/>
      <c r="F106" s="62"/>
      <c r="G106" s="62"/>
      <c r="H106" s="62"/>
      <c r="I106" s="62"/>
      <c r="J106" s="62"/>
      <c r="K106" s="62"/>
      <c r="L106" s="62"/>
      <c r="M106" s="32"/>
    </row>
    <row r="107" spans="1:13" x14ac:dyDescent="0.3">
      <c r="A107" s="3"/>
      <c r="B107" s="3"/>
      <c r="C107" s="194" t="s">
        <v>207</v>
      </c>
      <c r="D107" s="80">
        <v>6</v>
      </c>
      <c r="E107" s="61"/>
      <c r="F107" s="62"/>
      <c r="G107" s="62"/>
      <c r="H107" s="62"/>
      <c r="I107" s="62"/>
      <c r="J107" s="62"/>
      <c r="K107" s="62"/>
      <c r="L107" s="62"/>
      <c r="M107" s="32"/>
    </row>
    <row r="108" spans="1:13" x14ac:dyDescent="0.3">
      <c r="A108" s="3"/>
      <c r="B108" s="3"/>
      <c r="C108" s="194" t="s">
        <v>208</v>
      </c>
      <c r="D108" s="80">
        <v>7</v>
      </c>
      <c r="E108" s="61"/>
      <c r="F108" s="62"/>
      <c r="G108" s="62"/>
      <c r="H108" s="62"/>
      <c r="I108" s="62"/>
      <c r="J108" s="62"/>
      <c r="K108" s="62"/>
      <c r="L108" s="62"/>
      <c r="M108" s="32"/>
    </row>
    <row r="109" spans="1:13" ht="14.5" thickBot="1" x14ac:dyDescent="0.35">
      <c r="A109" s="3"/>
      <c r="B109" s="3"/>
      <c r="C109" s="194" t="s">
        <v>209</v>
      </c>
      <c r="D109" s="80">
        <v>9</v>
      </c>
      <c r="E109" s="61"/>
      <c r="F109" s="62"/>
      <c r="G109" s="62"/>
      <c r="H109" s="62"/>
      <c r="I109" s="62"/>
      <c r="J109" s="62"/>
      <c r="K109" s="62"/>
      <c r="L109" s="62"/>
      <c r="M109" s="32"/>
    </row>
    <row r="110" spans="1:13" ht="14.5" thickBot="1" x14ac:dyDescent="0.35">
      <c r="A110" s="3"/>
      <c r="B110" s="3"/>
      <c r="C110" s="248" t="s">
        <v>226</v>
      </c>
      <c r="D110" s="250"/>
      <c r="E110" s="61"/>
      <c r="F110" s="62"/>
      <c r="G110" s="62"/>
      <c r="H110" s="62"/>
      <c r="I110" s="62"/>
      <c r="J110" s="62"/>
      <c r="K110" s="62"/>
      <c r="L110" s="62"/>
      <c r="M110" s="32"/>
    </row>
    <row r="111" spans="1:13" ht="14.5" thickBot="1" x14ac:dyDescent="0.35">
      <c r="A111" s="3"/>
      <c r="B111" s="3"/>
      <c r="C111" s="248" t="s">
        <v>227</v>
      </c>
      <c r="D111" s="250"/>
      <c r="E111" s="61"/>
      <c r="F111" s="62"/>
      <c r="G111" s="62"/>
      <c r="H111" s="62"/>
      <c r="I111" s="62"/>
      <c r="J111" s="62"/>
      <c r="K111" s="62"/>
      <c r="L111" s="62"/>
      <c r="M111" s="32"/>
    </row>
    <row r="112" spans="1:13" x14ac:dyDescent="0.3">
      <c r="A112" s="3"/>
      <c r="B112" s="3"/>
      <c r="C112" s="194" t="s">
        <v>228</v>
      </c>
      <c r="D112" s="80">
        <v>6</v>
      </c>
      <c r="E112" s="61"/>
      <c r="F112" s="62"/>
      <c r="G112" s="62"/>
      <c r="H112" s="62"/>
      <c r="I112" s="62"/>
      <c r="J112" s="62"/>
      <c r="K112" s="62"/>
      <c r="L112" s="62"/>
      <c r="M112" s="32"/>
    </row>
    <row r="113" spans="1:13" x14ac:dyDescent="0.3">
      <c r="A113" s="3"/>
      <c r="B113" s="3"/>
      <c r="C113" s="194" t="s">
        <v>210</v>
      </c>
      <c r="D113" s="80">
        <v>5</v>
      </c>
      <c r="E113" s="61"/>
      <c r="F113" s="62"/>
      <c r="G113" s="62"/>
      <c r="H113" s="62"/>
      <c r="I113" s="62"/>
      <c r="J113" s="62"/>
      <c r="K113" s="62"/>
      <c r="L113" s="62"/>
      <c r="M113" s="32"/>
    </row>
    <row r="114" spans="1:13" ht="14.5" thickBot="1" x14ac:dyDescent="0.35">
      <c r="A114" s="3"/>
      <c r="B114" s="3"/>
      <c r="C114" s="194" t="s">
        <v>211</v>
      </c>
      <c r="D114" s="80">
        <v>3</v>
      </c>
      <c r="E114" s="61"/>
      <c r="F114" s="62"/>
      <c r="G114" s="62"/>
      <c r="H114" s="62"/>
      <c r="I114" s="62"/>
      <c r="J114" s="62"/>
      <c r="K114" s="62"/>
      <c r="L114" s="62"/>
      <c r="M114" s="32"/>
    </row>
    <row r="115" spans="1:13" ht="14.5" thickBot="1" x14ac:dyDescent="0.35">
      <c r="A115" s="3"/>
      <c r="B115" s="3"/>
      <c r="C115" s="25" t="s">
        <v>212</v>
      </c>
      <c r="D115" s="93">
        <f>SUM(D112:D114)</f>
        <v>14</v>
      </c>
      <c r="E115" s="61"/>
      <c r="F115" s="62"/>
      <c r="G115" s="62"/>
      <c r="H115" s="62"/>
      <c r="I115" s="62"/>
      <c r="J115" s="62"/>
      <c r="K115" s="62"/>
      <c r="L115" s="62"/>
      <c r="M115" s="32"/>
    </row>
    <row r="116" spans="1:13" x14ac:dyDescent="0.3">
      <c r="A116" s="3"/>
      <c r="B116" s="3"/>
      <c r="C116" s="194" t="s">
        <v>213</v>
      </c>
      <c r="D116" s="80">
        <v>5</v>
      </c>
      <c r="E116" s="61"/>
      <c r="F116" s="62"/>
      <c r="G116" s="62"/>
      <c r="H116" s="62"/>
      <c r="I116" s="62"/>
      <c r="J116" s="62"/>
      <c r="K116" s="62"/>
      <c r="L116" s="62"/>
      <c r="M116" s="32"/>
    </row>
    <row r="117" spans="1:13" x14ac:dyDescent="0.3">
      <c r="A117" s="3"/>
      <c r="B117" s="3"/>
      <c r="C117" s="194" t="s">
        <v>214</v>
      </c>
      <c r="D117" s="80">
        <v>6</v>
      </c>
      <c r="E117" s="61"/>
      <c r="F117" s="62"/>
      <c r="G117" s="62"/>
      <c r="H117" s="62"/>
      <c r="I117" s="62"/>
      <c r="J117" s="62"/>
      <c r="K117" s="62"/>
      <c r="L117" s="62"/>
      <c r="M117" s="32"/>
    </row>
    <row r="118" spans="1:13" ht="14.5" thickBot="1" x14ac:dyDescent="0.35">
      <c r="A118" s="3"/>
      <c r="B118" s="3"/>
      <c r="C118" s="194" t="s">
        <v>215</v>
      </c>
      <c r="D118" s="80">
        <v>7</v>
      </c>
      <c r="E118" s="61"/>
      <c r="F118" s="62"/>
      <c r="G118" s="62"/>
      <c r="H118" s="62"/>
      <c r="I118" s="62"/>
      <c r="J118" s="62"/>
      <c r="K118" s="62"/>
      <c r="L118" s="62"/>
      <c r="M118" s="32"/>
    </row>
    <row r="119" spans="1:13" ht="14.5" thickBot="1" x14ac:dyDescent="0.35">
      <c r="A119" s="3"/>
      <c r="B119" s="3"/>
      <c r="C119" s="25" t="s">
        <v>216</v>
      </c>
      <c r="D119" s="93">
        <f>SUM(D116:D118)</f>
        <v>18</v>
      </c>
      <c r="E119" s="61"/>
      <c r="F119" s="62"/>
      <c r="G119" s="62"/>
      <c r="H119" s="62"/>
      <c r="I119" s="62"/>
      <c r="J119" s="62"/>
      <c r="K119" s="62"/>
      <c r="L119" s="62"/>
      <c r="M119" s="32"/>
    </row>
    <row r="120" spans="1:13" x14ac:dyDescent="0.3">
      <c r="A120" s="3"/>
      <c r="B120" s="3"/>
      <c r="C120" s="194" t="s">
        <v>217</v>
      </c>
      <c r="D120" s="80">
        <v>3</v>
      </c>
      <c r="E120" s="61"/>
      <c r="F120" s="62"/>
      <c r="G120" s="62"/>
      <c r="H120" s="62"/>
      <c r="I120" s="62"/>
      <c r="J120" s="62"/>
      <c r="K120" s="62"/>
      <c r="L120" s="62"/>
      <c r="M120" s="32"/>
    </row>
    <row r="121" spans="1:13" ht="14.5" thickBot="1" x14ac:dyDescent="0.35">
      <c r="A121" s="3"/>
      <c r="B121" s="3"/>
      <c r="C121" s="194" t="s">
        <v>218</v>
      </c>
      <c r="D121" s="80">
        <v>2</v>
      </c>
      <c r="E121" s="61"/>
      <c r="F121" s="62"/>
      <c r="G121" s="62"/>
      <c r="H121" s="62"/>
      <c r="I121" s="62"/>
      <c r="J121" s="62"/>
      <c r="K121" s="62"/>
      <c r="L121" s="62"/>
      <c r="M121" s="32"/>
    </row>
    <row r="122" spans="1:13" ht="14.5" thickBot="1" x14ac:dyDescent="0.35">
      <c r="A122" s="3"/>
      <c r="B122" s="3"/>
      <c r="C122" s="25" t="s">
        <v>219</v>
      </c>
      <c r="D122" s="93">
        <f>SUM(D120:D121)</f>
        <v>5</v>
      </c>
      <c r="E122" s="61"/>
      <c r="F122" s="62"/>
      <c r="G122" s="62"/>
      <c r="H122" s="62"/>
      <c r="I122" s="62"/>
      <c r="J122" s="62"/>
      <c r="K122" s="62"/>
      <c r="L122" s="62"/>
      <c r="M122" s="32"/>
    </row>
    <row r="123" spans="1:13" x14ac:dyDescent="0.3">
      <c r="A123" s="3"/>
      <c r="B123" s="3"/>
      <c r="C123" s="194" t="s">
        <v>220</v>
      </c>
      <c r="D123" s="80">
        <v>4</v>
      </c>
      <c r="E123" s="61"/>
      <c r="F123" s="62"/>
      <c r="G123" s="62"/>
      <c r="H123" s="62"/>
      <c r="I123" s="62"/>
      <c r="J123" s="62"/>
      <c r="K123" s="62"/>
      <c r="L123" s="62"/>
      <c r="M123" s="32"/>
    </row>
    <row r="124" spans="1:13" x14ac:dyDescent="0.3">
      <c r="A124" s="3"/>
      <c r="B124" s="3"/>
      <c r="C124" s="194" t="s">
        <v>221</v>
      </c>
      <c r="D124" s="80">
        <v>4</v>
      </c>
      <c r="E124" s="61"/>
      <c r="F124" s="62"/>
      <c r="G124" s="62"/>
      <c r="H124" s="62"/>
      <c r="I124" s="62"/>
      <c r="J124" s="62"/>
      <c r="K124" s="62"/>
      <c r="L124" s="62"/>
      <c r="M124" s="32"/>
    </row>
    <row r="125" spans="1:13" x14ac:dyDescent="0.3">
      <c r="A125" s="3"/>
      <c r="B125" s="3"/>
      <c r="C125" s="194" t="s">
        <v>222</v>
      </c>
      <c r="D125" s="80">
        <v>5</v>
      </c>
      <c r="E125" s="61"/>
      <c r="F125" s="62"/>
      <c r="G125" s="62"/>
      <c r="H125" s="62"/>
      <c r="I125" s="62"/>
      <c r="J125" s="62"/>
      <c r="K125" s="62"/>
      <c r="L125" s="62"/>
      <c r="M125" s="32"/>
    </row>
    <row r="126" spans="1:13" x14ac:dyDescent="0.3">
      <c r="A126" s="3"/>
      <c r="B126" s="3"/>
      <c r="C126" s="194" t="s">
        <v>223</v>
      </c>
      <c r="D126" s="80">
        <v>7</v>
      </c>
      <c r="E126" s="61"/>
      <c r="F126" s="62"/>
      <c r="G126" s="62"/>
      <c r="H126" s="62"/>
      <c r="I126" s="62"/>
      <c r="J126" s="62"/>
      <c r="K126" s="62"/>
      <c r="L126" s="62"/>
      <c r="M126" s="32"/>
    </row>
    <row r="127" spans="1:13" ht="14.5" thickBot="1" x14ac:dyDescent="0.35">
      <c r="A127" s="3"/>
      <c r="B127" s="3"/>
      <c r="C127" s="194" t="s">
        <v>224</v>
      </c>
      <c r="D127" s="80">
        <v>6</v>
      </c>
      <c r="E127" s="61"/>
      <c r="F127" s="62"/>
      <c r="G127" s="62"/>
      <c r="H127" s="62"/>
      <c r="I127" s="62"/>
      <c r="J127" s="62"/>
      <c r="K127" s="62"/>
      <c r="L127" s="62"/>
      <c r="M127" s="32"/>
    </row>
    <row r="128" spans="1:13" ht="14.5" thickBot="1" x14ac:dyDescent="0.35">
      <c r="A128" s="3"/>
      <c r="B128" s="3"/>
      <c r="C128" s="25" t="s">
        <v>225</v>
      </c>
      <c r="D128" s="93">
        <f>SUM(D123:D127,D106:D109,D115,D119,D122)</f>
        <v>89</v>
      </c>
      <c r="E128" s="63"/>
      <c r="F128" s="11"/>
      <c r="G128" s="11"/>
      <c r="H128" s="11"/>
      <c r="I128" s="11"/>
      <c r="J128" s="11"/>
      <c r="K128" s="11"/>
      <c r="L128" s="11"/>
      <c r="M128" s="64"/>
    </row>
    <row r="129" spans="1:13" ht="14.5" thickBot="1" x14ac:dyDescent="0.35">
      <c r="A129" s="25" t="s">
        <v>312</v>
      </c>
      <c r="B129" s="25" t="s">
        <v>49</v>
      </c>
      <c r="C129" s="248" t="s">
        <v>49</v>
      </c>
      <c r="D129" s="250"/>
      <c r="E129" s="58"/>
      <c r="F129" s="59"/>
      <c r="G129" s="59"/>
      <c r="H129" s="59"/>
      <c r="I129" s="59"/>
      <c r="J129" s="59"/>
      <c r="K129" s="59"/>
      <c r="L129" s="59"/>
      <c r="M129" s="60"/>
    </row>
    <row r="130" spans="1:13" x14ac:dyDescent="0.3">
      <c r="A130" s="3"/>
      <c r="B130" s="3"/>
      <c r="C130" s="194" t="s">
        <v>229</v>
      </c>
      <c r="D130" s="80">
        <v>2</v>
      </c>
      <c r="E130" s="61"/>
      <c r="F130" s="62"/>
      <c r="G130" s="62"/>
      <c r="H130" s="62"/>
      <c r="I130" s="62"/>
      <c r="J130" s="62"/>
      <c r="K130" s="62"/>
      <c r="L130" s="62"/>
      <c r="M130" s="32"/>
    </row>
    <row r="131" spans="1:13" x14ac:dyDescent="0.3">
      <c r="A131" s="3"/>
      <c r="B131" s="3"/>
      <c r="C131" s="194" t="s">
        <v>230</v>
      </c>
      <c r="D131" s="80">
        <v>4</v>
      </c>
      <c r="E131" s="61"/>
      <c r="F131" s="62"/>
      <c r="G131" s="62"/>
      <c r="H131" s="62"/>
      <c r="I131" s="62"/>
      <c r="J131" s="62"/>
      <c r="K131" s="62"/>
      <c r="L131" s="62"/>
      <c r="M131" s="32"/>
    </row>
    <row r="132" spans="1:13" x14ac:dyDescent="0.3">
      <c r="A132" s="3"/>
      <c r="B132" s="3"/>
      <c r="C132" s="194" t="s">
        <v>231</v>
      </c>
      <c r="D132" s="80">
        <v>2</v>
      </c>
      <c r="E132" s="61"/>
      <c r="F132" s="62"/>
      <c r="G132" s="62"/>
      <c r="H132" s="62"/>
      <c r="I132" s="62"/>
      <c r="J132" s="62"/>
      <c r="K132" s="62"/>
      <c r="L132" s="62"/>
      <c r="M132" s="32"/>
    </row>
    <row r="133" spans="1:13" ht="14.5" thickBot="1" x14ac:dyDescent="0.35">
      <c r="A133" s="3"/>
      <c r="B133" s="3"/>
      <c r="C133" s="194" t="s">
        <v>232</v>
      </c>
      <c r="D133" s="80">
        <v>3</v>
      </c>
      <c r="E133" s="61"/>
      <c r="F133" s="62"/>
      <c r="G133" s="62"/>
      <c r="H133" s="62"/>
      <c r="I133" s="62"/>
      <c r="J133" s="62"/>
      <c r="K133" s="62"/>
      <c r="L133" s="62"/>
      <c r="M133" s="32"/>
    </row>
    <row r="134" spans="1:13" ht="14.5" thickBot="1" x14ac:dyDescent="0.35">
      <c r="A134" s="3"/>
      <c r="B134" s="3"/>
      <c r="C134" s="248" t="s">
        <v>248</v>
      </c>
      <c r="D134" s="250"/>
      <c r="E134" s="61"/>
      <c r="F134" s="62"/>
      <c r="G134" s="62"/>
      <c r="H134" s="62"/>
      <c r="I134" s="62"/>
      <c r="J134" s="62"/>
      <c r="K134" s="62"/>
      <c r="L134" s="62"/>
      <c r="M134" s="32"/>
    </row>
    <row r="135" spans="1:13" ht="14.5" thickBot="1" x14ac:dyDescent="0.35">
      <c r="A135" s="3"/>
      <c r="B135" s="3"/>
      <c r="C135" s="248" t="s">
        <v>249</v>
      </c>
      <c r="D135" s="250"/>
      <c r="E135" s="61"/>
      <c r="F135" s="62"/>
      <c r="G135" s="62"/>
      <c r="H135" s="62"/>
      <c r="I135" s="62"/>
      <c r="J135" s="62"/>
      <c r="K135" s="62"/>
      <c r="L135" s="62"/>
      <c r="M135" s="32"/>
    </row>
    <row r="136" spans="1:13" ht="14.5" thickBot="1" x14ac:dyDescent="0.35">
      <c r="A136" s="3"/>
      <c r="B136" s="3"/>
      <c r="C136" s="248" t="s">
        <v>250</v>
      </c>
      <c r="D136" s="250"/>
      <c r="E136" s="61"/>
      <c r="F136" s="62"/>
      <c r="G136" s="62"/>
      <c r="H136" s="62"/>
      <c r="I136" s="62"/>
      <c r="J136" s="62"/>
      <c r="K136" s="62"/>
      <c r="L136" s="62"/>
      <c r="M136" s="32"/>
    </row>
    <row r="137" spans="1:13" x14ac:dyDescent="0.3">
      <c r="A137" s="3"/>
      <c r="B137" s="3"/>
      <c r="C137" s="194" t="s">
        <v>233</v>
      </c>
      <c r="D137" s="180">
        <v>4</v>
      </c>
      <c r="E137" s="61"/>
      <c r="F137" s="62"/>
      <c r="G137" s="62"/>
      <c r="H137" s="62"/>
      <c r="I137" s="62"/>
      <c r="J137" s="62"/>
      <c r="K137" s="62"/>
      <c r="L137" s="62"/>
      <c r="M137" s="32"/>
    </row>
    <row r="138" spans="1:13" ht="14.5" thickBot="1" x14ac:dyDescent="0.35">
      <c r="A138" s="3"/>
      <c r="B138" s="3"/>
      <c r="C138" s="194" t="s">
        <v>234</v>
      </c>
      <c r="D138" s="180">
        <v>5</v>
      </c>
      <c r="E138" s="61"/>
      <c r="F138" s="62"/>
      <c r="G138" s="62"/>
      <c r="H138" s="62"/>
      <c r="I138" s="62"/>
      <c r="J138" s="62"/>
      <c r="K138" s="62"/>
      <c r="L138" s="62"/>
      <c r="M138" s="32"/>
    </row>
    <row r="139" spans="1:13" ht="14.5" thickBot="1" x14ac:dyDescent="0.35">
      <c r="A139" s="3"/>
      <c r="B139" s="3"/>
      <c r="C139" s="25" t="s">
        <v>235</v>
      </c>
      <c r="D139" s="93">
        <f>SUM(D137:D138)</f>
        <v>9</v>
      </c>
      <c r="E139" s="61"/>
      <c r="F139" s="62"/>
      <c r="G139" s="62"/>
      <c r="H139" s="62"/>
      <c r="I139" s="62"/>
      <c r="J139" s="62"/>
      <c r="K139" s="62"/>
      <c r="L139" s="62"/>
      <c r="M139" s="32"/>
    </row>
    <row r="140" spans="1:13" x14ac:dyDescent="0.3">
      <c r="A140" s="3"/>
      <c r="B140" s="3"/>
      <c r="C140" s="194" t="s">
        <v>236</v>
      </c>
      <c r="D140" s="80">
        <v>4</v>
      </c>
      <c r="E140" s="61"/>
      <c r="F140" s="62"/>
      <c r="G140" s="62"/>
      <c r="H140" s="62"/>
      <c r="I140" s="62"/>
      <c r="J140" s="62"/>
      <c r="K140" s="62"/>
      <c r="L140" s="62"/>
      <c r="M140" s="32"/>
    </row>
    <row r="141" spans="1:13" x14ac:dyDescent="0.3">
      <c r="A141" s="3"/>
      <c r="B141" s="3"/>
      <c r="C141" s="194" t="s">
        <v>237</v>
      </c>
      <c r="D141" s="80">
        <v>7</v>
      </c>
      <c r="E141" s="61"/>
      <c r="F141" s="62"/>
      <c r="G141" s="62"/>
      <c r="H141" s="62"/>
      <c r="I141" s="62"/>
      <c r="J141" s="62"/>
      <c r="K141" s="62"/>
      <c r="L141" s="62"/>
      <c r="M141" s="32"/>
    </row>
    <row r="142" spans="1:13" ht="14.5" thickBot="1" x14ac:dyDescent="0.35">
      <c r="A142" s="3"/>
      <c r="B142" s="3"/>
      <c r="C142" s="194" t="s">
        <v>238</v>
      </c>
      <c r="D142" s="80">
        <v>9</v>
      </c>
      <c r="E142" s="61"/>
      <c r="F142" s="62"/>
      <c r="G142" s="62"/>
      <c r="H142" s="62"/>
      <c r="I142" s="62"/>
      <c r="J142" s="62"/>
      <c r="K142" s="62"/>
      <c r="L142" s="62"/>
      <c r="M142" s="32"/>
    </row>
    <row r="143" spans="1:13" ht="14.5" thickBot="1" x14ac:dyDescent="0.35">
      <c r="A143" s="3"/>
      <c r="B143" s="3"/>
      <c r="C143" s="25" t="s">
        <v>239</v>
      </c>
      <c r="D143" s="93">
        <f>SUM(D140:D142)</f>
        <v>20</v>
      </c>
      <c r="E143" s="61"/>
      <c r="F143" s="62"/>
      <c r="G143" s="62"/>
      <c r="H143" s="62"/>
      <c r="I143" s="62"/>
      <c r="J143" s="62"/>
      <c r="K143" s="62"/>
      <c r="L143" s="62"/>
      <c r="M143" s="32"/>
    </row>
    <row r="144" spans="1:13" ht="14.5" thickBot="1" x14ac:dyDescent="0.35">
      <c r="A144" s="3"/>
      <c r="B144" s="3"/>
      <c r="C144" s="194" t="s">
        <v>240</v>
      </c>
      <c r="D144" s="97">
        <v>5</v>
      </c>
      <c r="E144" s="61"/>
      <c r="F144" s="62"/>
      <c r="G144" s="62"/>
      <c r="H144" s="62"/>
      <c r="I144" s="62"/>
      <c r="J144" s="62"/>
      <c r="K144" s="62"/>
      <c r="L144" s="62"/>
      <c r="M144" s="32"/>
    </row>
    <row r="145" spans="1:13" ht="14.5" thickBot="1" x14ac:dyDescent="0.35">
      <c r="A145" s="3"/>
      <c r="B145" s="3"/>
      <c r="C145" s="25" t="s">
        <v>241</v>
      </c>
      <c r="D145" s="93">
        <f>SUM(D144)</f>
        <v>5</v>
      </c>
      <c r="E145" s="61"/>
      <c r="F145" s="62"/>
      <c r="G145" s="62"/>
      <c r="H145" s="62"/>
      <c r="I145" s="62"/>
      <c r="J145" s="62"/>
      <c r="K145" s="62"/>
      <c r="L145" s="62"/>
      <c r="M145" s="32"/>
    </row>
    <row r="146" spans="1:13" x14ac:dyDescent="0.3">
      <c r="A146" s="3"/>
      <c r="B146" s="3"/>
      <c r="C146" s="194" t="s">
        <v>242</v>
      </c>
      <c r="D146" s="80">
        <v>4</v>
      </c>
      <c r="E146" s="61"/>
      <c r="F146" s="62"/>
      <c r="G146" s="62"/>
      <c r="H146" s="62"/>
      <c r="I146" s="62"/>
      <c r="J146" s="62"/>
      <c r="K146" s="62"/>
      <c r="L146" s="62"/>
      <c r="M146" s="32"/>
    </row>
    <row r="147" spans="1:13" x14ac:dyDescent="0.3">
      <c r="A147" s="3"/>
      <c r="B147" s="3"/>
      <c r="C147" s="194" t="s">
        <v>243</v>
      </c>
      <c r="D147" s="80">
        <v>5</v>
      </c>
      <c r="E147" s="61"/>
      <c r="F147" s="62"/>
      <c r="G147" s="62"/>
      <c r="H147" s="62"/>
      <c r="I147" s="62"/>
      <c r="J147" s="62"/>
      <c r="K147" s="62"/>
      <c r="L147" s="62"/>
      <c r="M147" s="32"/>
    </row>
    <row r="148" spans="1:13" x14ac:dyDescent="0.3">
      <c r="A148" s="3"/>
      <c r="B148" s="3"/>
      <c r="C148" s="194" t="s">
        <v>244</v>
      </c>
      <c r="D148" s="80">
        <v>6</v>
      </c>
      <c r="E148" s="61"/>
      <c r="F148" s="62"/>
      <c r="G148" s="62"/>
      <c r="H148" s="62"/>
      <c r="I148" s="62"/>
      <c r="J148" s="62"/>
      <c r="K148" s="62"/>
      <c r="L148" s="62"/>
      <c r="M148" s="32"/>
    </row>
    <row r="149" spans="1:13" x14ac:dyDescent="0.3">
      <c r="A149" s="3"/>
      <c r="B149" s="3"/>
      <c r="C149" s="194" t="s">
        <v>245</v>
      </c>
      <c r="D149" s="80">
        <v>7</v>
      </c>
      <c r="E149" s="61"/>
      <c r="F149" s="62"/>
      <c r="G149" s="62"/>
      <c r="H149" s="62"/>
      <c r="I149" s="62"/>
      <c r="J149" s="62"/>
      <c r="K149" s="62"/>
      <c r="L149" s="62"/>
      <c r="M149" s="32"/>
    </row>
    <row r="150" spans="1:13" ht="14.5" thickBot="1" x14ac:dyDescent="0.35">
      <c r="A150" s="3"/>
      <c r="B150" s="3"/>
      <c r="C150" s="194" t="s">
        <v>246</v>
      </c>
      <c r="D150" s="80">
        <v>1</v>
      </c>
      <c r="E150" s="61"/>
      <c r="F150" s="62"/>
      <c r="G150" s="62"/>
      <c r="H150" s="62"/>
      <c r="I150" s="62"/>
      <c r="J150" s="62"/>
      <c r="K150" s="62"/>
      <c r="L150" s="62"/>
      <c r="M150" s="32"/>
    </row>
    <row r="151" spans="1:13" ht="14.5" thickBot="1" x14ac:dyDescent="0.35">
      <c r="A151" s="3"/>
      <c r="B151" s="3"/>
      <c r="C151" s="25" t="s">
        <v>247</v>
      </c>
      <c r="D151" s="93">
        <f>SUM(D146:D150,D130:D133,D139,D143,D145)</f>
        <v>68</v>
      </c>
      <c r="E151" s="63"/>
      <c r="F151" s="11"/>
      <c r="G151" s="11"/>
      <c r="H151" s="11"/>
      <c r="I151" s="11"/>
      <c r="J151" s="11"/>
      <c r="K151" s="11"/>
      <c r="L151" s="11"/>
      <c r="M151" s="64"/>
    </row>
    <row r="152" spans="1:13" ht="15" customHeight="1" thickBot="1" x14ac:dyDescent="0.35">
      <c r="A152" s="25" t="s">
        <v>314</v>
      </c>
      <c r="B152" s="25" t="s">
        <v>58</v>
      </c>
      <c r="C152" s="248" t="s">
        <v>58</v>
      </c>
      <c r="D152" s="250"/>
      <c r="E152" s="61"/>
      <c r="F152" s="62"/>
      <c r="G152" s="62"/>
      <c r="H152" s="62"/>
      <c r="I152" s="62"/>
      <c r="J152" s="62"/>
      <c r="K152" s="62"/>
      <c r="L152" s="62"/>
      <c r="M152" s="32"/>
    </row>
    <row r="153" spans="1:13" x14ac:dyDescent="0.3">
      <c r="A153" s="182"/>
      <c r="B153" s="182"/>
      <c r="C153" s="196" t="s">
        <v>517</v>
      </c>
      <c r="D153" s="74"/>
      <c r="E153" s="61"/>
      <c r="F153" s="62"/>
      <c r="G153" s="62"/>
      <c r="H153" s="62"/>
      <c r="I153" s="62"/>
      <c r="J153" s="62"/>
      <c r="K153" s="62"/>
      <c r="L153" s="62"/>
      <c r="M153" s="32"/>
    </row>
    <row r="154" spans="1:13" x14ac:dyDescent="0.3">
      <c r="A154" s="182"/>
      <c r="B154" s="182"/>
      <c r="C154" s="196" t="s">
        <v>519</v>
      </c>
      <c r="D154" s="74"/>
      <c r="E154" s="61"/>
      <c r="F154" s="62"/>
      <c r="G154" s="62"/>
      <c r="H154" s="62"/>
      <c r="I154" s="62"/>
      <c r="J154" s="62"/>
      <c r="K154" s="62"/>
      <c r="L154" s="62"/>
      <c r="M154" s="32"/>
    </row>
    <row r="155" spans="1:13" x14ac:dyDescent="0.3">
      <c r="A155" s="182"/>
      <c r="B155" s="182"/>
      <c r="C155" s="196" t="s">
        <v>518</v>
      </c>
      <c r="D155" s="74"/>
      <c r="E155" s="61"/>
      <c r="F155" s="62"/>
      <c r="G155" s="62"/>
      <c r="H155" s="62"/>
      <c r="I155" s="62"/>
      <c r="J155" s="62"/>
      <c r="K155" s="62"/>
      <c r="L155" s="62"/>
      <c r="M155" s="32"/>
    </row>
    <row r="156" spans="1:13" ht="14.5" thickBot="1" x14ac:dyDescent="0.35">
      <c r="A156" s="182"/>
      <c r="B156" s="182"/>
      <c r="C156" s="196" t="s">
        <v>520</v>
      </c>
      <c r="D156" s="81"/>
      <c r="E156" s="61"/>
      <c r="F156" s="62"/>
      <c r="G156" s="62"/>
      <c r="H156" s="62"/>
      <c r="I156" s="62"/>
      <c r="J156" s="62"/>
      <c r="K156" s="62"/>
      <c r="L156" s="62"/>
      <c r="M156" s="32"/>
    </row>
    <row r="157" spans="1:13" ht="14.5" thickBot="1" x14ac:dyDescent="0.35">
      <c r="A157" s="182"/>
      <c r="B157" s="182"/>
      <c r="C157" s="25" t="s">
        <v>269</v>
      </c>
      <c r="D157" s="86">
        <f>SUM(D152:D156)</f>
        <v>0</v>
      </c>
      <c r="E157" s="61"/>
      <c r="F157" s="62"/>
      <c r="G157" s="62"/>
      <c r="H157" s="62"/>
      <c r="I157" s="62"/>
      <c r="J157" s="62"/>
      <c r="K157" s="62"/>
      <c r="L157" s="62"/>
      <c r="M157" s="32"/>
    </row>
    <row r="158" spans="1:13" x14ac:dyDescent="0.3">
      <c r="A158" s="3"/>
      <c r="B158" s="3"/>
      <c r="C158" s="193" t="s">
        <v>521</v>
      </c>
      <c r="D158" s="80">
        <v>5</v>
      </c>
      <c r="E158" s="61"/>
      <c r="F158" s="62"/>
      <c r="G158" s="62"/>
      <c r="H158" s="62"/>
      <c r="I158" s="62"/>
      <c r="J158" s="62"/>
      <c r="K158" s="62"/>
      <c r="L158" s="62"/>
      <c r="M158" s="32"/>
    </row>
    <row r="159" spans="1:13" ht="14.5" thickBot="1" x14ac:dyDescent="0.35">
      <c r="A159" s="3"/>
      <c r="B159" s="3"/>
      <c r="C159" s="194" t="s">
        <v>522</v>
      </c>
      <c r="D159" s="80"/>
      <c r="E159" s="61"/>
      <c r="F159" s="62"/>
      <c r="G159" s="62"/>
      <c r="H159" s="62"/>
      <c r="I159" s="62"/>
      <c r="J159" s="62"/>
      <c r="K159" s="62"/>
      <c r="L159" s="62"/>
      <c r="M159" s="32"/>
    </row>
    <row r="160" spans="1:13" ht="14.5" thickBot="1" x14ac:dyDescent="0.35">
      <c r="A160" s="3"/>
      <c r="B160" s="3"/>
      <c r="C160" s="25" t="s">
        <v>270</v>
      </c>
      <c r="D160" s="133">
        <f>SUM(D158:D159)</f>
        <v>5</v>
      </c>
      <c r="E160" s="61"/>
      <c r="F160" s="62"/>
      <c r="G160" s="62"/>
      <c r="H160" s="62"/>
      <c r="I160" s="62"/>
      <c r="J160" s="62"/>
      <c r="K160" s="62"/>
      <c r="L160" s="62"/>
      <c r="M160" s="32"/>
    </row>
    <row r="161" spans="1:13" x14ac:dyDescent="0.3">
      <c r="A161" s="3"/>
      <c r="B161" s="3"/>
      <c r="C161" s="197" t="s">
        <v>523</v>
      </c>
      <c r="D161" s="80"/>
      <c r="E161" s="61"/>
      <c r="F161" s="62"/>
      <c r="G161" s="62"/>
      <c r="H161" s="62"/>
      <c r="I161" s="62"/>
      <c r="J161" s="62"/>
      <c r="K161" s="62"/>
      <c r="L161" s="62"/>
      <c r="M161" s="32"/>
    </row>
    <row r="162" spans="1:13" x14ac:dyDescent="0.3">
      <c r="A162" s="3"/>
      <c r="B162" s="3"/>
      <c r="C162" s="194" t="s">
        <v>524</v>
      </c>
      <c r="D162" s="80"/>
      <c r="E162" s="61"/>
      <c r="F162" s="62"/>
      <c r="G162" s="62"/>
      <c r="H162" s="62"/>
      <c r="I162" s="62"/>
      <c r="J162" s="62"/>
      <c r="K162" s="62"/>
      <c r="L162" s="62"/>
      <c r="M162" s="32"/>
    </row>
    <row r="163" spans="1:13" ht="14.5" thickBot="1" x14ac:dyDescent="0.35">
      <c r="A163" s="3"/>
      <c r="B163" s="3"/>
      <c r="C163" s="194" t="s">
        <v>525</v>
      </c>
      <c r="D163" s="80"/>
      <c r="E163" s="61"/>
      <c r="F163" s="62"/>
      <c r="G163" s="62"/>
      <c r="H163" s="62"/>
      <c r="I163" s="62"/>
      <c r="J163" s="62"/>
      <c r="K163" s="62"/>
      <c r="L163" s="62"/>
      <c r="M163" s="32"/>
    </row>
    <row r="164" spans="1:13" ht="14.5" thickBot="1" x14ac:dyDescent="0.35">
      <c r="A164" s="3"/>
      <c r="B164" s="3"/>
      <c r="C164" s="25" t="s">
        <v>271</v>
      </c>
      <c r="D164" s="133">
        <f>SUM(D161:D163)</f>
        <v>0</v>
      </c>
      <c r="E164" s="61"/>
      <c r="F164" s="62"/>
      <c r="G164" s="62"/>
      <c r="H164" s="62"/>
      <c r="I164" s="62"/>
      <c r="J164" s="62"/>
      <c r="K164" s="62"/>
      <c r="L164" s="62"/>
      <c r="M164" s="32"/>
    </row>
    <row r="165" spans="1:13" ht="14.5" thickBot="1" x14ac:dyDescent="0.35">
      <c r="A165" s="3"/>
      <c r="B165" s="3"/>
      <c r="C165" s="198" t="s">
        <v>272</v>
      </c>
      <c r="D165" s="80">
        <v>1</v>
      </c>
      <c r="E165" s="61"/>
      <c r="F165" s="62"/>
      <c r="G165" s="62"/>
      <c r="H165" s="62"/>
      <c r="I165" s="62"/>
      <c r="J165" s="62"/>
      <c r="K165" s="62"/>
      <c r="L165" s="62"/>
      <c r="M165" s="32"/>
    </row>
    <row r="166" spans="1:13" ht="14.5" thickBot="1" x14ac:dyDescent="0.35">
      <c r="A166" s="3"/>
      <c r="B166" s="3"/>
      <c r="C166" s="25" t="s">
        <v>290</v>
      </c>
      <c r="D166" s="93">
        <f>SUM(D157,D160,D164,D165)</f>
        <v>6</v>
      </c>
      <c r="E166" s="61"/>
      <c r="F166" s="62"/>
      <c r="G166" s="62"/>
      <c r="H166" s="62"/>
      <c r="I166" s="62"/>
      <c r="J166" s="62"/>
      <c r="K166" s="62"/>
      <c r="L166" s="62"/>
      <c r="M166" s="32"/>
    </row>
    <row r="167" spans="1:13" x14ac:dyDescent="0.3">
      <c r="A167" s="3"/>
      <c r="B167" s="3"/>
      <c r="C167" s="135" t="s">
        <v>516</v>
      </c>
      <c r="D167" s="27"/>
      <c r="E167" s="61"/>
      <c r="F167" s="62"/>
      <c r="G167" s="62"/>
      <c r="H167" s="62"/>
      <c r="I167" s="62"/>
      <c r="J167" s="62"/>
      <c r="K167" s="62"/>
      <c r="L167" s="62"/>
      <c r="M167" s="32"/>
    </row>
    <row r="168" spans="1:13" ht="14.5" x14ac:dyDescent="0.35">
      <c r="A168" s="3"/>
      <c r="B168" s="3"/>
      <c r="C168" s="134" t="s">
        <v>291</v>
      </c>
      <c r="D168" s="15"/>
      <c r="E168" s="61"/>
      <c r="F168" s="62"/>
      <c r="G168" s="62"/>
      <c r="H168" s="62"/>
      <c r="I168" s="62"/>
      <c r="J168" s="62"/>
      <c r="K168" s="62"/>
      <c r="L168" s="62"/>
      <c r="M168" s="32"/>
    </row>
    <row r="169" spans="1:13" ht="14.5" thickBot="1" x14ac:dyDescent="0.35">
      <c r="A169" s="3"/>
      <c r="B169" s="3"/>
      <c r="C169" s="16"/>
      <c r="D169" s="17"/>
      <c r="E169" s="61"/>
      <c r="F169" s="62"/>
      <c r="G169" s="62"/>
      <c r="H169" s="62"/>
      <c r="I169" s="62"/>
      <c r="J169" s="62"/>
      <c r="K169" s="62"/>
      <c r="L169" s="62"/>
      <c r="M169" s="32"/>
    </row>
    <row r="170" spans="1:13" ht="14.5" thickBot="1" x14ac:dyDescent="0.35">
      <c r="A170" s="25" t="s">
        <v>311</v>
      </c>
      <c r="B170" s="19" t="s">
        <v>46</v>
      </c>
      <c r="C170" s="248" t="s">
        <v>46</v>
      </c>
      <c r="D170" s="250"/>
      <c r="E170" s="61"/>
      <c r="F170" s="62"/>
      <c r="G170" s="62"/>
      <c r="H170" s="62"/>
      <c r="I170" s="62"/>
      <c r="J170" s="62"/>
      <c r="K170" s="62"/>
      <c r="L170" s="62"/>
      <c r="M170" s="32"/>
    </row>
    <row r="171" spans="1:13" x14ac:dyDescent="0.3">
      <c r="A171" s="182"/>
      <c r="B171" s="181"/>
      <c r="C171" s="196" t="s">
        <v>517</v>
      </c>
      <c r="D171" s="74"/>
      <c r="E171" s="61"/>
      <c r="F171" s="62"/>
      <c r="G171" s="62"/>
      <c r="H171" s="62"/>
      <c r="I171" s="62"/>
      <c r="J171" s="62"/>
      <c r="K171" s="62"/>
      <c r="L171" s="62"/>
      <c r="M171" s="32"/>
    </row>
    <row r="172" spans="1:13" x14ac:dyDescent="0.3">
      <c r="A172" s="182"/>
      <c r="B172" s="181"/>
      <c r="C172" s="196" t="s">
        <v>519</v>
      </c>
      <c r="D172" s="74"/>
      <c r="E172" s="61"/>
      <c r="F172" s="62"/>
      <c r="G172" s="62"/>
      <c r="H172" s="62"/>
      <c r="I172" s="62"/>
      <c r="J172" s="62"/>
      <c r="K172" s="62"/>
      <c r="L172" s="62"/>
      <c r="M172" s="32"/>
    </row>
    <row r="173" spans="1:13" x14ac:dyDescent="0.3">
      <c r="A173" s="182"/>
      <c r="B173" s="181"/>
      <c r="C173" s="196" t="s">
        <v>518</v>
      </c>
      <c r="D173" s="74"/>
      <c r="E173" s="61"/>
      <c r="F173" s="62"/>
      <c r="G173" s="62"/>
      <c r="H173" s="62"/>
      <c r="I173" s="62"/>
      <c r="J173" s="62"/>
      <c r="K173" s="62"/>
      <c r="L173" s="62"/>
      <c r="M173" s="32"/>
    </row>
    <row r="174" spans="1:13" ht="14.5" thickBot="1" x14ac:dyDescent="0.35">
      <c r="A174" s="182"/>
      <c r="B174" s="181"/>
      <c r="C174" s="196" t="s">
        <v>520</v>
      </c>
      <c r="D174" s="81"/>
      <c r="E174" s="61"/>
      <c r="F174" s="62"/>
      <c r="G174" s="62"/>
      <c r="H174" s="62"/>
      <c r="I174" s="62"/>
      <c r="J174" s="62"/>
      <c r="K174" s="62"/>
      <c r="L174" s="62"/>
      <c r="M174" s="32"/>
    </row>
    <row r="175" spans="1:13" ht="14.5" thickBot="1" x14ac:dyDescent="0.35">
      <c r="A175" s="182"/>
      <c r="B175" s="181"/>
      <c r="C175" s="25" t="s">
        <v>269</v>
      </c>
      <c r="D175" s="86">
        <f>SUM(D170:D174)</f>
        <v>0</v>
      </c>
      <c r="E175" s="61"/>
      <c r="F175" s="62"/>
      <c r="G175" s="62"/>
      <c r="H175" s="62"/>
      <c r="I175" s="62"/>
      <c r="J175" s="62"/>
      <c r="K175" s="62"/>
      <c r="L175" s="62"/>
      <c r="M175" s="32"/>
    </row>
    <row r="176" spans="1:13" x14ac:dyDescent="0.3">
      <c r="A176" s="182"/>
      <c r="B176" s="181"/>
      <c r="C176" s="193" t="s">
        <v>521</v>
      </c>
      <c r="D176" s="80">
        <v>5</v>
      </c>
      <c r="E176" s="61"/>
      <c r="F176" s="62"/>
      <c r="G176" s="62"/>
      <c r="H176" s="62"/>
      <c r="I176" s="62"/>
      <c r="J176" s="62"/>
      <c r="K176" s="62"/>
      <c r="L176" s="62"/>
      <c r="M176" s="32"/>
    </row>
    <row r="177" spans="1:13" ht="14.5" thickBot="1" x14ac:dyDescent="0.35">
      <c r="A177" s="182"/>
      <c r="B177" s="181"/>
      <c r="C177" s="194" t="s">
        <v>522</v>
      </c>
      <c r="D177" s="80"/>
      <c r="E177" s="61"/>
      <c r="F177" s="62"/>
      <c r="G177" s="62"/>
      <c r="H177" s="62"/>
      <c r="I177" s="62"/>
      <c r="J177" s="62"/>
      <c r="K177" s="62"/>
      <c r="L177" s="62"/>
      <c r="M177" s="32"/>
    </row>
    <row r="178" spans="1:13" ht="14.5" thickBot="1" x14ac:dyDescent="0.35">
      <c r="A178" s="182"/>
      <c r="B178" s="181"/>
      <c r="C178" s="25" t="s">
        <v>270</v>
      </c>
      <c r="D178" s="133">
        <f>SUM(D176:D177)</f>
        <v>5</v>
      </c>
      <c r="E178" s="61"/>
      <c r="F178" s="62"/>
      <c r="G178" s="62"/>
      <c r="H178" s="62"/>
      <c r="I178" s="62"/>
      <c r="J178" s="62"/>
      <c r="K178" s="62"/>
      <c r="L178" s="62"/>
      <c r="M178" s="32"/>
    </row>
    <row r="179" spans="1:13" x14ac:dyDescent="0.3">
      <c r="A179" s="182"/>
      <c r="B179" s="181"/>
      <c r="C179" s="197" t="s">
        <v>523</v>
      </c>
      <c r="D179" s="80"/>
      <c r="E179" s="61"/>
      <c r="F179" s="62"/>
      <c r="G179" s="62"/>
      <c r="H179" s="62"/>
      <c r="I179" s="62"/>
      <c r="J179" s="62"/>
      <c r="K179" s="62"/>
      <c r="L179" s="62"/>
      <c r="M179" s="32"/>
    </row>
    <row r="180" spans="1:13" x14ac:dyDescent="0.3">
      <c r="A180" s="182"/>
      <c r="B180" s="181"/>
      <c r="C180" s="194" t="s">
        <v>524</v>
      </c>
      <c r="D180" s="80"/>
      <c r="E180" s="61"/>
      <c r="F180" s="62"/>
      <c r="G180" s="62"/>
      <c r="H180" s="62"/>
      <c r="I180" s="62"/>
      <c r="J180" s="62"/>
      <c r="K180" s="62"/>
      <c r="L180" s="62"/>
      <c r="M180" s="32"/>
    </row>
    <row r="181" spans="1:13" ht="14.5" thickBot="1" x14ac:dyDescent="0.35">
      <c r="A181" s="182"/>
      <c r="B181" s="181"/>
      <c r="C181" s="194" t="s">
        <v>525</v>
      </c>
      <c r="D181" s="80"/>
      <c r="E181" s="61"/>
      <c r="F181" s="62"/>
      <c r="G181" s="62"/>
      <c r="H181" s="62"/>
      <c r="I181" s="62"/>
      <c r="J181" s="62"/>
      <c r="K181" s="62"/>
      <c r="L181" s="62"/>
      <c r="M181" s="32"/>
    </row>
    <row r="182" spans="1:13" ht="14.5" thickBot="1" x14ac:dyDescent="0.35">
      <c r="A182" s="182"/>
      <c r="B182" s="181"/>
      <c r="C182" s="25" t="s">
        <v>271</v>
      </c>
      <c r="D182" s="133">
        <f>SUM(D179:D181)</f>
        <v>0</v>
      </c>
      <c r="E182" s="61"/>
      <c r="F182" s="62"/>
      <c r="G182" s="62"/>
      <c r="H182" s="62"/>
      <c r="I182" s="62"/>
      <c r="J182" s="62"/>
      <c r="K182" s="62"/>
      <c r="L182" s="62"/>
      <c r="M182" s="32"/>
    </row>
    <row r="183" spans="1:13" ht="14.5" thickBot="1" x14ac:dyDescent="0.35">
      <c r="A183" s="182"/>
      <c r="B183" s="181"/>
      <c r="C183" s="198" t="s">
        <v>272</v>
      </c>
      <c r="D183" s="80">
        <v>1</v>
      </c>
      <c r="E183" s="61"/>
      <c r="F183" s="62"/>
      <c r="G183" s="62"/>
      <c r="H183" s="62"/>
      <c r="I183" s="62"/>
      <c r="J183" s="62"/>
      <c r="K183" s="62"/>
      <c r="L183" s="62"/>
      <c r="M183" s="32"/>
    </row>
    <row r="184" spans="1:13" ht="14.5" thickBot="1" x14ac:dyDescent="0.35">
      <c r="A184" s="182"/>
      <c r="B184" s="181"/>
      <c r="C184" s="25" t="s">
        <v>526</v>
      </c>
      <c r="D184" s="93">
        <f>SUM(D175,D178,D182,D183)</f>
        <v>6</v>
      </c>
      <c r="E184" s="61"/>
      <c r="F184" s="62"/>
      <c r="G184" s="62"/>
      <c r="H184" s="62"/>
      <c r="I184" s="62"/>
      <c r="J184" s="62"/>
      <c r="K184" s="62"/>
      <c r="L184" s="62"/>
      <c r="M184" s="32"/>
    </row>
    <row r="185" spans="1:13" ht="15" customHeight="1" thickBot="1" x14ac:dyDescent="0.35">
      <c r="A185" s="25" t="s">
        <v>127</v>
      </c>
      <c r="B185" s="25" t="s">
        <v>34</v>
      </c>
      <c r="C185" s="248" t="s">
        <v>34</v>
      </c>
      <c r="D185" s="250"/>
      <c r="E185" s="58"/>
      <c r="F185" s="59"/>
      <c r="G185" s="59"/>
      <c r="H185" s="59"/>
      <c r="I185" s="59"/>
      <c r="J185" s="59"/>
      <c r="K185" s="59"/>
      <c r="L185" s="59"/>
      <c r="M185" s="60"/>
    </row>
    <row r="186" spans="1:13" x14ac:dyDescent="0.3">
      <c r="A186" s="3"/>
      <c r="B186" s="3"/>
      <c r="C186" s="194" t="s">
        <v>251</v>
      </c>
      <c r="D186" s="80">
        <v>1</v>
      </c>
      <c r="E186" s="61"/>
      <c r="F186" s="62"/>
      <c r="G186" s="62"/>
      <c r="H186" s="62"/>
      <c r="I186" s="62"/>
      <c r="J186" s="62"/>
      <c r="K186" s="62"/>
      <c r="L186" s="62"/>
      <c r="M186" s="32"/>
    </row>
    <row r="187" spans="1:13" ht="14.5" thickBot="1" x14ac:dyDescent="0.35">
      <c r="A187" s="3"/>
      <c r="B187" s="3"/>
      <c r="C187" s="194" t="s">
        <v>252</v>
      </c>
      <c r="D187" s="80">
        <v>2</v>
      </c>
      <c r="E187" s="61"/>
      <c r="F187" s="62"/>
      <c r="G187" s="62"/>
      <c r="H187" s="62"/>
      <c r="I187" s="62"/>
      <c r="J187" s="62"/>
      <c r="K187" s="62"/>
      <c r="L187" s="62"/>
      <c r="M187" s="32"/>
    </row>
    <row r="188" spans="1:13" ht="14.5" thickBot="1" x14ac:dyDescent="0.35">
      <c r="A188" s="3"/>
      <c r="B188" s="3"/>
      <c r="C188" s="25" t="s">
        <v>253</v>
      </c>
      <c r="D188" s="93">
        <f>SUM(D186:D187)</f>
        <v>3</v>
      </c>
      <c r="E188" s="63"/>
      <c r="F188" s="11"/>
      <c r="G188" s="11"/>
      <c r="H188" s="11"/>
      <c r="I188" s="11"/>
      <c r="J188" s="11"/>
      <c r="K188" s="11"/>
      <c r="L188" s="11"/>
      <c r="M188" s="64"/>
    </row>
    <row r="189" spans="1:13" ht="14.5" thickBot="1" x14ac:dyDescent="0.35">
      <c r="A189" s="25" t="s">
        <v>128</v>
      </c>
      <c r="B189" s="25" t="s">
        <v>35</v>
      </c>
      <c r="C189" s="248" t="s">
        <v>257</v>
      </c>
      <c r="D189" s="250"/>
      <c r="E189" s="58"/>
      <c r="F189" s="59"/>
      <c r="G189" s="59"/>
      <c r="H189" s="59"/>
      <c r="I189" s="59"/>
      <c r="J189" s="59"/>
      <c r="K189" s="59"/>
      <c r="L189" s="59"/>
      <c r="M189" s="60"/>
    </row>
    <row r="190" spans="1:13" x14ac:dyDescent="0.3">
      <c r="A190" s="3"/>
      <c r="B190" s="3"/>
      <c r="C190" s="194" t="s">
        <v>254</v>
      </c>
      <c r="D190" s="80">
        <v>3</v>
      </c>
      <c r="E190" s="61"/>
      <c r="F190" s="62"/>
      <c r="G190" s="62"/>
      <c r="H190" s="62"/>
      <c r="I190" s="62"/>
      <c r="J190" s="62"/>
      <c r="K190" s="62"/>
      <c r="L190" s="62"/>
      <c r="M190" s="32"/>
    </row>
    <row r="191" spans="1:13" ht="14.5" thickBot="1" x14ac:dyDescent="0.35">
      <c r="A191" s="3"/>
      <c r="B191" s="3"/>
      <c r="C191" s="194" t="s">
        <v>255</v>
      </c>
      <c r="D191" s="80">
        <v>4</v>
      </c>
      <c r="E191" s="61"/>
      <c r="F191" s="62"/>
      <c r="G191" s="62"/>
      <c r="H191" s="62"/>
      <c r="I191" s="62"/>
      <c r="J191" s="62"/>
      <c r="K191" s="62"/>
      <c r="L191" s="62"/>
      <c r="M191" s="32"/>
    </row>
    <row r="192" spans="1:13" ht="14.5" thickBot="1" x14ac:dyDescent="0.35">
      <c r="A192" s="3"/>
      <c r="B192" s="3"/>
      <c r="C192" s="26" t="s">
        <v>256</v>
      </c>
      <c r="D192" s="98">
        <f>SUM(D189:D191)</f>
        <v>7</v>
      </c>
      <c r="E192" s="63"/>
      <c r="F192" s="11"/>
      <c r="G192" s="11"/>
      <c r="H192" s="11"/>
      <c r="I192" s="11"/>
      <c r="J192" s="11"/>
      <c r="K192" s="11"/>
      <c r="L192" s="11"/>
      <c r="M192" s="64"/>
    </row>
    <row r="193" spans="1:13" ht="14.5" thickBot="1" x14ac:dyDescent="0.35">
      <c r="A193" s="25" t="s">
        <v>129</v>
      </c>
      <c r="B193" s="25" t="s">
        <v>36</v>
      </c>
      <c r="C193" s="30" t="s">
        <v>258</v>
      </c>
      <c r="D193" s="27"/>
      <c r="E193" s="58"/>
      <c r="F193" s="59"/>
      <c r="G193" s="59"/>
      <c r="H193" s="59"/>
      <c r="I193" s="59"/>
      <c r="J193" s="59"/>
      <c r="K193" s="59"/>
      <c r="L193" s="59"/>
      <c r="M193" s="60"/>
    </row>
    <row r="194" spans="1:13" x14ac:dyDescent="0.3">
      <c r="A194" s="3"/>
      <c r="B194" s="33"/>
      <c r="C194" s="29"/>
      <c r="D194" s="15"/>
      <c r="E194" s="61"/>
      <c r="F194" s="62"/>
      <c r="G194" s="62"/>
      <c r="H194" s="62"/>
      <c r="I194" s="62"/>
      <c r="J194" s="62"/>
      <c r="K194" s="62"/>
      <c r="L194" s="62"/>
      <c r="M194" s="32"/>
    </row>
    <row r="195" spans="1:13" x14ac:dyDescent="0.3">
      <c r="A195" s="3"/>
      <c r="B195" s="33"/>
      <c r="C195" s="29"/>
      <c r="D195" s="15"/>
      <c r="E195" s="61"/>
      <c r="F195" s="62"/>
      <c r="G195" s="62"/>
      <c r="H195" s="62"/>
      <c r="I195" s="62"/>
      <c r="J195" s="62"/>
      <c r="K195" s="62"/>
      <c r="L195" s="62"/>
      <c r="M195" s="32"/>
    </row>
    <row r="196" spans="1:13" x14ac:dyDescent="0.3">
      <c r="A196" s="3"/>
      <c r="B196" s="33"/>
      <c r="C196" s="31" t="s">
        <v>259</v>
      </c>
      <c r="D196" s="15"/>
      <c r="E196" s="61"/>
      <c r="F196" s="62"/>
      <c r="G196" s="62"/>
      <c r="H196" s="62"/>
      <c r="I196" s="62"/>
      <c r="J196" s="62"/>
      <c r="K196" s="62"/>
      <c r="L196" s="62"/>
      <c r="M196" s="32"/>
    </row>
    <row r="197" spans="1:13" x14ac:dyDescent="0.3">
      <c r="A197" s="3"/>
      <c r="B197" s="33"/>
      <c r="C197" s="29"/>
      <c r="D197" s="15"/>
      <c r="E197" s="61"/>
      <c r="F197" s="62"/>
      <c r="G197" s="62"/>
      <c r="H197" s="62"/>
      <c r="I197" s="62"/>
      <c r="J197" s="62"/>
      <c r="K197" s="62"/>
      <c r="L197" s="62"/>
      <c r="M197" s="32"/>
    </row>
    <row r="198" spans="1:13" x14ac:dyDescent="0.3">
      <c r="A198" s="3"/>
      <c r="B198" s="33"/>
      <c r="C198" s="29"/>
      <c r="D198" s="15"/>
      <c r="E198" s="61"/>
      <c r="F198" s="62"/>
      <c r="G198" s="62"/>
      <c r="H198" s="62"/>
      <c r="I198" s="62"/>
      <c r="J198" s="62"/>
      <c r="K198" s="62"/>
      <c r="L198" s="62"/>
      <c r="M198" s="32"/>
    </row>
    <row r="199" spans="1:13" x14ac:dyDescent="0.3">
      <c r="A199" s="3"/>
      <c r="B199" s="33"/>
      <c r="C199" s="31" t="s">
        <v>264</v>
      </c>
      <c r="D199" s="15"/>
      <c r="E199" s="61"/>
      <c r="F199" s="62"/>
      <c r="G199" s="62"/>
      <c r="H199" s="62"/>
      <c r="I199" s="62"/>
      <c r="J199" s="62"/>
      <c r="K199" s="62"/>
      <c r="L199" s="62"/>
      <c r="M199" s="32"/>
    </row>
    <row r="200" spans="1:13" x14ac:dyDescent="0.3">
      <c r="A200" s="3"/>
      <c r="B200" s="33"/>
      <c r="C200" s="29" t="s">
        <v>260</v>
      </c>
      <c r="D200" s="15"/>
      <c r="E200" s="61"/>
      <c r="F200" s="62"/>
      <c r="G200" s="62"/>
      <c r="H200" s="62"/>
      <c r="I200" s="62"/>
      <c r="J200" s="62"/>
      <c r="K200" s="62"/>
      <c r="L200" s="62"/>
      <c r="M200" s="32"/>
    </row>
    <row r="201" spans="1:13" x14ac:dyDescent="0.3">
      <c r="A201" s="3"/>
      <c r="B201" s="33"/>
      <c r="C201" s="29" t="s">
        <v>261</v>
      </c>
      <c r="D201" s="15"/>
      <c r="E201" s="61"/>
      <c r="F201" s="62"/>
      <c r="G201" s="62"/>
      <c r="H201" s="62"/>
      <c r="I201" s="62"/>
      <c r="J201" s="62"/>
      <c r="K201" s="62"/>
      <c r="L201" s="62"/>
      <c r="M201" s="32"/>
    </row>
    <row r="202" spans="1:13" x14ac:dyDescent="0.3">
      <c r="A202" s="3"/>
      <c r="B202" s="33"/>
      <c r="C202" s="29"/>
      <c r="D202" s="15"/>
      <c r="E202" s="61"/>
      <c r="F202" s="62"/>
      <c r="G202" s="62"/>
      <c r="H202" s="62"/>
      <c r="I202" s="62"/>
      <c r="J202" s="62"/>
      <c r="K202" s="62"/>
      <c r="L202" s="62"/>
      <c r="M202" s="32"/>
    </row>
    <row r="203" spans="1:13" x14ac:dyDescent="0.3">
      <c r="A203" s="3"/>
      <c r="B203" s="33"/>
      <c r="C203" s="29" t="s">
        <v>262</v>
      </c>
      <c r="D203" s="15"/>
      <c r="E203" s="61"/>
      <c r="F203" s="62"/>
      <c r="G203" s="62"/>
      <c r="H203" s="62"/>
      <c r="I203" s="62"/>
      <c r="J203" s="62"/>
      <c r="K203" s="62"/>
      <c r="L203" s="62"/>
      <c r="M203" s="32"/>
    </row>
    <row r="204" spans="1:13" x14ac:dyDescent="0.3">
      <c r="A204" s="3"/>
      <c r="B204" s="33"/>
      <c r="C204" s="29" t="s">
        <v>263</v>
      </c>
      <c r="D204" s="15"/>
      <c r="E204" s="61"/>
      <c r="F204" s="62"/>
      <c r="G204" s="62"/>
      <c r="H204" s="62"/>
      <c r="I204" s="62"/>
      <c r="J204" s="62"/>
      <c r="K204" s="62"/>
      <c r="L204" s="62"/>
      <c r="M204" s="32"/>
    </row>
    <row r="205" spans="1:13" x14ac:dyDescent="0.3">
      <c r="A205" s="3"/>
      <c r="B205" s="33"/>
      <c r="C205" s="29"/>
      <c r="D205" s="15"/>
      <c r="E205" s="61"/>
      <c r="F205" s="62"/>
      <c r="G205" s="62"/>
      <c r="H205" s="62"/>
      <c r="I205" s="62"/>
      <c r="J205" s="62"/>
      <c r="K205" s="62"/>
      <c r="L205" s="62"/>
      <c r="M205" s="32"/>
    </row>
    <row r="206" spans="1:13" x14ac:dyDescent="0.3">
      <c r="A206" s="3"/>
      <c r="B206" s="33"/>
      <c r="C206" s="29"/>
      <c r="D206" s="15"/>
      <c r="E206" s="61"/>
      <c r="F206" s="62"/>
      <c r="G206" s="62"/>
      <c r="H206" s="62"/>
      <c r="I206" s="62"/>
      <c r="J206" s="62"/>
      <c r="K206" s="62"/>
      <c r="L206" s="62"/>
      <c r="M206" s="32"/>
    </row>
    <row r="207" spans="1:13" x14ac:dyDescent="0.3">
      <c r="A207" s="3"/>
      <c r="B207" s="33"/>
      <c r="C207" s="29"/>
      <c r="D207" s="15"/>
      <c r="E207" s="61"/>
      <c r="F207" s="62"/>
      <c r="G207" s="62"/>
      <c r="H207" s="62"/>
      <c r="I207" s="62"/>
      <c r="J207" s="62"/>
      <c r="K207" s="62"/>
      <c r="L207" s="62"/>
      <c r="M207" s="32"/>
    </row>
    <row r="208" spans="1:13" ht="14.5" thickBot="1" x14ac:dyDescent="0.35">
      <c r="A208" s="3"/>
      <c r="B208" s="33"/>
      <c r="C208" s="29"/>
      <c r="D208" s="15"/>
      <c r="E208" s="61"/>
      <c r="F208" s="62"/>
      <c r="G208" s="62"/>
      <c r="H208" s="62"/>
      <c r="I208" s="62"/>
      <c r="J208" s="62"/>
      <c r="K208" s="62"/>
      <c r="L208" s="62"/>
      <c r="M208" s="32"/>
    </row>
    <row r="209" spans="1:13" ht="14.5" thickBot="1" x14ac:dyDescent="0.35">
      <c r="A209" s="3"/>
      <c r="B209" s="33"/>
      <c r="C209" s="25" t="s">
        <v>618</v>
      </c>
      <c r="D209" s="76">
        <v>0</v>
      </c>
      <c r="E209" s="63"/>
      <c r="F209" s="11"/>
      <c r="G209" s="11"/>
      <c r="H209" s="11"/>
      <c r="I209" s="11"/>
      <c r="J209" s="11"/>
      <c r="K209" s="11"/>
      <c r="L209" s="11"/>
      <c r="M209" s="64"/>
    </row>
    <row r="210" spans="1:13" ht="14.5" thickBot="1" x14ac:dyDescent="0.35">
      <c r="A210" s="25" t="s">
        <v>130</v>
      </c>
      <c r="B210" s="25" t="s">
        <v>38</v>
      </c>
      <c r="C210" s="30" t="s">
        <v>273</v>
      </c>
      <c r="D210" s="27"/>
      <c r="E210" s="58"/>
      <c r="F210" s="59"/>
      <c r="G210" s="59"/>
      <c r="H210" s="59"/>
      <c r="I210" s="59"/>
      <c r="J210" s="59"/>
      <c r="K210" s="59"/>
      <c r="L210" s="59"/>
      <c r="M210" s="60"/>
    </row>
    <row r="211" spans="1:13" x14ac:dyDescent="0.3">
      <c r="A211" s="3"/>
      <c r="B211" s="3"/>
      <c r="C211" s="29" t="s">
        <v>274</v>
      </c>
      <c r="D211" s="15"/>
      <c r="E211" s="61"/>
      <c r="F211" s="62"/>
      <c r="G211" s="62"/>
      <c r="H211" s="62"/>
      <c r="I211" s="62"/>
      <c r="J211" s="62"/>
      <c r="K211" s="62"/>
      <c r="L211" s="62"/>
      <c r="M211" s="32"/>
    </row>
    <row r="212" spans="1:13" x14ac:dyDescent="0.3">
      <c r="A212" s="3"/>
      <c r="B212" s="3"/>
      <c r="C212" s="29"/>
      <c r="D212" s="15"/>
      <c r="E212" s="61"/>
      <c r="F212" s="62"/>
      <c r="G212" s="62"/>
      <c r="H212" s="62"/>
      <c r="I212" s="62"/>
      <c r="J212" s="62"/>
      <c r="K212" s="62"/>
      <c r="L212" s="62"/>
      <c r="M212" s="32"/>
    </row>
    <row r="213" spans="1:13" x14ac:dyDescent="0.3">
      <c r="A213" s="3"/>
      <c r="B213" s="3"/>
      <c r="C213" s="29"/>
      <c r="D213" s="15"/>
      <c r="E213" s="61"/>
      <c r="F213" s="62"/>
      <c r="G213" s="62"/>
      <c r="H213" s="62"/>
      <c r="I213" s="62"/>
      <c r="J213" s="62"/>
      <c r="K213" s="62"/>
      <c r="L213" s="62"/>
      <c r="M213" s="32"/>
    </row>
    <row r="214" spans="1:13" x14ac:dyDescent="0.3">
      <c r="A214" s="3"/>
      <c r="B214" s="3"/>
      <c r="C214" s="31" t="s">
        <v>275</v>
      </c>
      <c r="D214" s="15"/>
      <c r="E214" s="61"/>
      <c r="F214" s="62"/>
      <c r="G214" s="62"/>
      <c r="H214" s="62"/>
      <c r="I214" s="62"/>
      <c r="J214" s="62"/>
      <c r="K214" s="62"/>
      <c r="L214" s="62"/>
      <c r="M214" s="32"/>
    </row>
    <row r="215" spans="1:13" x14ac:dyDescent="0.3">
      <c r="A215" s="3"/>
      <c r="B215" s="3"/>
      <c r="C215" s="29" t="s">
        <v>276</v>
      </c>
      <c r="D215" s="15"/>
      <c r="E215" s="61"/>
      <c r="F215" s="62"/>
      <c r="G215" s="62"/>
      <c r="H215" s="62"/>
      <c r="I215" s="62"/>
      <c r="J215" s="62"/>
      <c r="K215" s="62"/>
      <c r="L215" s="62"/>
      <c r="M215" s="32"/>
    </row>
    <row r="216" spans="1:13" x14ac:dyDescent="0.3">
      <c r="A216" s="3"/>
      <c r="B216" s="3"/>
      <c r="C216" s="29"/>
      <c r="D216" s="15"/>
      <c r="E216" s="61"/>
      <c r="F216" s="62"/>
      <c r="G216" s="62"/>
      <c r="H216" s="62"/>
      <c r="I216" s="62"/>
      <c r="J216" s="62"/>
      <c r="K216" s="62"/>
      <c r="L216" s="62"/>
      <c r="M216" s="32"/>
    </row>
    <row r="217" spans="1:13" x14ac:dyDescent="0.3">
      <c r="A217" s="3"/>
      <c r="B217" s="3"/>
      <c r="C217" s="31" t="s">
        <v>277</v>
      </c>
      <c r="D217" s="15"/>
      <c r="E217" s="61"/>
      <c r="F217" s="62"/>
      <c r="G217" s="62"/>
      <c r="H217" s="62"/>
      <c r="I217" s="62"/>
      <c r="J217" s="62"/>
      <c r="K217" s="62"/>
      <c r="L217" s="62"/>
      <c r="M217" s="32"/>
    </row>
    <row r="218" spans="1:13" x14ac:dyDescent="0.3">
      <c r="A218" s="3"/>
      <c r="B218" s="3"/>
      <c r="C218" s="29" t="s">
        <v>278</v>
      </c>
      <c r="D218" s="15"/>
      <c r="E218" s="61"/>
      <c r="F218" s="62"/>
      <c r="G218" s="62"/>
      <c r="H218" s="62"/>
      <c r="I218" s="62"/>
      <c r="J218" s="62"/>
      <c r="K218" s="62"/>
      <c r="L218" s="62"/>
      <c r="M218" s="32"/>
    </row>
    <row r="219" spans="1:13" x14ac:dyDescent="0.3">
      <c r="A219" s="3"/>
      <c r="B219" s="3"/>
      <c r="C219" s="29"/>
      <c r="D219" s="15"/>
      <c r="E219" s="61"/>
      <c r="F219" s="62"/>
      <c r="G219" s="62"/>
      <c r="H219" s="62"/>
      <c r="I219" s="62"/>
      <c r="J219" s="62"/>
      <c r="K219" s="62"/>
      <c r="L219" s="62"/>
      <c r="M219" s="32"/>
    </row>
    <row r="220" spans="1:13" x14ac:dyDescent="0.3">
      <c r="A220" s="3"/>
      <c r="B220" s="3"/>
      <c r="C220" s="29"/>
      <c r="D220" s="15"/>
      <c r="E220" s="61"/>
      <c r="F220" s="62"/>
      <c r="G220" s="62"/>
      <c r="H220" s="62"/>
      <c r="I220" s="62"/>
      <c r="J220" s="62"/>
      <c r="K220" s="62"/>
      <c r="L220" s="62"/>
      <c r="M220" s="32"/>
    </row>
    <row r="221" spans="1:13" x14ac:dyDescent="0.3">
      <c r="A221" s="3"/>
      <c r="B221" s="3"/>
      <c r="C221" s="31" t="s">
        <v>279</v>
      </c>
      <c r="D221" s="15"/>
      <c r="E221" s="61"/>
      <c r="F221" s="62"/>
      <c r="G221" s="62"/>
      <c r="H221" s="62"/>
      <c r="I221" s="62"/>
      <c r="J221" s="62"/>
      <c r="K221" s="62"/>
      <c r="L221" s="62"/>
      <c r="M221" s="32"/>
    </row>
    <row r="222" spans="1:13" x14ac:dyDescent="0.3">
      <c r="A222" s="3"/>
      <c r="B222" s="3"/>
      <c r="C222" s="29" t="s">
        <v>280</v>
      </c>
      <c r="D222" s="15"/>
      <c r="E222" s="61"/>
      <c r="F222" s="62"/>
      <c r="G222" s="62"/>
      <c r="H222" s="62"/>
      <c r="I222" s="62"/>
      <c r="J222" s="62"/>
      <c r="K222" s="62"/>
      <c r="L222" s="62"/>
      <c r="M222" s="32"/>
    </row>
    <row r="223" spans="1:13" x14ac:dyDescent="0.3">
      <c r="A223" s="3"/>
      <c r="B223" s="3"/>
      <c r="C223" s="29"/>
      <c r="D223" s="15"/>
      <c r="E223" s="61"/>
      <c r="F223" s="62"/>
      <c r="G223" s="62"/>
      <c r="H223" s="62"/>
      <c r="I223" s="62"/>
      <c r="J223" s="62"/>
      <c r="K223" s="62"/>
      <c r="L223" s="62"/>
      <c r="M223" s="32"/>
    </row>
    <row r="224" spans="1:13" x14ac:dyDescent="0.3">
      <c r="A224" s="3"/>
      <c r="B224" s="3"/>
      <c r="C224" s="29"/>
      <c r="D224" s="15"/>
      <c r="E224" s="61"/>
      <c r="F224" s="62"/>
      <c r="G224" s="62"/>
      <c r="H224" s="62"/>
      <c r="I224" s="62"/>
      <c r="J224" s="62"/>
      <c r="K224" s="62"/>
      <c r="L224" s="62"/>
      <c r="M224" s="32"/>
    </row>
    <row r="225" spans="1:13" x14ac:dyDescent="0.3">
      <c r="A225" s="3"/>
      <c r="B225" s="3"/>
      <c r="C225" s="29"/>
      <c r="D225" s="15"/>
      <c r="E225" s="61"/>
      <c r="F225" s="62"/>
      <c r="G225" s="62"/>
      <c r="H225" s="62"/>
      <c r="I225" s="62"/>
      <c r="J225" s="62"/>
      <c r="K225" s="62"/>
      <c r="L225" s="62"/>
      <c r="M225" s="32"/>
    </row>
    <row r="226" spans="1:13" ht="14.5" thickBot="1" x14ac:dyDescent="0.35">
      <c r="A226" s="3"/>
      <c r="B226" s="3"/>
      <c r="C226" s="29"/>
      <c r="D226" s="15"/>
      <c r="E226" s="61"/>
      <c r="F226" s="62"/>
      <c r="G226" s="62"/>
      <c r="H226" s="62"/>
      <c r="I226" s="62"/>
      <c r="J226" s="62"/>
      <c r="K226" s="62"/>
      <c r="L226" s="62"/>
      <c r="M226" s="32"/>
    </row>
    <row r="227" spans="1:13" ht="14.5" thickBot="1" x14ac:dyDescent="0.35">
      <c r="A227" s="4"/>
      <c r="B227" s="4"/>
      <c r="C227" s="25" t="s">
        <v>619</v>
      </c>
      <c r="D227" s="76">
        <v>0</v>
      </c>
      <c r="E227" s="61"/>
      <c r="F227" s="62"/>
      <c r="G227" s="62"/>
      <c r="H227" s="62"/>
      <c r="I227" s="62"/>
      <c r="J227" s="62"/>
      <c r="K227" s="62"/>
      <c r="L227" s="62"/>
      <c r="M227" s="32"/>
    </row>
    <row r="228" spans="1:13" ht="14.5" thickBot="1" x14ac:dyDescent="0.35">
      <c r="A228" s="25" t="s">
        <v>131</v>
      </c>
      <c r="B228" s="25" t="s">
        <v>39</v>
      </c>
      <c r="C228" s="248" t="s">
        <v>39</v>
      </c>
      <c r="D228" s="249"/>
      <c r="E228" s="44"/>
      <c r="F228" s="46"/>
      <c r="G228" s="46"/>
      <c r="H228" s="46"/>
      <c r="I228" s="46"/>
      <c r="J228" s="46"/>
      <c r="K228" s="46"/>
      <c r="L228" s="46"/>
      <c r="M228" s="51"/>
    </row>
    <row r="229" spans="1:13" x14ac:dyDescent="0.3">
      <c r="A229" s="107"/>
      <c r="B229" s="107"/>
      <c r="C229" s="193" t="s">
        <v>265</v>
      </c>
      <c r="D229" s="79">
        <v>1</v>
      </c>
      <c r="E229" s="45"/>
      <c r="F229" s="103"/>
      <c r="G229" s="103"/>
      <c r="H229" s="103"/>
      <c r="I229" s="103"/>
      <c r="J229" s="103"/>
      <c r="K229" s="103"/>
      <c r="L229" s="103"/>
      <c r="M229" s="48"/>
    </row>
    <row r="230" spans="1:13" x14ac:dyDescent="0.3">
      <c r="A230" s="3"/>
      <c r="B230" s="3"/>
      <c r="C230" s="194" t="s">
        <v>266</v>
      </c>
      <c r="D230" s="80">
        <v>4</v>
      </c>
      <c r="E230" s="45"/>
      <c r="F230" s="103"/>
      <c r="G230" s="103"/>
      <c r="H230" s="103"/>
      <c r="I230" s="103"/>
      <c r="J230" s="103"/>
      <c r="K230" s="103"/>
      <c r="L230" s="103"/>
      <c r="M230" s="48"/>
    </row>
    <row r="231" spans="1:13" ht="14.5" thickBot="1" x14ac:dyDescent="0.35">
      <c r="A231" s="3"/>
      <c r="B231" s="3"/>
      <c r="C231" s="194" t="s">
        <v>267</v>
      </c>
      <c r="D231" s="80">
        <v>2</v>
      </c>
      <c r="E231" s="45"/>
      <c r="F231" s="103"/>
      <c r="G231" s="103"/>
      <c r="H231" s="103"/>
      <c r="I231" s="103"/>
      <c r="J231" s="103"/>
      <c r="K231" s="103"/>
      <c r="L231" s="103"/>
      <c r="M231" s="48"/>
    </row>
    <row r="232" spans="1:13" ht="14.5" thickBot="1" x14ac:dyDescent="0.35">
      <c r="A232" s="4"/>
      <c r="B232" s="4"/>
      <c r="C232" s="25" t="s">
        <v>268</v>
      </c>
      <c r="D232" s="94">
        <f>SUM(D229:D231)</f>
        <v>7</v>
      </c>
      <c r="E232" s="56"/>
      <c r="F232" s="47"/>
      <c r="G232" s="47"/>
      <c r="H232" s="47"/>
      <c r="I232" s="47"/>
      <c r="J232" s="47"/>
      <c r="K232" s="47"/>
      <c r="L232" s="47"/>
      <c r="M232" s="57"/>
    </row>
  </sheetData>
  <mergeCells count="51">
    <mergeCell ref="A28:B28"/>
    <mergeCell ref="A29:B29"/>
    <mergeCell ref="A30:B30"/>
    <mergeCell ref="A31:B31"/>
    <mergeCell ref="A23:B23"/>
    <mergeCell ref="A24:B24"/>
    <mergeCell ref="A25:B25"/>
    <mergeCell ref="A26:B26"/>
    <mergeCell ref="A27:B27"/>
    <mergeCell ref="A18:B18"/>
    <mergeCell ref="A19:B19"/>
    <mergeCell ref="A20:B20"/>
    <mergeCell ref="A21:B21"/>
    <mergeCell ref="A22:B22"/>
    <mergeCell ref="A13:B13"/>
    <mergeCell ref="A14:B14"/>
    <mergeCell ref="A15:B15"/>
    <mergeCell ref="A16:B16"/>
    <mergeCell ref="A17:B17"/>
    <mergeCell ref="B4:M4"/>
    <mergeCell ref="B2:M2"/>
    <mergeCell ref="C3:M3"/>
    <mergeCell ref="B7:M7"/>
    <mergeCell ref="C152:D152"/>
    <mergeCell ref="A12:B12"/>
    <mergeCell ref="C52:D52"/>
    <mergeCell ref="C89:D89"/>
    <mergeCell ref="C136:D136"/>
    <mergeCell ref="C135:D135"/>
    <mergeCell ref="C111:D111"/>
    <mergeCell ref="C57:D57"/>
    <mergeCell ref="C58:D58"/>
    <mergeCell ref="C70:D70"/>
    <mergeCell ref="A86:M86"/>
    <mergeCell ref="E87:M87"/>
    <mergeCell ref="A1:M1"/>
    <mergeCell ref="A6:M6"/>
    <mergeCell ref="C185:D185"/>
    <mergeCell ref="C189:D189"/>
    <mergeCell ref="C228:D228"/>
    <mergeCell ref="C105:D105"/>
    <mergeCell ref="C110:D110"/>
    <mergeCell ref="C129:D129"/>
    <mergeCell ref="C134:D134"/>
    <mergeCell ref="C170:D170"/>
    <mergeCell ref="A10:M10"/>
    <mergeCell ref="E11:M11"/>
    <mergeCell ref="C32:D32"/>
    <mergeCell ref="C37:D37"/>
    <mergeCell ref="B8:M8"/>
    <mergeCell ref="C5:M5"/>
  </mergeCells>
  <hyperlinks>
    <hyperlink ref="B7" r:id="rId1" xr:uid="{CAFC6D68-6070-4D51-BEF1-3FF68EC64F87}"/>
    <hyperlink ref="C168" r:id="rId2" xr:uid="{89D3AF39-EF91-485A-B25E-8B47B2D457C1}"/>
  </hyperlinks>
  <pageMargins left="0.7" right="0.7" top="0.75" bottom="0.75" header="0.3" footer="0.3"/>
  <pageSetup paperSize="9" scale="21" fitToHeight="0" orientation="portrait" r:id="rId3"/>
  <headerFooter>
    <oddFooter>&amp;C© www.banana.ch/it/it&amp;R&amp;P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Legend</vt:lpstr>
      <vt:lpstr>General information</vt:lpstr>
      <vt:lpstr>Statement of financial position</vt:lpstr>
      <vt:lpstr>Income statement</vt:lpstr>
      <vt:lpstr>Statement of changes in equity</vt:lpstr>
      <vt:lpstr>Cash flow statement - indirect</vt:lpstr>
      <vt:lpstr>Statement of financial detailed</vt:lpstr>
      <vt:lpstr>Income statement detail</vt:lpstr>
      <vt:lpstr>Notes of Financial Statement</vt:lpstr>
      <vt:lpstr>Notes of Income Statement</vt:lpstr>
      <vt:lpstr>Notes of 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Bravi</dc:creator>
  <cp:lastModifiedBy>Ruben Bravi</cp:lastModifiedBy>
  <cp:lastPrinted>2024-07-04T07:32:47Z</cp:lastPrinted>
  <dcterms:created xsi:type="dcterms:W3CDTF">2024-03-21T10:19:00Z</dcterms:created>
  <dcterms:modified xsi:type="dcterms:W3CDTF">2024-07-18T07:30:45Z</dcterms:modified>
</cp:coreProperties>
</file>