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44674FCB-BBDE-4E88-BB67-123D601215E3}" xr6:coauthVersionLast="47" xr6:coauthVersionMax="47" xr10:uidLastSave="{00000000-0000-0000-0000-000000000000}"/>
  <bookViews>
    <workbookView xWindow="-28920" yWindow="-120" windowWidth="29040" windowHeight="15720" tabRatio="795" firstSheet="5" activeTab="10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1" l="1"/>
  <c r="F41" i="11"/>
  <c r="E41" i="11"/>
  <c r="E64" i="5"/>
  <c r="E41" i="5"/>
  <c r="F51" i="1"/>
  <c r="F49" i="1"/>
  <c r="F22" i="1"/>
  <c r="F239" i="10"/>
  <c r="F237" i="10"/>
  <c r="E237" i="10"/>
  <c r="F218" i="10"/>
  <c r="E218" i="10"/>
  <c r="B3" i="10"/>
  <c r="F109" i="10"/>
  <c r="F110" i="10" s="1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57" i="10"/>
  <c r="E51" i="10"/>
  <c r="E47" i="10"/>
  <c r="E33" i="10"/>
  <c r="E63" i="10" s="1"/>
  <c r="E110" i="10" s="1"/>
  <c r="E23" i="10"/>
  <c r="E17" i="10"/>
  <c r="C203" i="10"/>
  <c r="C199" i="10"/>
  <c r="C196" i="10"/>
  <c r="F93" i="10"/>
  <c r="F101" i="10" s="1"/>
  <c r="F23" i="10"/>
  <c r="F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E10" i="5" s="1"/>
  <c r="B4" i="5"/>
  <c r="B3" i="5"/>
  <c r="B2" i="5"/>
  <c r="B5" i="6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F52" i="1" s="1"/>
  <c r="D192" i="4"/>
  <c r="F48" i="1" s="1"/>
  <c r="D188" i="4"/>
  <c r="F47" i="1" s="1"/>
  <c r="D145" i="4"/>
  <c r="D143" i="4"/>
  <c r="D139" i="4"/>
  <c r="D122" i="4"/>
  <c r="D119" i="4"/>
  <c r="D115" i="4"/>
  <c r="D104" i="4"/>
  <c r="F32" i="1" s="1"/>
  <c r="D92" i="4"/>
  <c r="D75" i="4"/>
  <c r="D79" i="4" s="1"/>
  <c r="D85" i="4" s="1"/>
  <c r="D61" i="4"/>
  <c r="D63" i="4" s="1"/>
  <c r="D69" i="4" s="1"/>
  <c r="D41" i="4"/>
  <c r="D184" i="4" l="1"/>
  <c r="F75" i="1" s="1"/>
  <c r="E11" i="6"/>
  <c r="D11" i="6"/>
  <c r="E154" i="10"/>
  <c r="E156" i="10" s="1"/>
  <c r="E185" i="10" s="1"/>
  <c r="F33" i="10"/>
  <c r="C205" i="10"/>
  <c r="F45" i="11"/>
  <c r="F47" i="11" s="1"/>
  <c r="E45" i="1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F64" i="1" s="1"/>
  <c r="D128" i="4"/>
  <c r="D51" i="4"/>
  <c r="F13" i="1" s="1"/>
  <c r="E79" i="5"/>
  <c r="E66" i="5"/>
  <c r="E36" i="5"/>
  <c r="E43" i="5" s="1"/>
  <c r="F24" i="3"/>
  <c r="F28" i="3" s="1"/>
  <c r="F30" i="3" s="1"/>
  <c r="E84" i="5"/>
  <c r="E83" i="5"/>
  <c r="F61" i="1" l="1"/>
  <c r="F78" i="1"/>
  <c r="F33" i="1"/>
  <c r="F241" i="10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<sst xmlns="http://schemas.openxmlformats.org/spreadsheetml/2006/main" count="1215" uniqueCount="651">
  <si>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</si>
  <si>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</si>
  <si>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</si>
  <si>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</si>
  <si>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</si>
  <si>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</si>
  <si>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</si>
  <si>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</si>
  <si>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</si>
  <si>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</si>
  <si>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</si>
  <si>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</si>
  <si>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</si>
  <si>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</si>
  <si>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</si>
  <si>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</si>
  <si>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</si>
  <si>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</si>
  <si>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</si>
  <si>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</si>
  <si>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</si>
  <si>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</si>
  <si>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</si>
  <si>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</si>
  <si>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</si>
  <si>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</si>
  <si>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</si>
  <si>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</si>
  <si>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</si>
  <si>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</si>
  <si>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</si>
  <si>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</si>
  <si>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</si>
  <si>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</si>
  <si>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</si>
  <si>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</si>
  <si>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</si>
  <si>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</si>
  <si>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</si>
  <si>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</si>
  <si>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</si>
  <si>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</si>
  <si>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</si>
  <si>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</si>
  <si>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</si>
  <si>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</si>
  <si>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</si>
  <si>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</si>
  <si>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</si>
  <si>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</si>
  <si>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</si>
  <si>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</si>
  <si>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</si>
  <si>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</si>
  <si>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</si>
  <si>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</si>
  <si>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</si>
  <si>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</si>
  <si>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</si>
  <si>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</si>
  <si>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</si>
  <si>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</si>
  <si>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</si>
  <si>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</si>
  <si>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</si>
  <si>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</si>
  <si>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</si>
  <si>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</si>
  <si>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</si>
  <si>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</si>
  <si>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</si>
  <si>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</si>
  <si>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</si>
  <si>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</si>
  <si>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</si>
  <si>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</si>
  <si>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</si>
  <si>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</si>
  <si>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</si>
  <si>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</si>
  <si>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</si>
  <si>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</si>
  <si>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</si>
  <si>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</si>
  <si>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</si>
  <si>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</si>
  <si>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</si>
  <si>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</si>
  <si>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</si>
  <si>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</si>
  <si>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</si>
  <si>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</si>
  <si>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</si>
  <si>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</si>
  <si>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</si>
  <si>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</si>
  <si>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</si>
  <si>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</si>
  <si>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</si>
  <si>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</si>
  <si>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</si>
  <si>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</si>
  <si>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</si>
  <si>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</si>
  <si>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</si>
  <si>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</si>
  <si>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</si>
  <si>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</si>
  <si>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</si>
  <si>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</si>
  <si>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</si>
  <si>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</si>
  <si>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</si>
  <si>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</si>
  <si>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</si>
  <si>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</si>
  <si>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</si>
  <si>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</si>
  <si>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</si>
  <si>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</si>
  <si>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</si>
  <si>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</si>
  <si>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</si>
  <si>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</si>
  <si>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</si>
  <si>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</si>
  <si>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</si>
  <si>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</si>
  <si>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</si>
  <si>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</si>
  <si>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</si>
  <si>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</si>
  <si>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</si>
  <si>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</si>
  <si>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</si>
  <si>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</si>
  <si>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</si>
  <si>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</si>
  <si>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</si>
  <si>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</si>
  <si>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</si>
  <si>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</si>
  <si>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</si>
  <si>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</si>
  <si>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</si>
  <si>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</si>
  <si>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</si>
  <si>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</si>
  <si>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</si>
  <si>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</si>
  <si>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</si>
  <si>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</si>
  <si>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</si>
  <si>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</si>
  <si>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</si>
  <si>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</si>
  <si>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</si>
  <si>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</si>
  <si>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</si>
  <si>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</si>
  <si>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</si>
  <si>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</si>
  <si>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</si>
  <si>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</si>
  <si>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</si>
  <si>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</si>
  <si>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</si>
  <si>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</si>
  <si>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</si>
  <si>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</si>
  <si>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</si>
  <si>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</si>
  <si>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</si>
  <si>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</si>
  <si>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</si>
  <si>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</si>
  <si>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</si>
  <si>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</si>
  <si>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</si>
  <si>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</si>
  <si>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</si>
  <si>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</si>
  <si>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</si>
  <si>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</si>
  <si>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</si>
  <si>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</si>
  <si>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</si>
  <si>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</si>
  <si>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</si>
  <si>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</si>
  <si>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</si>
  <si>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</si>
  <si>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</si>
  <si>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</si>
  <si>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</si>
  <si>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</si>
  <si>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</si>
  <si>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</si>
  <si>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</si>
  <si>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</si>
  <si>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</si>
  <si>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</si>
  <si>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</si>
  <si>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</si>
  <si>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</si>
  <si>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</si>
  <si>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</si>
  <si>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</si>
  <si>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</si>
  <si>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</si>
  <si>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</si>
  <si>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</si>
  <si>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</si>
  <si>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</si>
  <si>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</si>
  <si>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</si>
  <si>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</si>
  <si>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</si>
  <si>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</si>
  <si>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</si>
  <si>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</si>
  <si>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</si>
  <si>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</si>
  <si>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</si>
  <si>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</si>
  <si>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</si>
  <si>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</si>
  <si>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</si>
  <si>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</si>
  <si>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</si>
  <si>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</si>
  <si>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</si>
  <si>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</si>
  <si>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</si>
  <si>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</si>
  <si>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</si>
  <si>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</si>
  <si>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</si>
  <si>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</si>
  <si>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</si>
  <si>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</si>
  <si>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</si>
  <si>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</si>
  <si>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</si>
  <si>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</si>
  <si>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</si>
  <si>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</si>
  <si>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</si>
  <si>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</si>
  <si>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</si>
  <si>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</si>
  <si>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</si>
  <si>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</si>
  <si>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</si>
  <si>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</si>
  <si>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</si>
  <si>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</si>
  <si>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</si>
  <si>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</si>
  <si>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</si>
  <si>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</si>
  <si>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</si>
  <si>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</si>
  <si>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</si>
  <si>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</si>
  <si>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</si>
  <si>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</si>
  <si>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</si>
  <si>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</si>
  <si>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</si>
  <si>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</si>
  <si>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</si>
  <si>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</si>
  <si>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</si>
  <si>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</si>
  <si>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</si>
  <si>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</si>
  <si>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</si>
  <si>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</si>
  <si>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</si>
  <si>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</si>
  <si>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</si>
  <si>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</si>
  <si>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</si>
  <si>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</si>
  <si>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</si>
  <si>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</si>
  <si>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</si>
  <si>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</si>
  <si>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</si>
  <si>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</si>
  <si>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</si>
  <si>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</si>
  <si>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</si>
  <si>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</si>
  <si>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</si>
  <si>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</si>
  <si>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</si>
  <si>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</si>
  <si>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</si>
  <si>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</si>
  <si>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</si>
  <si>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</si>
  <si>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</si>
  <si>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</si>
  <si>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</si>
  <si>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</si>
  <si>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</si>
  <si>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</si>
  <si>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</si>
  <si>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</si>
  <si>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</si>
  <si>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</si>
  <si>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</si>
  <si>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</si>
  <si>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</si>
  <si>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</si>
  <si>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</si>
  <si>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</si>
  <si>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</si>
  <si>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</si>
  <si>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</si>
  <si>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</si>
  <si>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</si>
  <si>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</si>
  <si>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</si>
  <si>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</si>
  <si>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</si>
  <si>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</si>
  <si>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</si>
  <si>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</si>
  <si>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</si>
  <si>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</si>
  <si>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</si>
  <si>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</si>
  <si>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</si>
  <si>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</si>
  <si>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</si>
  <si>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</si>
  <si>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</si>
  <si>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</si>
  <si>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</si>
  <si>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</si>
  <si>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</si>
  <si>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</si>
  <si>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</si>
  <si>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</si>
  <si>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</si>
  <si>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</si>
  <si>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</si>
  <si>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</si>
  <si>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</si>
  <si>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</si>
  <si>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</si>
  <si>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</si>
  <si>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</si>
  <si>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</si>
  <si>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</si>
  <si>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</si>
  <si>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</si>
  <si>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</si>
  <si>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</si>
  <si>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</si>
  <si>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</si>
  <si>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</si>
  <si>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</si>
  <si>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</si>
  <si>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</si>
  <si>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</si>
  <si>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</si>
  <si>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</si>
  <si>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</si>
  <si>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</si>
  <si>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</si>
  <si>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</si>
  <si>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</si>
  <si>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</si>
  <si>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</si>
  <si>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</si>
  <si>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</si>
  <si>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</si>
  <si>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</si>
  <si>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</si>
  <si>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</si>
  <si>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</si>
  <si>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</si>
  <si>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</si>
  <si>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</si>
  <si>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</si>
  <si>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</si>
  <si>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</si>
  <si>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</si>
  <si>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</si>
  <si>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</si>
  <si>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</si>
  <si>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</si>
  <si>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</si>
  <si>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</si>
  <si>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</si>
  <si>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</si>
  <si>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</si>
  <si>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</si>
  <si>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</si>
  <si>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</si>
  <si>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</si>
  <si>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</si>
  <si>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</si>
  <si>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</si>
  <si>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</si>
  <si>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</si>
  <si>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</si>
  <si>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</si>
  <si>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</si>
  <si>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</si>
  <si>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</si>
  <si>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</si>
  <si>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</si>
  <si>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</si>
  <si>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</si>
  <si>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</si>
  <si>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</si>
  <si>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</si>
  <si>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</si>
  <si>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</si>
  <si>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</si>
  <si>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</si>
  <si>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</si>
  <si>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</si>
  <si>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</si>
  <si>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</si>
  <si>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</si>
  <si>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</si>
  <si>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</si>
  <si>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</si>
  <si>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</si>
  <si>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</si>
  <si>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</si>
  <si>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</si>
  <si>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</si>
  <si>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</si>
  <si>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</si>
  <si>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</si>
  <si>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</si>
  <si>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</si>
  <si>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</si>
  <si>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</si>
  <si>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</si>
  <si>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</si>
  <si>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</si>
  <si>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</si>
  <si>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</si>
  <si>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</si>
  <si>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</si>
  <si>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</si>
  <si>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</si>
  <si>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</si>
  <si>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</si>
  <si>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</si>
  <si>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</si>
  <si>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</si>
  <si>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</si>
  <si>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</si>
  <si>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</si>
  <si>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</si>
  <si>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</si>
  <si>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</si>
  <si>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</si>
  <si>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</si>
  <si>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</si>
  <si>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</si>
  <si>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</si>
  <si>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</si>
  <si>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</si>
  <si>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</si>
  <si>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</si>
  <si>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</si>
  <si>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</si>
  <si>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</si>
  <si>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</si>
  <si>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</si>
  <si>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</si>
  <si>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</si>
  <si>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</si>
  <si>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</si>
  <si>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</si>
  <si>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</si>
  <si>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</si>
  <si>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</si>
  <si>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</si>
  <si>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</si>
  <si>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</si>
  <si>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</si>
  <si>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</si>
  <si>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</si>
  <si>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</si>
  <si>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</si>
  <si>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</si>
  <si>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</si>
  <si>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</si>
  <si>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</si>
  <si>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</si>
  <si>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</si>
  <si>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</si>
  <si>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</si>
  <si>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</si>
  <si>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</si>
  <si>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</si>
  <si>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</si>
  <si>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</si>
  <si>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</si>
  <si>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</si>
  <si>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</si>
  <si>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</si>
  <si>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</si>
  <si>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</si>
  <si>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</si>
  <si>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</si>
  <si>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</si>
  <si>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</si>
  <si>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</si>
  <si>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</si>
  <si>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</si>
  <si>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</si>
  <si>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</si>
  <si>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</si>
  <si>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</si>
  <si>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</si>
  <si>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</si>
  <si>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</si>
  <si>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</si>
  <si>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</si>
  <si>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</si>
  <si>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</si>
  <si>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</si>
  <si>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</si>
  <si>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</si>
  <si>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</si>
  <si>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</si>
  <si>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</si>
  <si>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</si>
  <si>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</si>
  <si>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</si>
  <si>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</si>
  <si>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</si>
  <si>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</si>
  <si>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</si>
  <si>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</si>
  <si>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</si>
  <si>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</si>
  <si>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</si>
  <si>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</si>
  <si>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</si>
  <si>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</si>
  <si>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</si>
  <si>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</si>
  <si>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</si>
  <si>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</si>
  <si>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</si>
  <si>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</si>
  <si>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</si>
  <si>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</si>
  <si>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</si>
  <si>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</si>
  <si>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</si>
  <si>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</si>
  <si>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</si>
  <si>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</si>
  <si>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</si>
  <si>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</si>
  <si>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</si>
  <si>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</si>
  <si>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</si>
  <si>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</si>
  <si>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</si>
  <si>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</si>
  <si>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</si>
  <si>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</si>
  <si>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</si>
  <si>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</si>
  <si>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</si>
  <si>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</si>
  <si>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</si>
  <si>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</si>
  <si>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</si>
  <si>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</si>
  <si>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</si>
  <si>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</si>
  <si>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</si>
  <si>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</si>
  <si>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</si>
  <si>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</si>
  <si>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</si>
  <si>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</si>
  <si>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</si>
  <si>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</si>
  <si>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</si>
  <si>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</si>
  <si>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</si>
  <si>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</si>
  <si>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</si>
  <si>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</si>
  <si>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</si>
  <si>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</si>
  <si>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</si>
  <si>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</si>
  <si>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</si>
  <si>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</si>
  <si>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</si>
  <si>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</si>
  <si>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</si>
  <si>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</si>
  <si>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</si>
  <si>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</si>
  <si>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</si>
  <si>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</si>
  <si>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</si>
  <si>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</si>
  <si>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</si>
  <si>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</si>
  <si>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</si>
  <si>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</si>
  <si>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Notes of Income Statement</t>
  </si>
  <si>
    <t>Notes of Cash Flow Statement</t>
  </si>
  <si>
    <t>Statement of financial detailed</t>
  </si>
  <si>
    <t>Income statement detail</t>
  </si>
  <si>
    <t>Cash flow statement - indirect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</si>
  <si>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</si>
  <si>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</si>
  <si>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</si>
  <si>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</si>
  <si>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</si>
  <si>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</si>
  <si>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</si>
  <si>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</si>
  <si>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</si>
  <si>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</si>
  <si>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</si>
  <si>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</si>
  <si>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</si>
  <si>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</si>
  <si>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</si>
  <si>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</si>
  <si>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</si>
  <si>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</si>
  <si>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Indicate the nature and purpose of each reserve included in this account (e.g. legal reserve, revaluation reserve, hedging reserve, etc.).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</si>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</sst>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0F13D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40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0" fontId="4" fillId="4" borderId="3" xfId="0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right"/>
    </xf>
    <xf numFmtId="2" fontId="1" fillId="12" borderId="4" xfId="0" applyNumberFormat="1" applyFont="1" applyFill="1" applyBorder="1"/>
    <xf numFmtId="2" fontId="1" fillId="12" borderId="2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/>
    <xf numFmtId="2" fontId="1" fillId="12" borderId="3" xfId="0" applyNumberFormat="1" applyFont="1" applyFill="1" applyBorder="1"/>
    <xf numFmtId="0" fontId="5" fillId="12" borderId="10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0" fontId="2" fillId="5" borderId="2" xfId="0" applyFont="1" applyFill="1" applyBorder="1"/>
    <xf numFmtId="2" fontId="2" fillId="13" borderId="15" xfId="1" applyNumberFormat="1" applyFont="1" applyFill="1" applyBorder="1"/>
    <xf numFmtId="2" fontId="2" fillId="13" borderId="0" xfId="1" applyNumberFormat="1" applyFont="1" applyFill="1"/>
    <xf numFmtId="2" fontId="2" fillId="13" borderId="5" xfId="1" applyNumberFormat="1" applyFont="1" applyFill="1" applyBorder="1"/>
    <xf numFmtId="2" fontId="2" fillId="13" borderId="6" xfId="1" applyNumberFormat="1" applyFont="1" applyFill="1" applyBorder="1"/>
    <xf numFmtId="0" fontId="2" fillId="11" borderId="8" xfId="0" applyFont="1" applyFill="1" applyBorder="1"/>
    <xf numFmtId="0" fontId="2" fillId="11" borderId="15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1" borderId="0" xfId="0" applyFont="1" applyFill="1"/>
    <xf numFmtId="0" fontId="2" fillId="11" borderId="11" xfId="0" applyFont="1" applyFill="1" applyBorder="1"/>
    <xf numFmtId="0" fontId="1" fillId="11" borderId="10" xfId="0" applyFont="1" applyFill="1" applyBorder="1"/>
    <xf numFmtId="0" fontId="2" fillId="11" borderId="12" xfId="0" applyFont="1" applyFill="1" applyBorder="1"/>
    <xf numFmtId="14" fontId="2" fillId="11" borderId="1" xfId="0" applyNumberFormat="1" applyFont="1" applyFill="1" applyBorder="1"/>
    <xf numFmtId="0" fontId="2" fillId="11" borderId="13" xfId="0" applyFont="1" applyFill="1" applyBorder="1"/>
    <xf numFmtId="0" fontId="2" fillId="11" borderId="5" xfId="0" applyFont="1" applyFill="1" applyBorder="1"/>
    <xf numFmtId="0" fontId="2" fillId="11" borderId="7" xfId="0" applyFont="1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2" fillId="11" borderId="1" xfId="0" applyFont="1" applyFill="1" applyBorder="1"/>
    <xf numFmtId="0" fontId="0" fillId="11" borderId="8" xfId="0" applyFill="1" applyBorder="1"/>
    <xf numFmtId="0" fontId="0" fillId="11" borderId="15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0" xfId="0" applyFill="1"/>
    <xf numFmtId="0" fontId="0" fillId="11" borderId="11" xfId="0" applyFill="1" applyBorder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11" borderId="18" xfId="0" applyFill="1" applyBorder="1"/>
    <xf numFmtId="0" fontId="0" fillId="11" borderId="27" xfId="0" applyFill="1" applyBorder="1"/>
    <xf numFmtId="0" fontId="0" fillId="11" borderId="28" xfId="0" applyFill="1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2" borderId="12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49" fontId="5" fillId="2" borderId="15" xfId="0" applyNumberFormat="1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2" fontId="9" fillId="13" borderId="6" xfId="1" applyNumberFormat="1" applyFont="1" applyFill="1" applyBorder="1"/>
    <xf numFmtId="2" fontId="9" fillId="13" borderId="0" xfId="1" applyNumberFormat="1" applyFont="1" applyFill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E0F13D"/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Income statement detailed'!A1"/><Relationship Id="rId3" Type="http://schemas.openxmlformats.org/officeDocument/2006/relationships/image" Target="../media/image4.svg"/><Relationship Id="rId7" Type="http://schemas.openxmlformats.org/officeDocument/2006/relationships/hyperlink" Target="#'Notes of financial statement'!A1"/><Relationship Id="rId2" Type="http://schemas.openxmlformats.org/officeDocument/2006/relationships/image" Target="../media/image3.png"/><Relationship Id="rId1" Type="http://schemas.openxmlformats.org/officeDocument/2006/relationships/hyperlink" Target="#'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cash flow statement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ash flow statement - indirec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Legen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Income statement detailed'!A1"/><Relationship Id="rId3" Type="http://schemas.openxmlformats.org/officeDocument/2006/relationships/image" Target="../media/image4.svg"/><Relationship Id="rId7" Type="http://schemas.openxmlformats.org/officeDocument/2006/relationships/hyperlink" Target="#'Statement of financial detailed'!A1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Relationship Id="rId6" Type="http://schemas.openxmlformats.org/officeDocument/2006/relationships/hyperlink" Target="#'Cash flow statement - indirect'!A1"/><Relationship Id="rId11" Type="http://schemas.openxmlformats.org/officeDocument/2006/relationships/hyperlink" Target="#'Notes of cash flow statement'!A1"/><Relationship Id="rId5" Type="http://schemas.openxmlformats.org/officeDocument/2006/relationships/hyperlink" Target="#'Statement of changes in equity'!A1"/><Relationship Id="rId10" Type="http://schemas.openxmlformats.org/officeDocument/2006/relationships/hyperlink" Target="#'Notes of income statement'!A1"/><Relationship Id="rId4" Type="http://schemas.openxmlformats.org/officeDocument/2006/relationships/hyperlink" Target="#'Income statement'!A1"/><Relationship Id="rId9" Type="http://schemas.openxmlformats.org/officeDocument/2006/relationships/hyperlink" Target="#'Notes of financial statemen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General information'!A1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Income state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financial position'!A1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Statement of changes in equity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hyperlink" Target="#'Cash flow statement - indirect'!A1"/><Relationship Id="rId4" Type="http://schemas.openxmlformats.org/officeDocument/2006/relationships/hyperlink" Target="#'Income statemen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changes in equity'!A1"/><Relationship Id="rId2" Type="http://schemas.openxmlformats.org/officeDocument/2006/relationships/image" Target="../media/image3.png"/><Relationship Id="rId1" Type="http://schemas.openxmlformats.org/officeDocument/2006/relationships/hyperlink" Target="#'Notes of Cash flow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Statement of financial detailed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Cash flow statement - indirect'!A1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Income statement detailed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financial detailed'!A1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financial statement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Statement of financial detailed'!A1"/><Relationship Id="rId3" Type="http://schemas.openxmlformats.org/officeDocument/2006/relationships/image" Target="../media/image4.svg"/><Relationship Id="rId7" Type="http://schemas.openxmlformats.org/officeDocument/2006/relationships/hyperlink" Target="#'Income statement detail'!A1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income statemen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92823</xdr:colOff>
      <xdr:row>2</xdr:row>
      <xdr:rowOff>176119</xdr:rowOff>
    </xdr:from>
    <xdr:to>
      <xdr:col>4</xdr:col>
      <xdr:colOff>166428</xdr:colOff>
      <xdr:row>7</xdr:row>
      <xdr:rowOff>122850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705411" y="549648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291911</xdr:colOff>
      <xdr:row>2</xdr:row>
      <xdr:rowOff>171825</xdr:rowOff>
    </xdr:from>
    <xdr:to>
      <xdr:col>7</xdr:col>
      <xdr:colOff>530411</xdr:colOff>
      <xdr:row>7</xdr:row>
      <xdr:rowOff>119529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2742264" y="545354"/>
          <a:ext cx="2076265" cy="88152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44823</xdr:colOff>
      <xdr:row>2</xdr:row>
      <xdr:rowOff>149412</xdr:rowOff>
    </xdr:from>
    <xdr:to>
      <xdr:col>11</xdr:col>
      <xdr:colOff>360663</xdr:colOff>
      <xdr:row>7</xdr:row>
      <xdr:rowOff>130590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4945529" y="522941"/>
          <a:ext cx="2153605" cy="91500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77239</xdr:colOff>
      <xdr:row>18</xdr:row>
      <xdr:rowOff>26480</xdr:rowOff>
    </xdr:from>
    <xdr:to>
      <xdr:col>4</xdr:col>
      <xdr:colOff>187410</xdr:colOff>
      <xdr:row>22</xdr:row>
      <xdr:rowOff>114655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689827" y="338824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67237</xdr:colOff>
      <xdr:row>8</xdr:row>
      <xdr:rowOff>52294</xdr:rowOff>
    </xdr:from>
    <xdr:to>
      <xdr:col>4</xdr:col>
      <xdr:colOff>164354</xdr:colOff>
      <xdr:row>13</xdr:row>
      <xdr:rowOff>29883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679825" y="1546412"/>
          <a:ext cx="1934882" cy="91141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69695</xdr:colOff>
      <xdr:row>2</xdr:row>
      <xdr:rowOff>127000</xdr:rowOff>
    </xdr:from>
    <xdr:to>
      <xdr:col>16</xdr:col>
      <xdr:colOff>123981</xdr:colOff>
      <xdr:row>14</xdr:row>
      <xdr:rowOff>7192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9258519" y="500529"/>
          <a:ext cx="666874" cy="212136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230323</xdr:colOff>
      <xdr:row>16</xdr:row>
      <xdr:rowOff>167423</xdr:rowOff>
    </xdr:from>
    <xdr:to>
      <xdr:col>5</xdr:col>
      <xdr:colOff>271909</xdr:colOff>
      <xdr:row>23</xdr:row>
      <xdr:rowOff>165183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2680676" y="315565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16</xdr:col>
      <xdr:colOff>320737</xdr:colOff>
      <xdr:row>5</xdr:row>
      <xdr:rowOff>118656</xdr:rowOff>
    </xdr:from>
    <xdr:to>
      <xdr:col>18</xdr:col>
      <xdr:colOff>201085</xdr:colOff>
      <xdr:row>10</xdr:row>
      <xdr:rowOff>176722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0122149" y="1052480"/>
          <a:ext cx="1105524" cy="991889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302373</xdr:colOff>
      <xdr:row>8</xdr:row>
      <xdr:rowOff>59765</xdr:rowOff>
    </xdr:from>
    <xdr:to>
      <xdr:col>7</xdr:col>
      <xdr:colOff>530412</xdr:colOff>
      <xdr:row>13</xdr:row>
      <xdr:rowOff>44824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2752726" y="1553883"/>
          <a:ext cx="2065804" cy="918882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314680</xdr:colOff>
      <xdr:row>6</xdr:row>
      <xdr:rowOff>23532</xdr:rowOff>
    </xdr:from>
    <xdr:to>
      <xdr:col>21</xdr:col>
      <xdr:colOff>387145</xdr:colOff>
      <xdr:row>10</xdr:row>
      <xdr:rowOff>133413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1341268" y="1144120"/>
          <a:ext cx="1910230" cy="85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385089</xdr:colOff>
      <xdr:row>17</xdr:row>
      <xdr:rowOff>82093</xdr:rowOff>
    </xdr:from>
    <xdr:to>
      <xdr:col>7</xdr:col>
      <xdr:colOff>85955</xdr:colOff>
      <xdr:row>22</xdr:row>
      <xdr:rowOff>64163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8030" y="325709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262632</xdr:colOff>
      <xdr:row>18</xdr:row>
      <xdr:rowOff>14419</xdr:rowOff>
    </xdr:from>
    <xdr:to>
      <xdr:col>10</xdr:col>
      <xdr:colOff>341448</xdr:colOff>
      <xdr:row>22</xdr:row>
      <xdr:rowOff>89604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4550750" y="337618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37353</xdr:colOff>
      <xdr:row>8</xdr:row>
      <xdr:rowOff>59764</xdr:rowOff>
    </xdr:from>
    <xdr:to>
      <xdr:col>11</xdr:col>
      <xdr:colOff>321235</xdr:colOff>
      <xdr:row>13</xdr:row>
      <xdr:rowOff>44825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4938059" y="1553882"/>
          <a:ext cx="2121647" cy="91888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497623</xdr:colOff>
      <xdr:row>5</xdr:row>
      <xdr:rowOff>52293</xdr:rowOff>
    </xdr:from>
    <xdr:to>
      <xdr:col>15</xdr:col>
      <xdr:colOff>7469</xdr:colOff>
      <xdr:row>10</xdr:row>
      <xdr:rowOff>109008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3BA2EDB3-6400-4F4A-92A5-89312E41ABE9}"/>
            </a:ext>
          </a:extLst>
        </xdr:cNvPr>
        <xdr:cNvSpPr/>
      </xdr:nvSpPr>
      <xdr:spPr>
        <a:xfrm>
          <a:off x="7236094" y="986117"/>
          <a:ext cx="1960199" cy="990538"/>
        </a:xfrm>
        <a:prstGeom prst="rect">
          <a:avLst/>
        </a:prstGeom>
        <a:solidFill>
          <a:srgbClr val="E0F13D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from notes: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Non-modifiable amount derived from calculations in the notes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4398806</xdr:colOff>
      <xdr:row>37</xdr:row>
      <xdr:rowOff>177800</xdr:rowOff>
    </xdr:from>
    <xdr:to>
      <xdr:col>3</xdr:col>
      <xdr:colOff>216273</xdr:colOff>
      <xdr:row>42</xdr:row>
      <xdr:rowOff>171450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EF72A-469E-40F7-94CC-7160F0FD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85673" y="7645400"/>
          <a:ext cx="914400" cy="924983"/>
        </a:xfrm>
        <a:prstGeom prst="rect">
          <a:avLst/>
        </a:prstGeom>
      </xdr:spPr>
    </xdr:pic>
    <xdr:clientData/>
  </xdr:twoCellAnchor>
  <xdr:twoCellAnchor>
    <xdr:from>
      <xdr:col>2</xdr:col>
      <xdr:colOff>2995082</xdr:colOff>
      <xdr:row>42</xdr:row>
      <xdr:rowOff>180039</xdr:rowOff>
    </xdr:from>
    <xdr:to>
      <xdr:col>4</xdr:col>
      <xdr:colOff>944033</xdr:colOff>
      <xdr:row>45</xdr:row>
      <xdr:rowOff>6474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D3386F7-9CA0-4C5B-9575-28882FC7B2A6}"/>
            </a:ext>
          </a:extLst>
        </xdr:cNvPr>
        <xdr:cNvSpPr/>
      </xdr:nvSpPr>
      <xdr:spPr>
        <a:xfrm>
          <a:off x="7981949" y="8578972"/>
          <a:ext cx="3621617" cy="3852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</a:t>
          </a:r>
        </a:p>
      </xdr:txBody>
    </xdr:sp>
    <xdr:clientData/>
  </xdr:twoCellAnchor>
  <xdr:twoCellAnchor editAs="oneCell">
    <xdr:from>
      <xdr:col>4</xdr:col>
      <xdr:colOff>6756402</xdr:colOff>
      <xdr:row>36</xdr:row>
      <xdr:rowOff>110067</xdr:rowOff>
    </xdr:from>
    <xdr:to>
      <xdr:col>7</xdr:col>
      <xdr:colOff>127002</xdr:colOff>
      <xdr:row>44</xdr:row>
      <xdr:rowOff>93133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86D463-2844-4886-993A-97A893144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5935" y="7391400"/>
          <a:ext cx="1473200" cy="1473200"/>
        </a:xfrm>
        <a:prstGeom prst="rect">
          <a:avLst/>
        </a:prstGeom>
      </xdr:spPr>
    </xdr:pic>
    <xdr:clientData/>
  </xdr:twoCellAnchor>
  <xdr:twoCellAnchor>
    <xdr:from>
      <xdr:col>4</xdr:col>
      <xdr:colOff>6629400</xdr:colOff>
      <xdr:row>43</xdr:row>
      <xdr:rowOff>16932</xdr:rowOff>
    </xdr:from>
    <xdr:to>
      <xdr:col>7</xdr:col>
      <xdr:colOff>409389</xdr:colOff>
      <xdr:row>45</xdr:row>
      <xdr:rowOff>14939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D20ED850-79F1-4431-9B5A-613E1F7410E0}"/>
            </a:ext>
          </a:extLst>
        </xdr:cNvPr>
        <xdr:cNvSpPr/>
      </xdr:nvSpPr>
      <xdr:spPr>
        <a:xfrm>
          <a:off x="17288933" y="8602132"/>
          <a:ext cx="1882589" cy="3705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558800</xdr:colOff>
      <xdr:row>36</xdr:row>
      <xdr:rowOff>152400</xdr:rowOff>
    </xdr:from>
    <xdr:to>
      <xdr:col>2</xdr:col>
      <xdr:colOff>2032000</xdr:colOff>
      <xdr:row>44</xdr:row>
      <xdr:rowOff>135466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8262E9-F824-4950-A536-17B5ED93F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545667" y="74252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287867</xdr:colOff>
      <xdr:row>42</xdr:row>
      <xdr:rowOff>186265</xdr:rowOff>
    </xdr:from>
    <xdr:to>
      <xdr:col>2</xdr:col>
      <xdr:colOff>2170456</xdr:colOff>
      <xdr:row>44</xdr:row>
      <xdr:rowOff>184271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328212A6-988F-4536-8B00-DC54C2F7F0C7}"/>
            </a:ext>
          </a:extLst>
        </xdr:cNvPr>
        <xdr:cNvSpPr/>
      </xdr:nvSpPr>
      <xdr:spPr>
        <a:xfrm>
          <a:off x="5274734" y="85767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  <xdr:twoCellAnchor editAs="oneCell">
    <xdr:from>
      <xdr:col>4</xdr:col>
      <xdr:colOff>3418791</xdr:colOff>
      <xdr:row>37</xdr:row>
      <xdr:rowOff>169333</xdr:rowOff>
    </xdr:from>
    <xdr:to>
      <xdr:col>4</xdr:col>
      <xdr:colOff>4333191</xdr:colOff>
      <xdr:row>42</xdr:row>
      <xdr:rowOff>162983</xdr:rowOff>
    </xdr:to>
    <xdr:pic>
      <xdr:nvPicPr>
        <xdr:cNvPr id="8" name="Elemento grafico 7" descr="Appunti con riempimento a tinta uni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9EC485-33C0-445B-A487-ABEA34831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078324" y="7636933"/>
          <a:ext cx="914400" cy="924983"/>
        </a:xfrm>
        <a:prstGeom prst="rect">
          <a:avLst/>
        </a:prstGeom>
      </xdr:spPr>
    </xdr:pic>
    <xdr:clientData/>
  </xdr:twoCellAnchor>
  <xdr:twoCellAnchor>
    <xdr:from>
      <xdr:col>4</xdr:col>
      <xdr:colOff>1600200</xdr:colOff>
      <xdr:row>42</xdr:row>
      <xdr:rowOff>180039</xdr:rowOff>
    </xdr:from>
    <xdr:to>
      <xdr:col>4</xdr:col>
      <xdr:colOff>6180668</xdr:colOff>
      <xdr:row>45</xdr:row>
      <xdr:rowOff>6474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686FFC39-DBA1-4251-B4C1-3D5FE05513E1}"/>
            </a:ext>
          </a:extLst>
        </xdr:cNvPr>
        <xdr:cNvSpPr/>
      </xdr:nvSpPr>
      <xdr:spPr>
        <a:xfrm>
          <a:off x="12259733" y="8578972"/>
          <a:ext cx="4580468" cy="3852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 DETAIL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6981141</xdr:colOff>
      <xdr:row>73</xdr:row>
      <xdr:rowOff>162984</xdr:rowOff>
    </xdr:from>
    <xdr:to>
      <xdr:col>1</xdr:col>
      <xdr:colOff>7895541</xdr:colOff>
      <xdr:row>78</xdr:row>
      <xdr:rowOff>162984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99AC6-59F1-49ED-8196-D574BCFD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724341" y="14429317"/>
          <a:ext cx="914400" cy="924983"/>
        </a:xfrm>
        <a:prstGeom prst="rect">
          <a:avLst/>
        </a:prstGeom>
      </xdr:spPr>
    </xdr:pic>
    <xdr:clientData/>
  </xdr:twoCellAnchor>
  <xdr:twoCellAnchor>
    <xdr:from>
      <xdr:col>1</xdr:col>
      <xdr:colOff>6206067</xdr:colOff>
      <xdr:row>78</xdr:row>
      <xdr:rowOff>177923</xdr:rowOff>
    </xdr:from>
    <xdr:to>
      <xdr:col>1</xdr:col>
      <xdr:colOff>8784167</xdr:colOff>
      <xdr:row>81</xdr:row>
      <xdr:rowOff>4357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4D1EB95-2CA5-4710-8490-898636F982A9}"/>
            </a:ext>
          </a:extLst>
        </xdr:cNvPr>
        <xdr:cNvSpPr/>
      </xdr:nvSpPr>
      <xdr:spPr>
        <a:xfrm>
          <a:off x="8949267" y="15375590"/>
          <a:ext cx="2578100" cy="38523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CASH FLOW</a:t>
          </a:r>
        </a:p>
      </xdr:txBody>
    </xdr:sp>
    <xdr:clientData/>
  </xdr:twoCellAnchor>
  <xdr:twoCellAnchor editAs="oneCell">
    <xdr:from>
      <xdr:col>1</xdr:col>
      <xdr:colOff>1566333</xdr:colOff>
      <xdr:row>72</xdr:row>
      <xdr:rowOff>135467</xdr:rowOff>
    </xdr:from>
    <xdr:to>
      <xdr:col>1</xdr:col>
      <xdr:colOff>3039533</xdr:colOff>
      <xdr:row>80</xdr:row>
      <xdr:rowOff>124883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50A0A3-2B64-4920-8A56-ACFD1226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4309533" y="14224000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524932</xdr:colOff>
      <xdr:row>79</xdr:row>
      <xdr:rowOff>16932</xdr:rowOff>
    </xdr:from>
    <xdr:to>
      <xdr:col>1</xdr:col>
      <xdr:colOff>4080933</xdr:colOff>
      <xdr:row>81</xdr:row>
      <xdr:rowOff>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B8027F36-7F34-43E4-9F49-1E43364BB1FE}"/>
            </a:ext>
          </a:extLst>
        </xdr:cNvPr>
        <xdr:cNvSpPr/>
      </xdr:nvSpPr>
      <xdr:spPr>
        <a:xfrm>
          <a:off x="3268132" y="15409332"/>
          <a:ext cx="3556001" cy="3556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TO THE FIRST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1209240</xdr:colOff>
      <xdr:row>33</xdr:row>
      <xdr:rowOff>152400</xdr:rowOff>
    </xdr:from>
    <xdr:to>
      <xdr:col>0</xdr:col>
      <xdr:colOff>2123640</xdr:colOff>
      <xdr:row>38</xdr:row>
      <xdr:rowOff>119530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0A05C4-9E05-486F-962F-6DE208E0A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9240" y="8449733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448733</xdr:colOff>
      <xdr:row>38</xdr:row>
      <xdr:rowOff>156880</xdr:rowOff>
    </xdr:from>
    <xdr:to>
      <xdr:col>0</xdr:col>
      <xdr:colOff>2878666</xdr:colOff>
      <xdr:row>42</xdr:row>
      <xdr:rowOff>76199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3D5B493-DFEB-4FD0-B977-0CDAC8A32F30}"/>
            </a:ext>
          </a:extLst>
        </xdr:cNvPr>
        <xdr:cNvSpPr/>
      </xdr:nvSpPr>
      <xdr:spPr>
        <a:xfrm>
          <a:off x="448733" y="9385547"/>
          <a:ext cx="2429933" cy="6643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</a:t>
          </a:r>
          <a:r>
            <a:rPr lang="it-CH" sz="18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of financial</a:t>
          </a:r>
          <a:endParaRPr lang="it-CH" sz="18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4054039</xdr:colOff>
      <xdr:row>33</xdr:row>
      <xdr:rowOff>143933</xdr:rowOff>
    </xdr:from>
    <xdr:to>
      <xdr:col>0</xdr:col>
      <xdr:colOff>4968439</xdr:colOff>
      <xdr:row>38</xdr:row>
      <xdr:rowOff>111063</xdr:rowOff>
    </xdr:to>
    <xdr:pic>
      <xdr:nvPicPr>
        <xdr:cNvPr id="4" name="Elemento grafico 3" descr="Appunti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5D540A-F29F-4FEB-BF2B-78F394084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54039" y="8441266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3293531</xdr:colOff>
      <xdr:row>38</xdr:row>
      <xdr:rowOff>148413</xdr:rowOff>
    </xdr:from>
    <xdr:to>
      <xdr:col>0</xdr:col>
      <xdr:colOff>5723531</xdr:colOff>
      <xdr:row>42</xdr:row>
      <xdr:rowOff>69347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DB8ECF55-D9CA-460E-958E-922CA5138FFE}"/>
            </a:ext>
          </a:extLst>
        </xdr:cNvPr>
        <xdr:cNvSpPr/>
      </xdr:nvSpPr>
      <xdr:spPr>
        <a:xfrm>
          <a:off x="3293531" y="9377080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Income statement</a:t>
          </a:r>
        </a:p>
      </xdr:txBody>
    </xdr:sp>
    <xdr:clientData/>
  </xdr:twoCellAnchor>
  <xdr:twoCellAnchor editAs="oneCell">
    <xdr:from>
      <xdr:col>0</xdr:col>
      <xdr:colOff>6746441</xdr:colOff>
      <xdr:row>33</xdr:row>
      <xdr:rowOff>135467</xdr:rowOff>
    </xdr:from>
    <xdr:to>
      <xdr:col>1</xdr:col>
      <xdr:colOff>836708</xdr:colOff>
      <xdr:row>38</xdr:row>
      <xdr:rowOff>102597</xdr:rowOff>
    </xdr:to>
    <xdr:pic>
      <xdr:nvPicPr>
        <xdr:cNvPr id="6" name="Elemento grafico 5" descr="Appunti con riempimento a tinta uni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C800998-B037-4608-88B5-DF7C1FFB6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46441" y="8432800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5985934</xdr:colOff>
      <xdr:row>38</xdr:row>
      <xdr:rowOff>139948</xdr:rowOff>
    </xdr:from>
    <xdr:to>
      <xdr:col>1</xdr:col>
      <xdr:colOff>1591801</xdr:colOff>
      <xdr:row>42</xdr:row>
      <xdr:rowOff>60882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5BF50EB1-85F0-4C3B-A827-2E917461E4A0}"/>
            </a:ext>
          </a:extLst>
        </xdr:cNvPr>
        <xdr:cNvSpPr/>
      </xdr:nvSpPr>
      <xdr:spPr>
        <a:xfrm>
          <a:off x="5985934" y="9368615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 of changes in equity</a:t>
          </a:r>
        </a:p>
      </xdr:txBody>
    </xdr:sp>
    <xdr:clientData/>
  </xdr:twoCellAnchor>
  <xdr:twoCellAnchor editAs="oneCell">
    <xdr:from>
      <xdr:col>2</xdr:col>
      <xdr:colOff>193241</xdr:colOff>
      <xdr:row>33</xdr:row>
      <xdr:rowOff>127000</xdr:rowOff>
    </xdr:from>
    <xdr:to>
      <xdr:col>3</xdr:col>
      <xdr:colOff>498041</xdr:colOff>
      <xdr:row>38</xdr:row>
      <xdr:rowOff>94130</xdr:rowOff>
    </xdr:to>
    <xdr:pic>
      <xdr:nvPicPr>
        <xdr:cNvPr id="8" name="Elemento grafico 7" descr="Appunti con riempimento a tinta unita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81F789-DB4A-4ADF-9CE3-C4D2B3E30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54174" y="8424333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1769533</xdr:colOff>
      <xdr:row>38</xdr:row>
      <xdr:rowOff>131480</xdr:rowOff>
    </xdr:from>
    <xdr:to>
      <xdr:col>5</xdr:col>
      <xdr:colOff>33933</xdr:colOff>
      <xdr:row>42</xdr:row>
      <xdr:rowOff>52414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9B27A864-DA52-406D-8570-B5A649A6D553}"/>
            </a:ext>
          </a:extLst>
        </xdr:cNvPr>
        <xdr:cNvSpPr/>
      </xdr:nvSpPr>
      <xdr:spPr>
        <a:xfrm>
          <a:off x="8593666" y="9360147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Cash flow statement</a:t>
          </a:r>
        </a:p>
      </xdr:txBody>
    </xdr:sp>
    <xdr:clientData/>
  </xdr:twoCellAnchor>
  <xdr:twoCellAnchor editAs="oneCell">
    <xdr:from>
      <xdr:col>0</xdr:col>
      <xdr:colOff>1962774</xdr:colOff>
      <xdr:row>57</xdr:row>
      <xdr:rowOff>57152</xdr:rowOff>
    </xdr:from>
    <xdr:to>
      <xdr:col>0</xdr:col>
      <xdr:colOff>2877174</xdr:colOff>
      <xdr:row>62</xdr:row>
      <xdr:rowOff>29574</xdr:rowOff>
    </xdr:to>
    <xdr:pic>
      <xdr:nvPicPr>
        <xdr:cNvPr id="10" name="Elemento grafico 9" descr="Appunti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E7A471-9808-4872-A46C-318DCBBAA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62774" y="11693527"/>
          <a:ext cx="914400" cy="845547"/>
        </a:xfrm>
        <a:prstGeom prst="rect">
          <a:avLst/>
        </a:prstGeom>
      </xdr:spPr>
    </xdr:pic>
    <xdr:clientData/>
  </xdr:twoCellAnchor>
  <xdr:twoCellAnchor>
    <xdr:from>
      <xdr:col>0</xdr:col>
      <xdr:colOff>1202267</xdr:colOff>
      <xdr:row>62</xdr:row>
      <xdr:rowOff>114548</xdr:rowOff>
    </xdr:from>
    <xdr:to>
      <xdr:col>0</xdr:col>
      <xdr:colOff>3632267</xdr:colOff>
      <xdr:row>66</xdr:row>
      <xdr:rowOff>35483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8D5A638C-AA9D-419F-9BC1-C01457771465}"/>
            </a:ext>
          </a:extLst>
        </xdr:cNvPr>
        <xdr:cNvSpPr/>
      </xdr:nvSpPr>
      <xdr:spPr>
        <a:xfrm>
          <a:off x="1202267" y="13830548"/>
          <a:ext cx="2430000" cy="66600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 of financial detailed</a:t>
          </a:r>
        </a:p>
      </xdr:txBody>
    </xdr:sp>
    <xdr:clientData/>
  </xdr:twoCellAnchor>
  <xdr:twoCellAnchor editAs="oneCell">
    <xdr:from>
      <xdr:col>0</xdr:col>
      <xdr:colOff>6625791</xdr:colOff>
      <xdr:row>57</xdr:row>
      <xdr:rowOff>42335</xdr:rowOff>
    </xdr:from>
    <xdr:to>
      <xdr:col>1</xdr:col>
      <xdr:colOff>716058</xdr:colOff>
      <xdr:row>62</xdr:row>
      <xdr:rowOff>14757</xdr:rowOff>
    </xdr:to>
    <xdr:pic>
      <xdr:nvPicPr>
        <xdr:cNvPr id="12" name="Elemento grafico 11" descr="Appunti con riempimento a tinta uni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4703A8-4A67-4D9A-94AC-9269EC3E0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625791" y="11678710"/>
          <a:ext cx="916517" cy="845547"/>
        </a:xfrm>
        <a:prstGeom prst="rect">
          <a:avLst/>
        </a:prstGeom>
      </xdr:spPr>
    </xdr:pic>
    <xdr:clientData/>
  </xdr:twoCellAnchor>
  <xdr:twoCellAnchor>
    <xdr:from>
      <xdr:col>0</xdr:col>
      <xdr:colOff>5868459</xdr:colOff>
      <xdr:row>62</xdr:row>
      <xdr:rowOff>46816</xdr:rowOff>
    </xdr:from>
    <xdr:to>
      <xdr:col>1</xdr:col>
      <xdr:colOff>1477435</xdr:colOff>
      <xdr:row>65</xdr:row>
      <xdr:rowOff>142375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247F4D10-3054-4FA8-A714-86B4E2D8DFE4}"/>
            </a:ext>
          </a:extLst>
        </xdr:cNvPr>
        <xdr:cNvSpPr/>
      </xdr:nvSpPr>
      <xdr:spPr>
        <a:xfrm>
          <a:off x="5868459" y="12556316"/>
          <a:ext cx="2435226" cy="61943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Income statement detail</a:t>
          </a:r>
        </a:p>
      </xdr:txBody>
    </xdr:sp>
    <xdr:clientData/>
  </xdr:twoCellAnchor>
  <xdr:twoCellAnchor editAs="oneCell">
    <xdr:from>
      <xdr:col>0</xdr:col>
      <xdr:colOff>1209240</xdr:colOff>
      <xdr:row>42</xdr:row>
      <xdr:rowOff>152399</xdr:rowOff>
    </xdr:from>
    <xdr:to>
      <xdr:col>0</xdr:col>
      <xdr:colOff>2123640</xdr:colOff>
      <xdr:row>47</xdr:row>
      <xdr:rowOff>127995</xdr:rowOff>
    </xdr:to>
    <xdr:pic>
      <xdr:nvPicPr>
        <xdr:cNvPr id="14" name="Elemento grafico 13" descr="Appunti con riempimento a tinta unit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E134FB8-8946-443A-B326-9BE31971A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9240" y="10134599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448733</xdr:colOff>
      <xdr:row>47</xdr:row>
      <xdr:rowOff>156881</xdr:rowOff>
    </xdr:from>
    <xdr:to>
      <xdr:col>0</xdr:col>
      <xdr:colOff>2878733</xdr:colOff>
      <xdr:row>51</xdr:row>
      <xdr:rowOff>77814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B44F835E-EB92-4754-82BD-6FAD1373017D}"/>
            </a:ext>
          </a:extLst>
        </xdr:cNvPr>
        <xdr:cNvSpPr/>
      </xdr:nvSpPr>
      <xdr:spPr>
        <a:xfrm>
          <a:off x="448733" y="11070414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Financial Statement</a:t>
          </a:r>
        </a:p>
      </xdr:txBody>
    </xdr:sp>
    <xdr:clientData/>
  </xdr:twoCellAnchor>
  <xdr:twoCellAnchor editAs="oneCell">
    <xdr:from>
      <xdr:col>0</xdr:col>
      <xdr:colOff>4070973</xdr:colOff>
      <xdr:row>42</xdr:row>
      <xdr:rowOff>135467</xdr:rowOff>
    </xdr:from>
    <xdr:to>
      <xdr:col>0</xdr:col>
      <xdr:colOff>4985373</xdr:colOff>
      <xdr:row>47</xdr:row>
      <xdr:rowOff>111063</xdr:rowOff>
    </xdr:to>
    <xdr:pic>
      <xdr:nvPicPr>
        <xdr:cNvPr id="16" name="Elemento grafico 15" descr="Appunti con riempimento a tinta unit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FD4059-FC13-4457-8560-09F3632F3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70973" y="10117667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3310466</xdr:colOff>
      <xdr:row>47</xdr:row>
      <xdr:rowOff>139949</xdr:rowOff>
    </xdr:from>
    <xdr:to>
      <xdr:col>0</xdr:col>
      <xdr:colOff>5740399</xdr:colOff>
      <xdr:row>51</xdr:row>
      <xdr:rowOff>60882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B70D3A87-2074-4C12-9FBC-62A6F3EFD0CB}"/>
            </a:ext>
          </a:extLst>
        </xdr:cNvPr>
        <xdr:cNvSpPr/>
      </xdr:nvSpPr>
      <xdr:spPr>
        <a:xfrm>
          <a:off x="3310466" y="11053482"/>
          <a:ext cx="2429933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Income Statement</a:t>
          </a:r>
        </a:p>
      </xdr:txBody>
    </xdr:sp>
    <xdr:clientData/>
  </xdr:twoCellAnchor>
  <xdr:twoCellAnchor editAs="oneCell">
    <xdr:from>
      <xdr:col>2</xdr:col>
      <xdr:colOff>184775</xdr:colOff>
      <xdr:row>42</xdr:row>
      <xdr:rowOff>160865</xdr:rowOff>
    </xdr:from>
    <xdr:to>
      <xdr:col>3</xdr:col>
      <xdr:colOff>489575</xdr:colOff>
      <xdr:row>47</xdr:row>
      <xdr:rowOff>136461</xdr:rowOff>
    </xdr:to>
    <xdr:pic>
      <xdr:nvPicPr>
        <xdr:cNvPr id="18" name="Elemento grafico 17" descr="Appunti con riempimento a tinta unit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6BBE1FB-71FB-4B5F-A9ED-A9FF6B9DC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45708" y="10143065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1761068</xdr:colOff>
      <xdr:row>47</xdr:row>
      <xdr:rowOff>165347</xdr:rowOff>
    </xdr:from>
    <xdr:to>
      <xdr:col>5</xdr:col>
      <xdr:colOff>25468</xdr:colOff>
      <xdr:row>51</xdr:row>
      <xdr:rowOff>84666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B6047A23-5162-4CC0-9AF8-D1F10235211E}"/>
            </a:ext>
          </a:extLst>
        </xdr:cNvPr>
        <xdr:cNvSpPr/>
      </xdr:nvSpPr>
      <xdr:spPr>
        <a:xfrm>
          <a:off x="8585201" y="11078880"/>
          <a:ext cx="2430000" cy="6643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Cash Flow Statement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4486838</xdr:colOff>
      <xdr:row>94</xdr:row>
      <xdr:rowOff>159869</xdr:rowOff>
    </xdr:from>
    <xdr:to>
      <xdr:col>1</xdr:col>
      <xdr:colOff>5401238</xdr:colOff>
      <xdr:row>99</xdr:row>
      <xdr:rowOff>177799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1B9D2-4CAA-417F-89AB-03D2DE4B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72371" y="18388602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4031131</xdr:colOff>
      <xdr:row>100</xdr:row>
      <xdr:rowOff>11951</xdr:rowOff>
    </xdr:from>
    <xdr:to>
      <xdr:col>1</xdr:col>
      <xdr:colOff>5913720</xdr:colOff>
      <xdr:row>102</xdr:row>
      <xdr:rowOff>26890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45D6BF0-D126-4D14-AE3A-96ED88770FBA}"/>
            </a:ext>
          </a:extLst>
        </xdr:cNvPr>
        <xdr:cNvSpPr/>
      </xdr:nvSpPr>
      <xdr:spPr>
        <a:xfrm>
          <a:off x="6816664" y="19307484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491067</xdr:colOff>
      <xdr:row>93</xdr:row>
      <xdr:rowOff>42334</xdr:rowOff>
    </xdr:from>
    <xdr:to>
      <xdr:col>4</xdr:col>
      <xdr:colOff>694267</xdr:colOff>
      <xdr:row>101</xdr:row>
      <xdr:rowOff>84668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498DA9-FD33-A7CD-D11D-2E33E7876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040534" y="18084801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270932</xdr:colOff>
      <xdr:row>100</xdr:row>
      <xdr:rowOff>8466</xdr:rowOff>
    </xdr:from>
    <xdr:to>
      <xdr:col>4</xdr:col>
      <xdr:colOff>883521</xdr:colOff>
      <xdr:row>102</xdr:row>
      <xdr:rowOff>23405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B6159202-FEEF-4A17-B53B-39BACDDD53BD}"/>
            </a:ext>
          </a:extLst>
        </xdr:cNvPr>
        <xdr:cNvSpPr/>
      </xdr:nvSpPr>
      <xdr:spPr>
        <a:xfrm>
          <a:off x="10820399" y="19303999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389467</xdr:colOff>
      <xdr:row>93</xdr:row>
      <xdr:rowOff>127002</xdr:rowOff>
    </xdr:from>
    <xdr:to>
      <xdr:col>1</xdr:col>
      <xdr:colOff>1862667</xdr:colOff>
      <xdr:row>101</xdr:row>
      <xdr:rowOff>169336</xdr:rowOff>
    </xdr:to>
    <xdr:pic>
      <xdr:nvPicPr>
        <xdr:cNvPr id="11" name="Elemento grafico 10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3F4CF5D-42E2-4D2D-B933-4847A4FA7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175000" y="18169469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118534</xdr:colOff>
      <xdr:row>100</xdr:row>
      <xdr:rowOff>33867</xdr:rowOff>
    </xdr:from>
    <xdr:to>
      <xdr:col>1</xdr:col>
      <xdr:colOff>2001123</xdr:colOff>
      <xdr:row>102</xdr:row>
      <xdr:rowOff>48806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CB0AEC5A-51B5-44D3-916E-ED3E0BE6C478}"/>
            </a:ext>
          </a:extLst>
        </xdr:cNvPr>
        <xdr:cNvSpPr/>
      </xdr:nvSpPr>
      <xdr:spPr>
        <a:xfrm>
          <a:off x="2904067" y="19329400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4750296</xdr:colOff>
      <xdr:row>36</xdr:row>
      <xdr:rowOff>71717</xdr:rowOff>
    </xdr:from>
    <xdr:to>
      <xdr:col>2</xdr:col>
      <xdr:colOff>5664696</xdr:colOff>
      <xdr:row>41</xdr:row>
      <xdr:rowOff>83296</xdr:rowOff>
    </xdr:to>
    <xdr:pic>
      <xdr:nvPicPr>
        <xdr:cNvPr id="8" name="Elemento grafico 7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2B8FA-73A6-C91F-A4B0-5B5BD10F2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896" y="7251450"/>
          <a:ext cx="914400" cy="906929"/>
        </a:xfrm>
        <a:prstGeom prst="rect">
          <a:avLst/>
        </a:prstGeom>
      </xdr:spPr>
    </xdr:pic>
    <xdr:clientData/>
  </xdr:twoCellAnchor>
  <xdr:twoCellAnchor>
    <xdr:from>
      <xdr:col>2</xdr:col>
      <xdr:colOff>4319990</xdr:colOff>
      <xdr:row>41</xdr:row>
      <xdr:rowOff>67732</xdr:rowOff>
    </xdr:from>
    <xdr:to>
      <xdr:col>2</xdr:col>
      <xdr:colOff>6202579</xdr:colOff>
      <xdr:row>43</xdr:row>
      <xdr:rowOff>82673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B45E2494-CAF1-B5A6-8EE8-E1825D2B8409}"/>
            </a:ext>
          </a:extLst>
        </xdr:cNvPr>
        <xdr:cNvSpPr/>
      </xdr:nvSpPr>
      <xdr:spPr>
        <a:xfrm>
          <a:off x="10009590" y="8136465"/>
          <a:ext cx="1882589" cy="37054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8458202</xdr:colOff>
      <xdr:row>34</xdr:row>
      <xdr:rowOff>93133</xdr:rowOff>
    </xdr:from>
    <xdr:to>
      <xdr:col>2</xdr:col>
      <xdr:colOff>9931402</xdr:colOff>
      <xdr:row>42</xdr:row>
      <xdr:rowOff>135467</xdr:rowOff>
    </xdr:to>
    <xdr:pic>
      <xdr:nvPicPr>
        <xdr:cNvPr id="2" name="Elemento grafico 1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45796E-443C-4CC6-9417-96C3E74A0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147802" y="6908800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8238067</xdr:colOff>
      <xdr:row>41</xdr:row>
      <xdr:rowOff>59265</xdr:rowOff>
    </xdr:from>
    <xdr:to>
      <xdr:col>2</xdr:col>
      <xdr:colOff>10120656</xdr:colOff>
      <xdr:row>43</xdr:row>
      <xdr:rowOff>74204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C4D69734-E64A-4D83-8B14-60F439E3FDC4}"/>
            </a:ext>
          </a:extLst>
        </xdr:cNvPr>
        <xdr:cNvSpPr/>
      </xdr:nvSpPr>
      <xdr:spPr>
        <a:xfrm>
          <a:off x="13927667" y="81195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465664</xdr:colOff>
      <xdr:row>35</xdr:row>
      <xdr:rowOff>-1</xdr:rowOff>
    </xdr:from>
    <xdr:to>
      <xdr:col>2</xdr:col>
      <xdr:colOff>1932514</xdr:colOff>
      <xdr:row>43</xdr:row>
      <xdr:rowOff>48683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936884-E736-483A-8BBF-2330BFBFB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6155264" y="6993466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194731</xdr:colOff>
      <xdr:row>41</xdr:row>
      <xdr:rowOff>84664</xdr:rowOff>
    </xdr:from>
    <xdr:to>
      <xdr:col>2</xdr:col>
      <xdr:colOff>2077320</xdr:colOff>
      <xdr:row>43</xdr:row>
      <xdr:rowOff>99603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99552899-8819-4DD5-B8CD-356D287AE19E}"/>
            </a:ext>
          </a:extLst>
        </xdr:cNvPr>
        <xdr:cNvSpPr/>
      </xdr:nvSpPr>
      <xdr:spPr>
        <a:xfrm>
          <a:off x="5884331" y="8144931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5867401</xdr:colOff>
      <xdr:row>30</xdr:row>
      <xdr:rowOff>59267</xdr:rowOff>
    </xdr:from>
    <xdr:to>
      <xdr:col>2</xdr:col>
      <xdr:colOff>7340601</xdr:colOff>
      <xdr:row>38</xdr:row>
      <xdr:rowOff>33867</xdr:rowOff>
    </xdr:to>
    <xdr:pic>
      <xdr:nvPicPr>
        <xdr:cNvPr id="2" name="Elemento grafico 1" descr="Freccia: leggera curva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00E22E-3C26-41CE-B356-10EA646F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57001" y="62060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5647266</xdr:colOff>
      <xdr:row>36</xdr:row>
      <xdr:rowOff>135465</xdr:rowOff>
    </xdr:from>
    <xdr:to>
      <xdr:col>2</xdr:col>
      <xdr:colOff>7529855</xdr:colOff>
      <xdr:row>38</xdr:row>
      <xdr:rowOff>133471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D56A88F5-C41C-4FD1-AE59-7D039365D9D8}"/>
            </a:ext>
          </a:extLst>
        </xdr:cNvPr>
        <xdr:cNvSpPr/>
      </xdr:nvSpPr>
      <xdr:spPr>
        <a:xfrm>
          <a:off x="11336866" y="7399865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414866</xdr:colOff>
      <xdr:row>30</xdr:row>
      <xdr:rowOff>25401</xdr:rowOff>
    </xdr:from>
    <xdr:to>
      <xdr:col>2</xdr:col>
      <xdr:colOff>1888066</xdr:colOff>
      <xdr:row>38</xdr:row>
      <xdr:rowOff>1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4BFD54-CC40-4277-AB24-A8AAE9FDD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0800000">
          <a:off x="6104466" y="6172201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143933</xdr:colOff>
      <xdr:row>36</xdr:row>
      <xdr:rowOff>59266</xdr:rowOff>
    </xdr:from>
    <xdr:to>
      <xdr:col>2</xdr:col>
      <xdr:colOff>2026522</xdr:colOff>
      <xdr:row>38</xdr:row>
      <xdr:rowOff>57272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1752A1EA-5A44-4B31-86D4-A33685547A4C}"/>
            </a:ext>
          </a:extLst>
        </xdr:cNvPr>
        <xdr:cNvSpPr/>
      </xdr:nvSpPr>
      <xdr:spPr>
        <a:xfrm>
          <a:off x="5833533" y="7323666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2752291</xdr:colOff>
      <xdr:row>96</xdr:row>
      <xdr:rowOff>154517</xdr:rowOff>
    </xdr:from>
    <xdr:to>
      <xdr:col>2</xdr:col>
      <xdr:colOff>3666691</xdr:colOff>
      <xdr:row>102</xdr:row>
      <xdr:rowOff>2117</xdr:rowOff>
    </xdr:to>
    <xdr:pic>
      <xdr:nvPicPr>
        <xdr:cNvPr id="3" name="Elemento grafico 2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47538-3472-4D6D-AB6C-0EE7331E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441891" y="18628784"/>
          <a:ext cx="914400" cy="914400"/>
        </a:xfrm>
        <a:prstGeom prst="rect">
          <a:avLst/>
        </a:prstGeom>
      </xdr:spPr>
    </xdr:pic>
    <xdr:clientData/>
  </xdr:twoCellAnchor>
  <xdr:twoCellAnchor>
    <xdr:from>
      <xdr:col>2</xdr:col>
      <xdr:colOff>2296584</xdr:colOff>
      <xdr:row>102</xdr:row>
      <xdr:rowOff>9836</xdr:rowOff>
    </xdr:from>
    <xdr:to>
      <xdr:col>2</xdr:col>
      <xdr:colOff>4179173</xdr:colOff>
      <xdr:row>104</xdr:row>
      <xdr:rowOff>27765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A5F1FF4-6808-4650-95AB-218C6389F040}"/>
            </a:ext>
          </a:extLst>
        </xdr:cNvPr>
        <xdr:cNvSpPr/>
      </xdr:nvSpPr>
      <xdr:spPr>
        <a:xfrm>
          <a:off x="7986184" y="19550903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7239002</xdr:colOff>
      <xdr:row>95</xdr:row>
      <xdr:rowOff>59267</xdr:rowOff>
    </xdr:from>
    <xdr:to>
      <xdr:col>2</xdr:col>
      <xdr:colOff>8712202</xdr:colOff>
      <xdr:row>103</xdr:row>
      <xdr:rowOff>101600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EABD50-B721-468F-BE88-16D334C3A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928602" y="183472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7018867</xdr:colOff>
      <xdr:row>102</xdr:row>
      <xdr:rowOff>25399</xdr:rowOff>
    </xdr:from>
    <xdr:to>
      <xdr:col>2</xdr:col>
      <xdr:colOff>8901456</xdr:colOff>
      <xdr:row>104</xdr:row>
      <xdr:rowOff>40338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34F53A05-8969-4E59-A0DA-3EF67879A83E}"/>
            </a:ext>
          </a:extLst>
        </xdr:cNvPr>
        <xdr:cNvSpPr/>
      </xdr:nvSpPr>
      <xdr:spPr>
        <a:xfrm>
          <a:off x="12708467" y="19566466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457199</xdr:colOff>
      <xdr:row>95</xdr:row>
      <xdr:rowOff>160867</xdr:rowOff>
    </xdr:from>
    <xdr:to>
      <xdr:col>1</xdr:col>
      <xdr:colOff>1936749</xdr:colOff>
      <xdr:row>104</xdr:row>
      <xdr:rowOff>25400</xdr:rowOff>
    </xdr:to>
    <xdr:pic>
      <xdr:nvPicPr>
        <xdr:cNvPr id="7" name="Elemento grafico 6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D495FD-B529-4FA7-926C-9BDD9E6F8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301999" y="18448867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186266</xdr:colOff>
      <xdr:row>102</xdr:row>
      <xdr:rowOff>67732</xdr:rowOff>
    </xdr:from>
    <xdr:to>
      <xdr:col>1</xdr:col>
      <xdr:colOff>2068855</xdr:colOff>
      <xdr:row>104</xdr:row>
      <xdr:rowOff>82671</xdr:rowOff>
    </xdr:to>
    <xdr:sp macro="" textlink="">
      <xdr:nvSpPr>
        <xdr:cNvPr id="8" name="Rettangolo 7">
          <a:extLst>
            <a:ext uri="{FF2B5EF4-FFF2-40B4-BE49-F238E27FC236}">
              <a16:creationId xmlns:a16="http://schemas.microsoft.com/office/drawing/2014/main" id="{38DD0B32-52E5-4AC7-A5A3-47C6D9541EBB}"/>
            </a:ext>
          </a:extLst>
        </xdr:cNvPr>
        <xdr:cNvSpPr/>
      </xdr:nvSpPr>
      <xdr:spPr>
        <a:xfrm>
          <a:off x="3031066" y="19608799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4478786</xdr:colOff>
      <xdr:row>247</xdr:row>
      <xdr:rowOff>112888</xdr:rowOff>
    </xdr:from>
    <xdr:to>
      <xdr:col>1</xdr:col>
      <xdr:colOff>5393186</xdr:colOff>
      <xdr:row>252</xdr:row>
      <xdr:rowOff>73378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9DBE0-6644-43A3-A760-78BD2A05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64319" y="46400155"/>
          <a:ext cx="914400" cy="934156"/>
        </a:xfrm>
        <a:prstGeom prst="rect">
          <a:avLst/>
        </a:prstGeom>
      </xdr:spPr>
    </xdr:pic>
    <xdr:clientData/>
  </xdr:twoCellAnchor>
  <xdr:twoCellAnchor>
    <xdr:from>
      <xdr:col>1</xdr:col>
      <xdr:colOff>4023079</xdr:colOff>
      <xdr:row>252</xdr:row>
      <xdr:rowOff>85330</xdr:rowOff>
    </xdr:from>
    <xdr:to>
      <xdr:col>1</xdr:col>
      <xdr:colOff>5905668</xdr:colOff>
      <xdr:row>254</xdr:row>
      <xdr:rowOff>77858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EA0E45B-A8B2-4369-B744-90EC4AB7CFFE}"/>
            </a:ext>
          </a:extLst>
        </xdr:cNvPr>
        <xdr:cNvSpPr/>
      </xdr:nvSpPr>
      <xdr:spPr>
        <a:xfrm>
          <a:off x="6808612" y="47346263"/>
          <a:ext cx="1882589" cy="38199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491068</xdr:colOff>
      <xdr:row>246</xdr:row>
      <xdr:rowOff>25400</xdr:rowOff>
    </xdr:from>
    <xdr:to>
      <xdr:col>4</xdr:col>
      <xdr:colOff>694268</xdr:colOff>
      <xdr:row>253</xdr:row>
      <xdr:rowOff>143933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BA25AC-25BA-4553-86B6-D029D3478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718801" y="46126400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270933</xdr:colOff>
      <xdr:row>252</xdr:row>
      <xdr:rowOff>76199</xdr:rowOff>
    </xdr:from>
    <xdr:to>
      <xdr:col>4</xdr:col>
      <xdr:colOff>883522</xdr:colOff>
      <xdr:row>254</xdr:row>
      <xdr:rowOff>57271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F62B24F3-7F2E-4412-B73A-35C191F6116F}"/>
            </a:ext>
          </a:extLst>
        </xdr:cNvPr>
        <xdr:cNvSpPr/>
      </xdr:nvSpPr>
      <xdr:spPr>
        <a:xfrm>
          <a:off x="10498666" y="473371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457200</xdr:colOff>
      <xdr:row>246</xdr:row>
      <xdr:rowOff>101600</xdr:rowOff>
    </xdr:from>
    <xdr:to>
      <xdr:col>1</xdr:col>
      <xdr:colOff>1930400</xdr:colOff>
      <xdr:row>254</xdr:row>
      <xdr:rowOff>25400</xdr:rowOff>
    </xdr:to>
    <xdr:pic>
      <xdr:nvPicPr>
        <xdr:cNvPr id="7" name="Elemento grafico 6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F5366C-7163-4245-8674-ECC6813B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242733" y="46202600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186267</xdr:colOff>
      <xdr:row>252</xdr:row>
      <xdr:rowOff>93132</xdr:rowOff>
    </xdr:from>
    <xdr:to>
      <xdr:col>1</xdr:col>
      <xdr:colOff>2068856</xdr:colOff>
      <xdr:row>254</xdr:row>
      <xdr:rowOff>74204</xdr:rowOff>
    </xdr:to>
    <xdr:sp macro="" textlink="">
      <xdr:nvSpPr>
        <xdr:cNvPr id="8" name="Rettangolo 7">
          <a:extLst>
            <a:ext uri="{FF2B5EF4-FFF2-40B4-BE49-F238E27FC236}">
              <a16:creationId xmlns:a16="http://schemas.microsoft.com/office/drawing/2014/main" id="{CD64D080-7856-44E3-8C57-FB13C4B17766}"/>
            </a:ext>
          </a:extLst>
        </xdr:cNvPr>
        <xdr:cNvSpPr/>
      </xdr:nvSpPr>
      <xdr:spPr>
        <a:xfrm>
          <a:off x="2971800" y="47354065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3457745</xdr:colOff>
      <xdr:row>52</xdr:row>
      <xdr:rowOff>14817</xdr:rowOff>
    </xdr:from>
    <xdr:to>
      <xdr:col>2</xdr:col>
      <xdr:colOff>4372145</xdr:colOff>
      <xdr:row>57</xdr:row>
      <xdr:rowOff>40217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3EC597-00E3-4D56-86AE-C4EBF7B11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54602" y="10047817"/>
          <a:ext cx="914400" cy="932543"/>
        </a:xfrm>
        <a:prstGeom prst="rect">
          <a:avLst/>
        </a:prstGeom>
      </xdr:spPr>
    </xdr:pic>
    <xdr:clientData/>
  </xdr:twoCellAnchor>
  <xdr:twoCellAnchor>
    <xdr:from>
      <xdr:col>2</xdr:col>
      <xdr:colOff>3002038</xdr:colOff>
      <xdr:row>57</xdr:row>
      <xdr:rowOff>52169</xdr:rowOff>
    </xdr:from>
    <xdr:to>
      <xdr:col>2</xdr:col>
      <xdr:colOff>4884627</xdr:colOff>
      <xdr:row>59</xdr:row>
      <xdr:rowOff>70098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F0A0CF6-8F51-4544-A26C-7E95F4E632BF}"/>
            </a:ext>
          </a:extLst>
        </xdr:cNvPr>
        <xdr:cNvSpPr/>
      </xdr:nvSpPr>
      <xdr:spPr>
        <a:xfrm>
          <a:off x="8698895" y="10992312"/>
          <a:ext cx="1882589" cy="380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9249230</xdr:colOff>
      <xdr:row>50</xdr:row>
      <xdr:rowOff>116718</xdr:rowOff>
    </xdr:from>
    <xdr:to>
      <xdr:col>3</xdr:col>
      <xdr:colOff>444501</xdr:colOff>
      <xdr:row>58</xdr:row>
      <xdr:rowOff>171147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272AEF-7855-449B-8AAE-5EDD3A9A4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946087" y="9786861"/>
          <a:ext cx="1473200" cy="1505857"/>
        </a:xfrm>
        <a:prstGeom prst="rect">
          <a:avLst/>
        </a:prstGeom>
      </xdr:spPr>
    </xdr:pic>
    <xdr:clientData/>
  </xdr:twoCellAnchor>
  <xdr:twoCellAnchor>
    <xdr:from>
      <xdr:col>2</xdr:col>
      <xdr:colOff>9029095</xdr:colOff>
      <xdr:row>57</xdr:row>
      <xdr:rowOff>82850</xdr:rowOff>
    </xdr:from>
    <xdr:to>
      <xdr:col>3</xdr:col>
      <xdr:colOff>633755</xdr:colOff>
      <xdr:row>59</xdr:row>
      <xdr:rowOff>97789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447ED3E8-0AF3-453A-B439-102C7311BFE6}"/>
            </a:ext>
          </a:extLst>
        </xdr:cNvPr>
        <xdr:cNvSpPr/>
      </xdr:nvSpPr>
      <xdr:spPr>
        <a:xfrm>
          <a:off x="14725952" y="11022993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655562</xdr:colOff>
      <xdr:row>50</xdr:row>
      <xdr:rowOff>133653</xdr:rowOff>
    </xdr:from>
    <xdr:to>
      <xdr:col>1</xdr:col>
      <xdr:colOff>2122412</xdr:colOff>
      <xdr:row>59</xdr:row>
      <xdr:rowOff>3024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828345-4712-4AB6-9260-83BF043CF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503991" y="9803796"/>
          <a:ext cx="1473200" cy="1502228"/>
        </a:xfrm>
        <a:prstGeom prst="rect">
          <a:avLst/>
        </a:prstGeom>
      </xdr:spPr>
    </xdr:pic>
    <xdr:clientData/>
  </xdr:twoCellAnchor>
  <xdr:twoCellAnchor>
    <xdr:from>
      <xdr:col>1</xdr:col>
      <xdr:colOff>384629</xdr:colOff>
      <xdr:row>57</xdr:row>
      <xdr:rowOff>36889</xdr:rowOff>
    </xdr:from>
    <xdr:to>
      <xdr:col>1</xdr:col>
      <xdr:colOff>2267218</xdr:colOff>
      <xdr:row>59</xdr:row>
      <xdr:rowOff>51828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EC6FEFBC-0B82-4EF5-9D95-EBDF649B1FCE}"/>
            </a:ext>
          </a:extLst>
        </xdr:cNvPr>
        <xdr:cNvSpPr/>
      </xdr:nvSpPr>
      <xdr:spPr>
        <a:xfrm>
          <a:off x="3233058" y="10977032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2062950</xdr:colOff>
      <xdr:row>238</xdr:row>
      <xdr:rowOff>125223</xdr:rowOff>
    </xdr:from>
    <xdr:to>
      <xdr:col>2</xdr:col>
      <xdr:colOff>2977350</xdr:colOff>
      <xdr:row>243</xdr:row>
      <xdr:rowOff>143153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34DE9-6C97-45AA-8273-C20B39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841450" y="43922080"/>
          <a:ext cx="914400" cy="925073"/>
        </a:xfrm>
        <a:prstGeom prst="rect">
          <a:avLst/>
        </a:prstGeom>
      </xdr:spPr>
    </xdr:pic>
    <xdr:clientData/>
  </xdr:twoCellAnchor>
  <xdr:twoCellAnchor>
    <xdr:from>
      <xdr:col>2</xdr:col>
      <xdr:colOff>521518</xdr:colOff>
      <xdr:row>243</xdr:row>
      <xdr:rowOff>132693</xdr:rowOff>
    </xdr:from>
    <xdr:to>
      <xdr:col>2</xdr:col>
      <xdr:colOff>4771572</xdr:colOff>
      <xdr:row>245</xdr:row>
      <xdr:rowOff>145144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3D2FED5-0990-43F7-B7E8-0D45367172B8}"/>
            </a:ext>
          </a:extLst>
        </xdr:cNvPr>
        <xdr:cNvSpPr/>
      </xdr:nvSpPr>
      <xdr:spPr>
        <a:xfrm>
          <a:off x="6300018" y="44836693"/>
          <a:ext cx="4250054" cy="37530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</a:t>
          </a:r>
        </a:p>
      </xdr:txBody>
    </xdr:sp>
    <xdr:clientData/>
  </xdr:twoCellAnchor>
  <xdr:twoCellAnchor editAs="oneCell">
    <xdr:from>
      <xdr:col>2</xdr:col>
      <xdr:colOff>11123992</xdr:colOff>
      <xdr:row>236</xdr:row>
      <xdr:rowOff>143933</xdr:rowOff>
    </xdr:from>
    <xdr:to>
      <xdr:col>3</xdr:col>
      <xdr:colOff>477763</xdr:colOff>
      <xdr:row>245</xdr:row>
      <xdr:rowOff>25400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5F4E62-7E2E-4B0E-A337-1A2C68D1D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02492" y="43577933"/>
          <a:ext cx="1473200" cy="1514324"/>
        </a:xfrm>
        <a:prstGeom prst="rect">
          <a:avLst/>
        </a:prstGeom>
      </xdr:spPr>
    </xdr:pic>
    <xdr:clientData/>
  </xdr:twoCellAnchor>
  <xdr:twoCellAnchor>
    <xdr:from>
      <xdr:col>2</xdr:col>
      <xdr:colOff>10903857</xdr:colOff>
      <xdr:row>243</xdr:row>
      <xdr:rowOff>118532</xdr:rowOff>
    </xdr:from>
    <xdr:to>
      <xdr:col>3</xdr:col>
      <xdr:colOff>667017</xdr:colOff>
      <xdr:row>245</xdr:row>
      <xdr:rowOff>133471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B974FB44-AE95-45B5-9C24-2E7427ABA1D8}"/>
            </a:ext>
          </a:extLst>
        </xdr:cNvPr>
        <xdr:cNvSpPr/>
      </xdr:nvSpPr>
      <xdr:spPr>
        <a:xfrm>
          <a:off x="16682357" y="44822532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708176</xdr:colOff>
      <xdr:row>237</xdr:row>
      <xdr:rowOff>33867</xdr:rowOff>
    </xdr:from>
    <xdr:to>
      <xdr:col>1</xdr:col>
      <xdr:colOff>2168676</xdr:colOff>
      <xdr:row>245</xdr:row>
      <xdr:rowOff>122163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9D271AF-A19C-452D-AE7E-CF84C847F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447747" y="43649296"/>
          <a:ext cx="1460500" cy="1539724"/>
        </a:xfrm>
        <a:prstGeom prst="rect">
          <a:avLst/>
        </a:prstGeom>
      </xdr:spPr>
    </xdr:pic>
    <xdr:clientData/>
  </xdr:twoCellAnchor>
  <xdr:twoCellAnchor>
    <xdr:from>
      <xdr:col>1</xdr:col>
      <xdr:colOff>437243</xdr:colOff>
      <xdr:row>243</xdr:row>
      <xdr:rowOff>156029</xdr:rowOff>
    </xdr:from>
    <xdr:to>
      <xdr:col>1</xdr:col>
      <xdr:colOff>2307132</xdr:colOff>
      <xdr:row>245</xdr:row>
      <xdr:rowOff>170967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23876278-4AA8-456F-B924-4E334DC6D4F2}"/>
            </a:ext>
          </a:extLst>
        </xdr:cNvPr>
        <xdr:cNvSpPr/>
      </xdr:nvSpPr>
      <xdr:spPr>
        <a:xfrm>
          <a:off x="3176814" y="44860029"/>
          <a:ext cx="1869889" cy="37779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  <xdr:twoCellAnchor editAs="oneCell">
    <xdr:from>
      <xdr:col>2</xdr:col>
      <xdr:colOff>7410646</xdr:colOff>
      <xdr:row>238</xdr:row>
      <xdr:rowOff>81643</xdr:rowOff>
    </xdr:from>
    <xdr:to>
      <xdr:col>2</xdr:col>
      <xdr:colOff>8325046</xdr:colOff>
      <xdr:row>243</xdr:row>
      <xdr:rowOff>99573</xdr:rowOff>
    </xdr:to>
    <xdr:pic>
      <xdr:nvPicPr>
        <xdr:cNvPr id="8" name="Elemento grafico 7" descr="Appunti con riempimento a tinta uni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E80371C-6BCC-4D24-B0A9-A297F6CEB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189146" y="43878500"/>
          <a:ext cx="914400" cy="925073"/>
        </a:xfrm>
        <a:prstGeom prst="rect">
          <a:avLst/>
        </a:prstGeom>
      </xdr:spPr>
    </xdr:pic>
    <xdr:clientData/>
  </xdr:twoCellAnchor>
  <xdr:twoCellAnchor>
    <xdr:from>
      <xdr:col>2</xdr:col>
      <xdr:colOff>5043714</xdr:colOff>
      <xdr:row>243</xdr:row>
      <xdr:rowOff>125399</xdr:rowOff>
    </xdr:from>
    <xdr:to>
      <xdr:col>2</xdr:col>
      <xdr:colOff>10577286</xdr:colOff>
      <xdr:row>245</xdr:row>
      <xdr:rowOff>136072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7BBB8CA0-C08A-45D9-832A-7E5CB9528025}"/>
            </a:ext>
          </a:extLst>
        </xdr:cNvPr>
        <xdr:cNvSpPr/>
      </xdr:nvSpPr>
      <xdr:spPr>
        <a:xfrm>
          <a:off x="10822214" y="44829399"/>
          <a:ext cx="5533572" cy="37353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 DETAILED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zoomScale="85" zoomScaleNormal="8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47"/>
  <sheetViews>
    <sheetView zoomScale="75" zoomScaleNormal="75" workbookViewId="0">
      <selection activeCell="E13" sqref="E1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53" t="s">
        <v>404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3" ht="18.5" thickBot="1" x14ac:dyDescent="0.45">
      <c r="A2" s="104" t="s">
        <v>419</v>
      </c>
      <c r="B2" s="304" t="str">
        <f>'General information'!B2</f>
        <v>CompanyName LegalForm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6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</row>
    <row r="4" spans="1:13" ht="18.5" thickBot="1" x14ac:dyDescent="0.45">
      <c r="A4" s="104" t="s">
        <v>80</v>
      </c>
      <c r="B4" s="280">
        <f>'General information'!B8</f>
        <v>45291</v>
      </c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</row>
    <row r="5" spans="1:13" ht="18.5" thickBot="1" x14ac:dyDescent="0.45">
      <c r="A5" s="104" t="s">
        <v>81</v>
      </c>
      <c r="B5" s="214">
        <f>'General information'!B9</f>
        <v>45657</v>
      </c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</row>
    <row r="6" spans="1:13" ht="20.5" thickBot="1" x14ac:dyDescent="0.45">
      <c r="A6" s="253" t="s">
        <v>403</v>
      </c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5"/>
    </row>
    <row r="7" spans="1:13" ht="18" x14ac:dyDescent="0.4">
      <c r="A7" s="99" t="s">
        <v>90</v>
      </c>
      <c r="B7" s="381" t="s">
        <v>89</v>
      </c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3"/>
    </row>
    <row r="8" spans="1:13" ht="18.5" thickBot="1" x14ac:dyDescent="0.45">
      <c r="A8" s="86" t="s">
        <v>281</v>
      </c>
      <c r="B8" s="378" t="s">
        <v>574</v>
      </c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80"/>
    </row>
    <row r="10" spans="1:13" ht="15" thickBot="1" x14ac:dyDescent="0.4"/>
    <row r="11" spans="1:13" ht="18.5" thickBot="1" x14ac:dyDescent="0.45">
      <c r="A11" s="283" t="s">
        <v>514</v>
      </c>
      <c r="B11" s="374"/>
      <c r="C11" s="374"/>
      <c r="D11" s="374"/>
      <c r="E11" s="374"/>
      <c r="F11" s="374"/>
      <c r="G11" s="374"/>
      <c r="H11" s="374"/>
      <c r="I11" s="374"/>
      <c r="J11" s="374"/>
      <c r="K11" s="374"/>
      <c r="L11" s="374"/>
      <c r="M11" s="284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86" t="s">
        <v>73</v>
      </c>
      <c r="F12" s="387"/>
      <c r="G12" s="387"/>
      <c r="H12" s="387"/>
      <c r="I12" s="387"/>
      <c r="J12" s="387"/>
      <c r="K12" s="387"/>
      <c r="L12" s="387"/>
      <c r="M12" s="396"/>
    </row>
    <row r="13" spans="1:13" ht="15" thickBot="1" x14ac:dyDescent="0.4">
      <c r="A13" s="47" t="s">
        <v>526</v>
      </c>
      <c r="B13" s="47" t="s">
        <v>527</v>
      </c>
      <c r="C13" s="397" t="s">
        <v>528</v>
      </c>
      <c r="D13" s="398"/>
      <c r="E13" s="56" t="s">
        <v>645</v>
      </c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2" t="s">
        <v>528</v>
      </c>
      <c r="D14" s="73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59" t="s">
        <v>529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59" t="s">
        <v>530</v>
      </c>
      <c r="D16" s="70">
        <f>SUM(D14:D15)</f>
        <v>3</v>
      </c>
      <c r="E16" s="59" t="s">
        <v>646</v>
      </c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59" t="s">
        <v>531</v>
      </c>
      <c r="D17" s="70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59" t="s">
        <v>532</v>
      </c>
      <c r="D18" s="70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59" t="s">
        <v>533</v>
      </c>
      <c r="D19" s="70">
        <v>5</v>
      </c>
      <c r="E19" s="59" t="s">
        <v>647</v>
      </c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59" t="s">
        <v>534</v>
      </c>
      <c r="D20" s="70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59" t="s">
        <v>535</v>
      </c>
      <c r="D21" s="70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3" t="s">
        <v>536</v>
      </c>
      <c r="D22" s="76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9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3">
        <v>28.4</v>
      </c>
      <c r="B24" s="24" t="s">
        <v>538</v>
      </c>
      <c r="C24" s="157" t="s">
        <v>539</v>
      </c>
      <c r="D24" s="73">
        <v>2</v>
      </c>
      <c r="E24" s="59" t="s">
        <v>648</v>
      </c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57" t="s">
        <v>540</v>
      </c>
      <c r="D25" s="70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57" t="s">
        <v>541</v>
      </c>
      <c r="D26" s="70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57" t="s">
        <v>542</v>
      </c>
      <c r="D27" s="70">
        <v>8</v>
      </c>
      <c r="E27" s="59" t="s">
        <v>649</v>
      </c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57" t="s">
        <v>543</v>
      </c>
      <c r="D28" s="70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57" t="s">
        <v>544</v>
      </c>
      <c r="D29" s="70">
        <v>5</v>
      </c>
      <c r="E29" s="59" t="s">
        <v>650</v>
      </c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57" t="s">
        <v>271</v>
      </c>
      <c r="D30" s="70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57" t="s">
        <v>545</v>
      </c>
      <c r="D31" s="76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5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  <row r="36" spans="3:8" ht="15" thickBot="1" x14ac:dyDescent="0.4"/>
    <row r="37" spans="3:8" x14ac:dyDescent="0.35">
      <c r="C37" s="236"/>
      <c r="D37" s="237"/>
      <c r="E37" s="237"/>
      <c r="F37" s="237"/>
      <c r="G37" s="237"/>
      <c r="H37" s="238"/>
    </row>
    <row r="38" spans="3:8" x14ac:dyDescent="0.35">
      <c r="C38" s="239"/>
      <c r="D38" s="240"/>
      <c r="E38" s="240"/>
      <c r="F38" s="240"/>
      <c r="G38" s="240"/>
      <c r="H38" s="241"/>
    </row>
    <row r="39" spans="3:8" x14ac:dyDescent="0.35">
      <c r="C39" s="239"/>
      <c r="D39" s="240"/>
      <c r="E39" s="240"/>
      <c r="F39" s="240"/>
      <c r="G39" s="240"/>
      <c r="H39" s="241"/>
    </row>
    <row r="40" spans="3:8" x14ac:dyDescent="0.35">
      <c r="C40" s="239"/>
      <c r="D40" s="240"/>
      <c r="E40" s="240"/>
      <c r="F40" s="240"/>
      <c r="G40" s="240"/>
      <c r="H40" s="241"/>
    </row>
    <row r="41" spans="3:8" x14ac:dyDescent="0.35">
      <c r="C41" s="239"/>
      <c r="D41" s="240"/>
      <c r="E41" s="240"/>
      <c r="F41" s="240"/>
      <c r="G41" s="240"/>
      <c r="H41" s="241"/>
    </row>
    <row r="42" spans="3:8" x14ac:dyDescent="0.35">
      <c r="C42" s="239"/>
      <c r="D42" s="240"/>
      <c r="E42" s="240"/>
      <c r="F42" s="240"/>
      <c r="G42" s="240"/>
      <c r="H42" s="241"/>
    </row>
    <row r="43" spans="3:8" x14ac:dyDescent="0.35">
      <c r="C43" s="239"/>
      <c r="D43" s="240"/>
      <c r="E43" s="240"/>
      <c r="F43" s="240"/>
      <c r="G43" s="240"/>
      <c r="H43" s="241"/>
    </row>
    <row r="44" spans="3:8" x14ac:dyDescent="0.35">
      <c r="C44" s="239"/>
      <c r="D44" s="240"/>
      <c r="E44" s="240"/>
      <c r="F44" s="240"/>
      <c r="G44" s="240"/>
      <c r="H44" s="241"/>
    </row>
    <row r="45" spans="3:8" x14ac:dyDescent="0.35">
      <c r="C45" s="239"/>
      <c r="D45" s="240"/>
      <c r="E45" s="240"/>
      <c r="F45" s="240"/>
      <c r="G45" s="240"/>
      <c r="H45" s="241"/>
    </row>
    <row r="46" spans="3:8" x14ac:dyDescent="0.35">
      <c r="C46" s="239"/>
      <c r="D46" s="240"/>
      <c r="E46" s="240"/>
      <c r="F46" s="240"/>
      <c r="G46" s="240"/>
      <c r="H46" s="241"/>
    </row>
    <row r="47" spans="3:8" ht="15" thickBot="1" x14ac:dyDescent="0.4">
      <c r="C47" s="242"/>
      <c r="D47" s="243"/>
      <c r="E47" s="243"/>
      <c r="F47" s="243"/>
      <c r="G47" s="243"/>
      <c r="H47" s="244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84"/>
  <sheetViews>
    <sheetView tabSelected="1"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83.453125" bestFit="1" customWidth="1"/>
    <col min="4" max="4" width="18.1796875" customWidth="1"/>
    <col min="13" max="13" width="8.7265625" customWidth="1"/>
  </cols>
  <sheetData>
    <row r="1" spans="1:13" ht="20.5" thickBot="1" x14ac:dyDescent="0.45">
      <c r="A1" s="253" t="s">
        <v>404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3" ht="18.5" thickBot="1" x14ac:dyDescent="0.45">
      <c r="A2" s="104" t="s">
        <v>419</v>
      </c>
      <c r="B2" s="304" t="str">
        <f>'General information'!B2</f>
        <v>CompanyName LegalForm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6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</row>
    <row r="4" spans="1:13" ht="18.5" thickBot="1" x14ac:dyDescent="0.45">
      <c r="A4" s="104" t="s">
        <v>80</v>
      </c>
      <c r="B4" s="280">
        <f>'General information'!B8</f>
        <v>45291</v>
      </c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</row>
    <row r="5" spans="1:13" ht="18.5" thickBot="1" x14ac:dyDescent="0.45">
      <c r="A5" s="104" t="s">
        <v>81</v>
      </c>
      <c r="B5" s="214">
        <f>'General information'!B9</f>
        <v>45657</v>
      </c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</row>
    <row r="6" spans="1:13" ht="20.5" thickBot="1" x14ac:dyDescent="0.45">
      <c r="A6" s="253" t="s">
        <v>403</v>
      </c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5"/>
    </row>
    <row r="7" spans="1:13" ht="18" x14ac:dyDescent="0.4">
      <c r="A7" s="99" t="s">
        <v>90</v>
      </c>
      <c r="B7" s="381" t="s">
        <v>89</v>
      </c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3"/>
    </row>
    <row r="8" spans="1:13" ht="18.5" thickBot="1" x14ac:dyDescent="0.45">
      <c r="A8" s="86" t="s">
        <v>281</v>
      </c>
      <c r="B8" s="378" t="s">
        <v>578</v>
      </c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80"/>
    </row>
    <row r="10" spans="1:13" ht="15" thickBot="1" x14ac:dyDescent="0.4"/>
    <row r="11" spans="1:13" ht="18.5" thickBot="1" x14ac:dyDescent="0.45">
      <c r="A11" s="283" t="s">
        <v>553</v>
      </c>
      <c r="B11" s="374"/>
      <c r="C11" s="374"/>
      <c r="D11" s="374"/>
      <c r="E11" s="374"/>
      <c r="F11" s="374"/>
      <c r="G11" s="374"/>
      <c r="H11" s="374"/>
      <c r="I11" s="374"/>
      <c r="J11" s="374"/>
      <c r="K11" s="374"/>
      <c r="L11" s="374"/>
      <c r="M11" s="284"/>
    </row>
    <row r="12" spans="1:13" ht="15" thickBot="1" x14ac:dyDescent="0.4">
      <c r="A12" s="105" t="s">
        <v>132</v>
      </c>
      <c r="B12" s="51" t="s">
        <v>151</v>
      </c>
      <c r="C12" s="51" t="s">
        <v>152</v>
      </c>
      <c r="D12" s="51" t="s">
        <v>133</v>
      </c>
      <c r="E12" s="386" t="s">
        <v>73</v>
      </c>
      <c r="F12" s="387"/>
      <c r="G12" s="387"/>
      <c r="H12" s="387"/>
      <c r="I12" s="387"/>
      <c r="J12" s="387"/>
      <c r="K12" s="387"/>
      <c r="L12" s="387"/>
      <c r="M12" s="396"/>
    </row>
    <row r="13" spans="1:13" ht="15" thickBot="1" x14ac:dyDescent="0.4">
      <c r="A13" s="137" t="s">
        <v>619</v>
      </c>
      <c r="B13" s="130" t="s">
        <v>555</v>
      </c>
      <c r="C13" s="397" t="s">
        <v>555</v>
      </c>
      <c r="D13" s="398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3"/>
      <c r="B14" s="2"/>
      <c r="C14" s="162" t="s">
        <v>579</v>
      </c>
      <c r="D14" s="73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3"/>
      <c r="B15" s="2"/>
      <c r="C15" s="159" t="s">
        <v>581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3"/>
      <c r="B16" s="2"/>
      <c r="C16" s="159" t="s">
        <v>580</v>
      </c>
      <c r="D16" s="70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4"/>
      <c r="B17" s="2"/>
      <c r="C17" s="29" t="s">
        <v>554</v>
      </c>
      <c r="D17" s="211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1">
        <v>7.2</v>
      </c>
      <c r="B18" s="148" t="s">
        <v>560</v>
      </c>
      <c r="C18" s="148" t="s">
        <v>560</v>
      </c>
      <c r="D18" s="148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3"/>
      <c r="B19" s="149"/>
      <c r="C19" s="162" t="s">
        <v>9</v>
      </c>
      <c r="D19" s="131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3"/>
      <c r="B20" s="2"/>
      <c r="C20" s="159" t="s">
        <v>561</v>
      </c>
      <c r="D20" s="132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3"/>
      <c r="B21" s="2"/>
      <c r="C21" s="159" t="s">
        <v>562</v>
      </c>
      <c r="D21" s="132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4"/>
      <c r="B22" s="150"/>
      <c r="C22" s="18" t="s">
        <v>563</v>
      </c>
      <c r="D22" s="212">
        <f>SUM(D19:D21)</f>
        <v>4</v>
      </c>
      <c r="E22" s="61"/>
      <c r="F22" s="10"/>
      <c r="G22" s="10"/>
      <c r="H22" s="10"/>
      <c r="I22" s="10"/>
      <c r="J22" s="10"/>
      <c r="K22" s="10"/>
      <c r="L22" s="10"/>
      <c r="M22" s="62"/>
    </row>
    <row r="23" spans="1:13" ht="15" thickBot="1" x14ac:dyDescent="0.4">
      <c r="A23" s="133">
        <v>7.21</v>
      </c>
      <c r="B23" s="18" t="s">
        <v>564</v>
      </c>
      <c r="C23" s="19"/>
      <c r="D23" s="132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29"/>
      <c r="E24" s="2"/>
      <c r="F24" s="2"/>
      <c r="G24" s="2"/>
      <c r="H24" s="2"/>
      <c r="I24" s="2"/>
      <c r="J24" s="2"/>
      <c r="K24" s="2"/>
      <c r="L24" s="2"/>
      <c r="M24" s="107"/>
    </row>
    <row r="25" spans="1:13" ht="15" thickBot="1" x14ac:dyDescent="0.4">
      <c r="A25" s="137">
        <v>7.18</v>
      </c>
      <c r="B25" s="24" t="s">
        <v>556</v>
      </c>
      <c r="C25" s="57"/>
      <c r="D25" s="74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1"/>
      <c r="B26" s="152"/>
      <c r="C26" s="60"/>
      <c r="D26" s="75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3"/>
      <c r="B27" s="107"/>
      <c r="C27" s="60"/>
      <c r="D27" s="75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3"/>
      <c r="B28" s="107"/>
      <c r="C28" s="60"/>
      <c r="D28" s="75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3"/>
      <c r="B29" s="107"/>
      <c r="C29" s="60"/>
      <c r="D29" s="75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3"/>
      <c r="B30" s="107"/>
      <c r="C30" s="60"/>
      <c r="D30" s="75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3"/>
      <c r="B31" s="107"/>
      <c r="C31" s="60"/>
      <c r="D31" s="75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3"/>
      <c r="B32" s="107"/>
      <c r="C32" s="60"/>
      <c r="D32" s="75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4"/>
      <c r="B33" s="108"/>
      <c r="C33" s="128"/>
      <c r="D33" s="127"/>
      <c r="E33" s="10"/>
      <c r="F33" s="10"/>
      <c r="G33" s="10"/>
      <c r="H33" s="10"/>
      <c r="I33" s="10"/>
      <c r="J33" s="10"/>
      <c r="K33" s="10"/>
      <c r="L33" s="10"/>
      <c r="M33" s="62"/>
    </row>
    <row r="34" spans="1:13" ht="15" thickBot="1" x14ac:dyDescent="0.4">
      <c r="A34" s="137" t="s">
        <v>575</v>
      </c>
      <c r="B34" s="24" t="s">
        <v>557</v>
      </c>
      <c r="C34" s="57"/>
      <c r="D34" s="74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1"/>
      <c r="B35" s="152"/>
      <c r="C35" s="60"/>
      <c r="D35" s="75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3"/>
      <c r="B36" s="107"/>
      <c r="C36" s="60"/>
      <c r="D36" s="75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3"/>
      <c r="B37" s="107"/>
      <c r="C37" s="60"/>
      <c r="D37" s="75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3"/>
      <c r="B38" s="107"/>
      <c r="C38" s="60"/>
      <c r="D38" s="75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3"/>
      <c r="B39" s="107"/>
      <c r="C39" s="60"/>
      <c r="D39" s="75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3"/>
      <c r="B40" s="107"/>
      <c r="C40" s="60"/>
      <c r="D40" s="75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3"/>
      <c r="B41" s="107"/>
      <c r="C41" s="60"/>
      <c r="D41" s="75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4"/>
      <c r="B42" s="108"/>
      <c r="C42" s="128"/>
      <c r="D42" s="127"/>
      <c r="E42" s="10"/>
      <c r="F42" s="10"/>
      <c r="G42" s="10"/>
      <c r="H42" s="10"/>
      <c r="I42" s="10"/>
      <c r="J42" s="10"/>
      <c r="K42" s="10"/>
      <c r="L42" s="10"/>
      <c r="M42" s="62"/>
    </row>
    <row r="43" spans="1:13" ht="15" thickBot="1" x14ac:dyDescent="0.4">
      <c r="A43" s="137" t="s">
        <v>576</v>
      </c>
      <c r="B43" s="24" t="s">
        <v>558</v>
      </c>
      <c r="C43" s="60"/>
      <c r="D43" s="74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1"/>
      <c r="B44" s="152"/>
      <c r="C44" s="60"/>
      <c r="D44" s="75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3"/>
      <c r="B45" s="107"/>
      <c r="C45" s="60"/>
      <c r="D45" s="75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3"/>
      <c r="B46" s="107"/>
      <c r="C46" s="60"/>
      <c r="D46" s="75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3"/>
      <c r="B47" s="107"/>
      <c r="C47" s="60"/>
      <c r="D47" s="75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3"/>
      <c r="B48" s="107"/>
      <c r="C48" s="60"/>
      <c r="D48" s="75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3"/>
      <c r="B49" s="107"/>
      <c r="C49" s="60"/>
      <c r="D49" s="75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3"/>
      <c r="B50" s="107"/>
      <c r="C50" s="60"/>
      <c r="D50" s="75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4"/>
      <c r="B51" s="108"/>
      <c r="C51" s="128"/>
      <c r="D51" s="127"/>
      <c r="E51" s="10"/>
      <c r="F51" s="10"/>
      <c r="G51" s="10"/>
      <c r="H51" s="10"/>
      <c r="I51" s="10"/>
      <c r="J51" s="10"/>
      <c r="K51" s="10"/>
      <c r="L51" s="10"/>
      <c r="M51" s="62"/>
    </row>
    <row r="52" spans="1:13" ht="15" thickBot="1" x14ac:dyDescent="0.4">
      <c r="A52" s="137" t="s">
        <v>577</v>
      </c>
      <c r="B52" s="24" t="s">
        <v>559</v>
      </c>
      <c r="C52" s="60"/>
      <c r="D52" s="74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1"/>
      <c r="B53" s="152"/>
      <c r="C53" s="60"/>
      <c r="D53" s="75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3"/>
      <c r="B54" s="107"/>
      <c r="C54" s="60"/>
      <c r="D54" s="75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3"/>
      <c r="B55" s="107"/>
      <c r="C55" s="60"/>
      <c r="D55" s="75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3"/>
      <c r="B56" s="107"/>
      <c r="C56" s="60"/>
      <c r="D56" s="75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3"/>
      <c r="B57" s="107"/>
      <c r="C57" s="60"/>
      <c r="D57" s="75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3"/>
      <c r="B58" s="107"/>
      <c r="C58" s="60"/>
      <c r="D58" s="75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3"/>
      <c r="B59" s="107"/>
      <c r="C59" s="60"/>
      <c r="D59" s="75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4"/>
      <c r="B60" s="108"/>
      <c r="C60" s="128"/>
      <c r="D60" s="127"/>
      <c r="E60" s="10"/>
      <c r="F60" s="10"/>
      <c r="G60" s="10"/>
      <c r="H60" s="10"/>
      <c r="I60" s="10"/>
      <c r="J60" s="10"/>
      <c r="K60" s="10"/>
      <c r="L60" s="10"/>
      <c r="M60" s="62"/>
    </row>
    <row r="61" spans="1:13" ht="15" thickBot="1" x14ac:dyDescent="0.4">
      <c r="A61" s="137">
        <v>7.21</v>
      </c>
      <c r="B61" s="24" t="s">
        <v>565</v>
      </c>
      <c r="C61" s="60"/>
      <c r="D61" s="74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3"/>
      <c r="B62" s="152"/>
      <c r="C62" s="60"/>
      <c r="D62" s="75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1"/>
      <c r="B63" s="107"/>
      <c r="C63" s="60"/>
      <c r="D63" s="75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3"/>
      <c r="B64" s="107"/>
      <c r="C64" s="60"/>
      <c r="D64" s="75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3"/>
      <c r="B65" s="107"/>
      <c r="C65" s="60"/>
      <c r="D65" s="75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3"/>
      <c r="B66" s="107"/>
      <c r="C66" s="60"/>
      <c r="D66" s="75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3"/>
      <c r="B67" s="107"/>
      <c r="C67" s="60"/>
      <c r="D67" s="75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3"/>
      <c r="B68" s="107"/>
      <c r="C68" s="60"/>
      <c r="D68" s="75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4"/>
      <c r="B69" s="108"/>
      <c r="C69" s="128"/>
      <c r="D69" s="127"/>
      <c r="E69" s="10"/>
      <c r="F69" s="10"/>
      <c r="G69" s="10"/>
      <c r="H69" s="10"/>
      <c r="I69" s="10"/>
      <c r="J69" s="10"/>
      <c r="K69" s="10"/>
      <c r="L69" s="10"/>
      <c r="M69" s="62"/>
    </row>
    <row r="72" spans="1:13" ht="15" thickBot="1" x14ac:dyDescent="0.4"/>
    <row r="73" spans="1:13" x14ac:dyDescent="0.35">
      <c r="B73" s="232"/>
    </row>
    <row r="74" spans="1:13" x14ac:dyDescent="0.35">
      <c r="B74" s="233"/>
    </row>
    <row r="75" spans="1:13" x14ac:dyDescent="0.35">
      <c r="B75" s="233"/>
    </row>
    <row r="76" spans="1:13" x14ac:dyDescent="0.35">
      <c r="B76" s="233"/>
    </row>
    <row r="77" spans="1:13" x14ac:dyDescent="0.35">
      <c r="B77" s="233"/>
    </row>
    <row r="78" spans="1:13" x14ac:dyDescent="0.35">
      <c r="B78" s="233"/>
    </row>
    <row r="79" spans="1:13" x14ac:dyDescent="0.35">
      <c r="B79" s="233"/>
    </row>
    <row r="80" spans="1:13" x14ac:dyDescent="0.35">
      <c r="B80" s="233"/>
    </row>
    <row r="81" spans="2:2" x14ac:dyDescent="0.35">
      <c r="B81" s="233"/>
    </row>
    <row r="82" spans="2:2" x14ac:dyDescent="0.35">
      <c r="B82" s="233"/>
    </row>
    <row r="83" spans="2:2" x14ac:dyDescent="0.35">
      <c r="B83" s="233"/>
    </row>
    <row r="84" spans="2:2" ht="15" thickBot="1" x14ac:dyDescent="0.4">
      <c r="B84" s="234"/>
    </row>
  </sheetData>
  <mergeCells count="11">
    <mergeCell ref="B8:M8"/>
    <mergeCell ref="A11:M11"/>
    <mergeCell ref="E12:M12"/>
    <mergeCell ref="C13:D13"/>
    <mergeCell ref="A1:M1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68"/>
  <sheetViews>
    <sheetView zoomScale="60" zoomScaleNormal="60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53" t="s">
        <v>406</v>
      </c>
      <c r="B1" s="254"/>
      <c r="C1" s="254"/>
      <c r="D1" s="254"/>
      <c r="E1" s="254"/>
      <c r="F1" s="254"/>
      <c r="G1" s="255"/>
    </row>
    <row r="2" spans="1:7" ht="18.5" thickBot="1" x14ac:dyDescent="0.45">
      <c r="A2" s="104" t="s">
        <v>419</v>
      </c>
      <c r="B2" s="256" t="s">
        <v>426</v>
      </c>
      <c r="C2" s="257"/>
      <c r="D2" s="257"/>
      <c r="E2" s="257"/>
      <c r="F2" s="257"/>
      <c r="G2" s="258"/>
    </row>
    <row r="3" spans="1:7" ht="18.5" thickBot="1" x14ac:dyDescent="0.45">
      <c r="A3" s="104" t="s">
        <v>422</v>
      </c>
      <c r="B3" s="256" t="s">
        <v>28</v>
      </c>
      <c r="C3" s="257"/>
      <c r="D3" s="257"/>
      <c r="E3" s="257"/>
      <c r="F3" s="257"/>
      <c r="G3" s="258"/>
    </row>
    <row r="4" spans="1:7" ht="18.5" thickBot="1" x14ac:dyDescent="0.45">
      <c r="A4" s="104" t="s">
        <v>420</v>
      </c>
      <c r="B4" s="256" t="s">
        <v>421</v>
      </c>
      <c r="C4" s="257"/>
      <c r="D4" s="257"/>
      <c r="E4" s="257"/>
      <c r="F4" s="257"/>
      <c r="G4" s="258"/>
    </row>
    <row r="5" spans="1:7" ht="18.5" thickBot="1" x14ac:dyDescent="0.45">
      <c r="A5" s="104" t="s">
        <v>547</v>
      </c>
      <c r="B5" s="256" t="s">
        <v>550</v>
      </c>
      <c r="C5" s="257"/>
      <c r="D5" s="257"/>
      <c r="E5" s="257"/>
      <c r="F5" s="257"/>
      <c r="G5" s="258"/>
    </row>
    <row r="6" spans="1:7" ht="18.5" thickBot="1" x14ac:dyDescent="0.45">
      <c r="A6" s="104" t="s">
        <v>418</v>
      </c>
      <c r="B6" s="256" t="s">
        <v>427</v>
      </c>
      <c r="C6" s="257"/>
      <c r="D6" s="257"/>
      <c r="E6" s="257"/>
      <c r="F6" s="257"/>
      <c r="G6" s="258"/>
    </row>
    <row r="7" spans="1:7" ht="18.5" thickBot="1" x14ac:dyDescent="0.45">
      <c r="A7" s="104" t="s">
        <v>548</v>
      </c>
      <c r="B7" s="256" t="s">
        <v>551</v>
      </c>
      <c r="C7" s="257"/>
      <c r="D7" s="257"/>
      <c r="E7" s="257"/>
      <c r="F7" s="257"/>
      <c r="G7" s="258"/>
    </row>
    <row r="8" spans="1:7" ht="18.5" thickBot="1" x14ac:dyDescent="0.45">
      <c r="A8" s="104" t="s">
        <v>80</v>
      </c>
      <c r="B8" s="259">
        <v>45291</v>
      </c>
      <c r="C8" s="260"/>
      <c r="D8" s="260"/>
      <c r="E8" s="260"/>
      <c r="F8" s="260"/>
      <c r="G8" s="261"/>
    </row>
    <row r="9" spans="1:7" ht="18.5" thickBot="1" x14ac:dyDescent="0.45">
      <c r="A9" s="118" t="s">
        <v>81</v>
      </c>
      <c r="B9" s="259">
        <v>45657</v>
      </c>
      <c r="C9" s="260"/>
      <c r="D9" s="260"/>
      <c r="E9" s="260"/>
      <c r="F9" s="260"/>
      <c r="G9" s="261"/>
    </row>
    <row r="10" spans="1:7" ht="18" x14ac:dyDescent="0.35">
      <c r="A10" s="114" t="s">
        <v>549</v>
      </c>
      <c r="B10" s="115" t="s">
        <v>552</v>
      </c>
      <c r="C10" s="116"/>
      <c r="D10" s="116"/>
      <c r="E10" s="116"/>
      <c r="F10" s="116"/>
      <c r="G10" s="117"/>
    </row>
    <row r="11" spans="1:7" ht="18" x14ac:dyDescent="0.35">
      <c r="A11" s="119"/>
      <c r="B11" s="122"/>
      <c r="C11" s="121"/>
      <c r="D11" s="121"/>
      <c r="E11" s="121"/>
      <c r="F11" s="121"/>
      <c r="G11" s="123"/>
    </row>
    <row r="12" spans="1:7" ht="18" x14ac:dyDescent="0.35">
      <c r="A12" s="119"/>
      <c r="B12" s="122"/>
      <c r="C12" s="121"/>
      <c r="D12" s="121"/>
      <c r="E12" s="121"/>
      <c r="F12" s="121"/>
      <c r="G12" s="123"/>
    </row>
    <row r="13" spans="1:7" ht="18" x14ac:dyDescent="0.35">
      <c r="A13" s="119"/>
      <c r="B13" s="122"/>
      <c r="C13" s="121"/>
      <c r="D13" s="121"/>
      <c r="E13" s="121"/>
      <c r="F13" s="121"/>
      <c r="G13" s="123"/>
    </row>
    <row r="14" spans="1:7" ht="18" x14ac:dyDescent="0.35">
      <c r="A14" s="119"/>
      <c r="B14" s="122"/>
      <c r="C14" s="121"/>
      <c r="D14" s="121"/>
      <c r="E14" s="121"/>
      <c r="F14" s="121"/>
      <c r="G14" s="123"/>
    </row>
    <row r="15" spans="1:7" ht="18" x14ac:dyDescent="0.35">
      <c r="A15" s="119"/>
      <c r="B15" s="122"/>
      <c r="C15" s="121"/>
      <c r="D15" s="121"/>
      <c r="E15" s="121"/>
      <c r="F15" s="121"/>
      <c r="G15" s="123"/>
    </row>
    <row r="16" spans="1:7" ht="18.5" thickBot="1" x14ac:dyDescent="0.4">
      <c r="A16" s="120"/>
      <c r="B16" s="124"/>
      <c r="C16" s="125"/>
      <c r="D16" s="125"/>
      <c r="E16" s="125"/>
      <c r="F16" s="125"/>
      <c r="G16" s="126"/>
    </row>
    <row r="17" spans="1:7" ht="18" x14ac:dyDescent="0.4">
      <c r="A17" s="102" t="s">
        <v>407</v>
      </c>
      <c r="B17" s="268" t="s">
        <v>409</v>
      </c>
      <c r="C17" s="269"/>
      <c r="D17" s="269"/>
      <c r="E17" s="269"/>
      <c r="F17" s="269"/>
      <c r="G17" s="270"/>
    </row>
    <row r="18" spans="1:7" ht="18" x14ac:dyDescent="0.4">
      <c r="A18" s="102"/>
      <c r="B18" s="262" t="s">
        <v>410</v>
      </c>
      <c r="C18" s="263"/>
      <c r="D18" s="263"/>
      <c r="E18" s="263"/>
      <c r="F18" s="263"/>
      <c r="G18" s="264"/>
    </row>
    <row r="19" spans="1:7" ht="18" x14ac:dyDescent="0.4">
      <c r="A19" s="102"/>
      <c r="B19" s="262" t="s">
        <v>411</v>
      </c>
      <c r="C19" s="263"/>
      <c r="D19" s="263"/>
      <c r="E19" s="263"/>
      <c r="F19" s="263"/>
      <c r="G19" s="264"/>
    </row>
    <row r="20" spans="1:7" ht="18.5" thickBot="1" x14ac:dyDescent="0.45">
      <c r="A20" s="103"/>
      <c r="B20" s="265" t="s">
        <v>412</v>
      </c>
      <c r="C20" s="266"/>
      <c r="D20" s="266"/>
      <c r="E20" s="266"/>
      <c r="F20" s="266"/>
      <c r="G20" s="267"/>
    </row>
    <row r="21" spans="1:7" ht="18.5" thickBot="1" x14ac:dyDescent="0.45">
      <c r="A21" s="102" t="s">
        <v>408</v>
      </c>
      <c r="B21" s="259" t="s">
        <v>413</v>
      </c>
      <c r="C21" s="260"/>
      <c r="D21" s="260"/>
      <c r="E21" s="260"/>
      <c r="F21" s="260"/>
      <c r="G21" s="261"/>
    </row>
    <row r="22" spans="1:7" ht="18" x14ac:dyDescent="0.4">
      <c r="A22" s="101" t="s">
        <v>414</v>
      </c>
      <c r="B22" s="268" t="s">
        <v>415</v>
      </c>
      <c r="C22" s="269"/>
      <c r="D22" s="269"/>
      <c r="E22" s="269"/>
      <c r="F22" s="269"/>
      <c r="G22" s="270"/>
    </row>
    <row r="23" spans="1:7" ht="18" x14ac:dyDescent="0.4">
      <c r="A23" s="102"/>
      <c r="B23" s="262" t="s">
        <v>416</v>
      </c>
      <c r="C23" s="263"/>
      <c r="D23" s="263"/>
      <c r="E23" s="263"/>
      <c r="F23" s="263"/>
      <c r="G23" s="264"/>
    </row>
    <row r="24" spans="1:7" ht="18" x14ac:dyDescent="0.4">
      <c r="A24" s="102"/>
      <c r="B24" s="262" t="s">
        <v>387</v>
      </c>
      <c r="C24" s="263"/>
      <c r="D24" s="263"/>
      <c r="E24" s="263"/>
      <c r="F24" s="263"/>
      <c r="G24" s="264"/>
    </row>
    <row r="25" spans="1:7" ht="18" x14ac:dyDescent="0.4">
      <c r="A25" s="102"/>
      <c r="B25" s="85" t="s">
        <v>625</v>
      </c>
      <c r="C25" s="183"/>
      <c r="D25" s="183"/>
      <c r="E25" s="183"/>
      <c r="F25" s="183"/>
      <c r="G25" s="179"/>
    </row>
    <row r="26" spans="1:7" ht="18" x14ac:dyDescent="0.4">
      <c r="A26" s="102"/>
      <c r="B26" s="85" t="s">
        <v>623</v>
      </c>
      <c r="C26" s="183"/>
      <c r="D26" s="183"/>
      <c r="E26" s="183"/>
      <c r="F26" s="183"/>
      <c r="G26" s="179"/>
    </row>
    <row r="27" spans="1:7" ht="18" x14ac:dyDescent="0.4">
      <c r="A27" s="102"/>
      <c r="B27" s="85" t="s">
        <v>624</v>
      </c>
      <c r="C27" s="183"/>
      <c r="D27" s="183"/>
      <c r="E27" s="183"/>
      <c r="F27" s="183"/>
      <c r="G27" s="179"/>
    </row>
    <row r="28" spans="1:7" ht="18" x14ac:dyDescent="0.4">
      <c r="A28" s="102"/>
      <c r="B28" s="85" t="s">
        <v>417</v>
      </c>
      <c r="C28" s="183"/>
      <c r="D28" s="183"/>
      <c r="E28" s="183"/>
      <c r="F28" s="183"/>
      <c r="G28" s="179"/>
    </row>
    <row r="29" spans="1:7" ht="18" x14ac:dyDescent="0.4">
      <c r="A29" s="102"/>
      <c r="B29" s="85" t="s">
        <v>621</v>
      </c>
      <c r="C29" s="183"/>
      <c r="D29" s="183"/>
      <c r="E29" s="183"/>
      <c r="F29" s="183"/>
      <c r="G29" s="179"/>
    </row>
    <row r="30" spans="1:7" ht="18.5" thickBot="1" x14ac:dyDescent="0.45">
      <c r="A30" s="103"/>
      <c r="B30" s="180" t="s">
        <v>622</v>
      </c>
      <c r="C30" s="181"/>
      <c r="D30" s="181"/>
      <c r="E30" s="181"/>
      <c r="F30" s="181"/>
      <c r="G30" s="182"/>
    </row>
    <row r="34" spans="1:6" ht="15" thickBot="1" x14ac:dyDescent="0.4"/>
    <row r="35" spans="1:6" x14ac:dyDescent="0.35">
      <c r="A35" s="236"/>
      <c r="B35" s="237"/>
      <c r="C35" s="237"/>
      <c r="D35" s="237"/>
      <c r="E35" s="237"/>
      <c r="F35" s="238"/>
    </row>
    <row r="36" spans="1:6" x14ac:dyDescent="0.35">
      <c r="A36" s="239"/>
      <c r="B36" s="240"/>
      <c r="C36" s="240"/>
      <c r="D36" s="240"/>
      <c r="E36" s="240"/>
      <c r="F36" s="241"/>
    </row>
    <row r="37" spans="1:6" x14ac:dyDescent="0.35">
      <c r="A37" s="239"/>
      <c r="B37" s="240"/>
      <c r="C37" s="240"/>
      <c r="D37" s="240"/>
      <c r="E37" s="240"/>
      <c r="F37" s="241"/>
    </row>
    <row r="38" spans="1:6" x14ac:dyDescent="0.35">
      <c r="A38" s="239"/>
      <c r="B38" s="240"/>
      <c r="C38" s="240"/>
      <c r="D38" s="240"/>
      <c r="E38" s="240"/>
      <c r="F38" s="241"/>
    </row>
    <row r="39" spans="1:6" x14ac:dyDescent="0.35">
      <c r="A39" s="239"/>
      <c r="B39" s="240"/>
      <c r="C39" s="240"/>
      <c r="D39" s="240"/>
      <c r="E39" s="240"/>
      <c r="F39" s="241"/>
    </row>
    <row r="40" spans="1:6" x14ac:dyDescent="0.35">
      <c r="A40" s="239"/>
      <c r="B40" s="240"/>
      <c r="C40" s="240"/>
      <c r="D40" s="240"/>
      <c r="E40" s="240"/>
      <c r="F40" s="241"/>
    </row>
    <row r="41" spans="1:6" x14ac:dyDescent="0.35">
      <c r="A41" s="239"/>
      <c r="B41" s="240"/>
      <c r="C41" s="240"/>
      <c r="D41" s="240"/>
      <c r="E41" s="240"/>
      <c r="F41" s="241"/>
    </row>
    <row r="42" spans="1:6" x14ac:dyDescent="0.35">
      <c r="A42" s="239"/>
      <c r="B42" s="240"/>
      <c r="C42" s="240"/>
      <c r="D42" s="240"/>
      <c r="E42" s="240"/>
      <c r="F42" s="241"/>
    </row>
    <row r="43" spans="1:6" x14ac:dyDescent="0.35">
      <c r="A43" s="239"/>
      <c r="B43" s="240"/>
      <c r="C43" s="240"/>
      <c r="D43" s="240"/>
      <c r="E43" s="240"/>
      <c r="F43" s="241"/>
    </row>
    <row r="44" spans="1:6" x14ac:dyDescent="0.35">
      <c r="A44" s="239"/>
      <c r="B44" s="240"/>
      <c r="C44" s="240"/>
      <c r="D44" s="240"/>
      <c r="E44" s="240"/>
      <c r="F44" s="241"/>
    </row>
    <row r="45" spans="1:6" x14ac:dyDescent="0.35">
      <c r="A45" s="239"/>
      <c r="B45" s="240"/>
      <c r="C45" s="240"/>
      <c r="D45" s="240"/>
      <c r="E45" s="240"/>
      <c r="F45" s="241"/>
    </row>
    <row r="46" spans="1:6" x14ac:dyDescent="0.35">
      <c r="A46" s="239"/>
      <c r="B46" s="240"/>
      <c r="C46" s="240"/>
      <c r="D46" s="240"/>
      <c r="E46" s="240"/>
      <c r="F46" s="241"/>
    </row>
    <row r="47" spans="1:6" x14ac:dyDescent="0.35">
      <c r="A47" s="239"/>
      <c r="B47" s="240"/>
      <c r="C47" s="240"/>
      <c r="D47" s="240"/>
      <c r="E47" s="240"/>
      <c r="F47" s="241"/>
    </row>
    <row r="48" spans="1:6" x14ac:dyDescent="0.35">
      <c r="A48" s="239"/>
      <c r="B48" s="240"/>
      <c r="C48" s="240"/>
      <c r="D48" s="240"/>
      <c r="E48" s="240"/>
      <c r="F48" s="241"/>
    </row>
    <row r="49" spans="1:6" x14ac:dyDescent="0.35">
      <c r="A49" s="239"/>
      <c r="B49" s="240"/>
      <c r="C49" s="240"/>
      <c r="D49" s="240"/>
      <c r="E49" s="240"/>
      <c r="F49" s="241"/>
    </row>
    <row r="50" spans="1:6" x14ac:dyDescent="0.35">
      <c r="A50" s="239"/>
      <c r="B50" s="240"/>
      <c r="C50" s="240"/>
      <c r="D50" s="240"/>
      <c r="E50" s="240"/>
      <c r="F50" s="241"/>
    </row>
    <row r="51" spans="1:6" x14ac:dyDescent="0.35">
      <c r="A51" s="239"/>
      <c r="B51" s="240"/>
      <c r="C51" s="240"/>
      <c r="D51" s="240"/>
      <c r="E51" s="240"/>
      <c r="F51" s="241"/>
    </row>
    <row r="52" spans="1:6" x14ac:dyDescent="0.35">
      <c r="A52" s="239"/>
      <c r="B52" s="240"/>
      <c r="C52" s="240"/>
      <c r="D52" s="240"/>
      <c r="E52" s="240"/>
      <c r="F52" s="241"/>
    </row>
    <row r="53" spans="1:6" ht="15" thickBot="1" x14ac:dyDescent="0.4">
      <c r="A53" s="242"/>
      <c r="B53" s="243"/>
      <c r="C53" s="243"/>
      <c r="D53" s="243"/>
      <c r="E53" s="243"/>
      <c r="F53" s="244"/>
    </row>
    <row r="57" spans="1:6" x14ac:dyDescent="0.35">
      <c r="A57" s="245"/>
      <c r="B57" s="246"/>
      <c r="C57" s="246"/>
      <c r="D57" s="246"/>
      <c r="E57" s="246"/>
      <c r="F57" s="247"/>
    </row>
    <row r="58" spans="1:6" x14ac:dyDescent="0.35">
      <c r="A58" s="248"/>
      <c r="B58" s="240"/>
      <c r="C58" s="240"/>
      <c r="D58" s="240"/>
      <c r="E58" s="240"/>
      <c r="F58" s="249"/>
    </row>
    <row r="59" spans="1:6" x14ac:dyDescent="0.35">
      <c r="A59" s="248"/>
      <c r="B59" s="240"/>
      <c r="C59" s="240"/>
      <c r="D59" s="240"/>
      <c r="E59" s="240"/>
      <c r="F59" s="249"/>
    </row>
    <row r="60" spans="1:6" x14ac:dyDescent="0.35">
      <c r="A60" s="248"/>
      <c r="B60" s="240"/>
      <c r="C60" s="240"/>
      <c r="D60" s="240"/>
      <c r="E60" s="240"/>
      <c r="F60" s="249"/>
    </row>
    <row r="61" spans="1:6" x14ac:dyDescent="0.35">
      <c r="A61" s="248"/>
      <c r="B61" s="240"/>
      <c r="C61" s="240"/>
      <c r="D61" s="240"/>
      <c r="E61" s="240"/>
      <c r="F61" s="249"/>
    </row>
    <row r="62" spans="1:6" x14ac:dyDescent="0.35">
      <c r="A62" s="248"/>
      <c r="B62" s="240"/>
      <c r="C62" s="240"/>
      <c r="D62" s="240"/>
      <c r="E62" s="240"/>
      <c r="F62" s="249"/>
    </row>
    <row r="63" spans="1:6" x14ac:dyDescent="0.35">
      <c r="A63" s="248"/>
      <c r="B63" s="240"/>
      <c r="C63" s="240"/>
      <c r="D63" s="240"/>
      <c r="E63" s="240"/>
      <c r="F63" s="249"/>
    </row>
    <row r="64" spans="1:6" x14ac:dyDescent="0.35">
      <c r="A64" s="248"/>
      <c r="B64" s="240"/>
      <c r="C64" s="240"/>
      <c r="D64" s="240"/>
      <c r="E64" s="240"/>
      <c r="F64" s="249"/>
    </row>
    <row r="65" spans="1:6" x14ac:dyDescent="0.35">
      <c r="A65" s="248"/>
      <c r="B65" s="240"/>
      <c r="C65" s="240"/>
      <c r="D65" s="240"/>
      <c r="E65" s="240"/>
      <c r="F65" s="249"/>
    </row>
    <row r="66" spans="1:6" x14ac:dyDescent="0.35">
      <c r="A66" s="248"/>
      <c r="B66" s="240"/>
      <c r="C66" s="240"/>
      <c r="D66" s="240"/>
      <c r="E66" s="240"/>
      <c r="F66" s="249"/>
    </row>
    <row r="67" spans="1:6" x14ac:dyDescent="0.35">
      <c r="A67" s="248"/>
      <c r="B67" s="240"/>
      <c r="C67" s="240"/>
      <c r="D67" s="240"/>
      <c r="E67" s="240"/>
      <c r="F67" s="249"/>
    </row>
    <row r="68" spans="1:6" x14ac:dyDescent="0.35">
      <c r="A68" s="250"/>
      <c r="B68" s="251"/>
      <c r="C68" s="251"/>
      <c r="D68" s="251"/>
      <c r="E68" s="251"/>
      <c r="F68" s="252"/>
    </row>
  </sheetData>
  <mergeCells count="17">
    <mergeCell ref="B24:G24"/>
    <mergeCell ref="B6:G6"/>
    <mergeCell ref="B4:G4"/>
    <mergeCell ref="B5:G5"/>
    <mergeCell ref="B18:G18"/>
    <mergeCell ref="B19:G19"/>
    <mergeCell ref="B20:G20"/>
    <mergeCell ref="B21:G21"/>
    <mergeCell ref="B22:G22"/>
    <mergeCell ref="B23:G23"/>
    <mergeCell ref="B17:G17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53" t="s">
        <v>404</v>
      </c>
      <c r="B1" s="254"/>
      <c r="C1" s="254"/>
      <c r="D1" s="254"/>
      <c r="E1" s="254"/>
      <c r="F1" s="254"/>
      <c r="G1" s="255"/>
    </row>
    <row r="2" spans="1:7" ht="18.5" thickBot="1" x14ac:dyDescent="0.45">
      <c r="A2" s="104" t="s">
        <v>419</v>
      </c>
      <c r="B2" s="271" t="str">
        <f>'General information'!B2</f>
        <v>CompanyName LegalForm</v>
      </c>
      <c r="C2" s="272"/>
      <c r="D2" s="272"/>
      <c r="E2" s="272"/>
      <c r="F2" s="272"/>
      <c r="G2" s="273"/>
    </row>
    <row r="3" spans="1:7" ht="18.5" thickBot="1" x14ac:dyDescent="0.45">
      <c r="A3" s="106" t="s">
        <v>422</v>
      </c>
      <c r="B3" s="271" t="str">
        <f>'General information'!B3</f>
        <v>Address 1234, Country</v>
      </c>
      <c r="C3" s="272"/>
      <c r="D3" s="272"/>
      <c r="E3" s="272"/>
      <c r="F3" s="272"/>
      <c r="G3" s="273"/>
    </row>
    <row r="4" spans="1:7" ht="18.5" thickBot="1" x14ac:dyDescent="0.45">
      <c r="A4" s="104" t="s">
        <v>80</v>
      </c>
      <c r="B4" s="280">
        <f>'General information'!B8</f>
        <v>45291</v>
      </c>
      <c r="C4" s="281"/>
      <c r="D4" s="281"/>
      <c r="E4" s="281"/>
      <c r="F4" s="281"/>
      <c r="G4" s="282"/>
    </row>
    <row r="5" spans="1:7" ht="18.5" thickBot="1" x14ac:dyDescent="0.45">
      <c r="A5" s="104" t="s">
        <v>81</v>
      </c>
      <c r="B5" s="280">
        <f>'General information'!B9</f>
        <v>45657</v>
      </c>
      <c r="C5" s="281"/>
      <c r="D5" s="281"/>
      <c r="E5" s="281"/>
      <c r="F5" s="281"/>
      <c r="G5" s="282"/>
    </row>
    <row r="6" spans="1:7" ht="20.5" thickBot="1" x14ac:dyDescent="0.45">
      <c r="A6" s="253" t="s">
        <v>403</v>
      </c>
      <c r="B6" s="254"/>
      <c r="C6" s="254"/>
      <c r="D6" s="254"/>
      <c r="E6" s="254"/>
      <c r="F6" s="254"/>
      <c r="G6" s="255"/>
    </row>
    <row r="7" spans="1:7" ht="18.5" thickBot="1" x14ac:dyDescent="0.45">
      <c r="A7" s="95" t="s">
        <v>90</v>
      </c>
      <c r="B7" s="285" t="s">
        <v>89</v>
      </c>
      <c r="C7" s="286"/>
      <c r="D7" s="286"/>
      <c r="E7" s="286"/>
      <c r="F7" s="286"/>
      <c r="G7" s="287"/>
    </row>
    <row r="8" spans="1:7" ht="18.5" thickBot="1" x14ac:dyDescent="0.45">
      <c r="A8" s="88" t="s">
        <v>281</v>
      </c>
      <c r="B8" s="274" t="s">
        <v>569</v>
      </c>
      <c r="C8" s="275"/>
      <c r="D8" s="275"/>
      <c r="E8" s="275"/>
      <c r="F8" s="275"/>
      <c r="G8" s="276"/>
    </row>
    <row r="9" spans="1:7" ht="14.5" thickBot="1" x14ac:dyDescent="0.35"/>
    <row r="10" spans="1:7" ht="18.5" thickBot="1" x14ac:dyDescent="0.45">
      <c r="A10" s="11" t="s">
        <v>91</v>
      </c>
      <c r="B10" s="283" t="s">
        <v>0</v>
      </c>
      <c r="C10" s="284"/>
      <c r="D10" s="134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77" t="s">
        <v>1</v>
      </c>
      <c r="C11" s="278"/>
      <c r="D11" s="278"/>
      <c r="E11" s="278"/>
      <c r="F11" s="278"/>
      <c r="G11" s="279"/>
    </row>
    <row r="12" spans="1:7" ht="15" customHeight="1" thickBot="1" x14ac:dyDescent="0.35">
      <c r="B12" s="292" t="s">
        <v>11</v>
      </c>
      <c r="C12" s="295"/>
      <c r="D12" s="295"/>
      <c r="E12" s="295"/>
      <c r="F12" s="295"/>
      <c r="G12" s="296"/>
    </row>
    <row r="13" spans="1:7" x14ac:dyDescent="0.3">
      <c r="A13" s="20" t="s">
        <v>92</v>
      </c>
      <c r="B13" s="290" t="s">
        <v>12</v>
      </c>
      <c r="C13" s="291"/>
      <c r="D13" s="6" t="s">
        <v>123</v>
      </c>
      <c r="E13" s="73">
        <v>1</v>
      </c>
      <c r="F13" s="216">
        <f>'Notes of financial statement'!D51</f>
        <v>54</v>
      </c>
      <c r="G13" s="168" t="s">
        <v>282</v>
      </c>
    </row>
    <row r="14" spans="1:7" ht="14.5" customHeight="1" x14ac:dyDescent="0.3">
      <c r="A14" s="21" t="s">
        <v>93</v>
      </c>
      <c r="B14" s="288" t="s">
        <v>13</v>
      </c>
      <c r="C14" s="289"/>
      <c r="D14" s="7"/>
      <c r="E14" s="70"/>
      <c r="F14" s="75">
        <v>2</v>
      </c>
      <c r="G14" s="169"/>
    </row>
    <row r="15" spans="1:7" ht="14.5" customHeight="1" x14ac:dyDescent="0.3">
      <c r="A15" s="21" t="s">
        <v>94</v>
      </c>
      <c r="B15" s="288" t="s">
        <v>14</v>
      </c>
      <c r="C15" s="289"/>
      <c r="D15" s="7"/>
      <c r="E15" s="70"/>
      <c r="F15" s="75"/>
      <c r="G15" s="169"/>
    </row>
    <row r="16" spans="1:7" ht="14.5" customHeight="1" x14ac:dyDescent="0.3">
      <c r="A16" s="21" t="s">
        <v>95</v>
      </c>
      <c r="B16" s="288" t="s">
        <v>15</v>
      </c>
      <c r="C16" s="289"/>
      <c r="D16" s="7"/>
      <c r="E16" s="70">
        <v>20</v>
      </c>
      <c r="F16" s="75">
        <v>20</v>
      </c>
      <c r="G16" s="169"/>
    </row>
    <row r="17" spans="1:7" x14ac:dyDescent="0.3">
      <c r="A17" s="21" t="s">
        <v>96</v>
      </c>
      <c r="B17" s="288" t="s">
        <v>16</v>
      </c>
      <c r="C17" s="289"/>
      <c r="D17" s="7"/>
      <c r="E17" s="70">
        <v>30</v>
      </c>
      <c r="F17" s="75">
        <v>30</v>
      </c>
      <c r="G17" s="169"/>
    </row>
    <row r="18" spans="1:7" ht="14.5" customHeight="1" x14ac:dyDescent="0.3">
      <c r="A18" s="21" t="s">
        <v>97</v>
      </c>
      <c r="B18" s="288" t="s">
        <v>17</v>
      </c>
      <c r="C18" s="289"/>
      <c r="D18" s="7"/>
      <c r="E18" s="70"/>
      <c r="F18" s="75"/>
      <c r="G18" s="169"/>
    </row>
    <row r="19" spans="1:7" ht="14.5" customHeight="1" x14ac:dyDescent="0.3">
      <c r="A19" s="21" t="s">
        <v>98</v>
      </c>
      <c r="B19" s="288" t="s">
        <v>18</v>
      </c>
      <c r="C19" s="289"/>
      <c r="D19" s="7"/>
      <c r="E19" s="70"/>
      <c r="F19" s="75"/>
      <c r="G19" s="169"/>
    </row>
    <row r="20" spans="1:7" ht="14.5" customHeight="1" x14ac:dyDescent="0.3">
      <c r="A20" s="21" t="s">
        <v>99</v>
      </c>
      <c r="B20" s="288" t="s">
        <v>19</v>
      </c>
      <c r="C20" s="289"/>
      <c r="D20" s="7"/>
      <c r="E20" s="70"/>
      <c r="F20" s="75"/>
      <c r="G20" s="169"/>
    </row>
    <row r="21" spans="1:7" ht="14.5" customHeight="1" x14ac:dyDescent="0.3">
      <c r="A21" s="21" t="s">
        <v>100</v>
      </c>
      <c r="B21" s="288" t="s">
        <v>20</v>
      </c>
      <c r="C21" s="289"/>
      <c r="D21" s="7"/>
      <c r="E21" s="70"/>
      <c r="F21" s="75"/>
      <c r="G21" s="169"/>
    </row>
    <row r="22" spans="1:7" ht="15" customHeight="1" x14ac:dyDescent="0.3">
      <c r="A22" s="21" t="s">
        <v>101</v>
      </c>
      <c r="B22" s="288" t="s">
        <v>21</v>
      </c>
      <c r="C22" s="289"/>
      <c r="D22" s="7" t="s">
        <v>124</v>
      </c>
      <c r="E22" s="70"/>
      <c r="F22" s="217">
        <f>'Notes of financial statement'!D85</f>
        <v>73</v>
      </c>
      <c r="G22" s="170" t="s">
        <v>283</v>
      </c>
    </row>
    <row r="23" spans="1:7" ht="14.5" customHeight="1" x14ac:dyDescent="0.3">
      <c r="A23" s="21" t="s">
        <v>102</v>
      </c>
      <c r="B23" s="288" t="s">
        <v>22</v>
      </c>
      <c r="C23" s="289"/>
      <c r="D23" s="7"/>
      <c r="E23" s="70"/>
      <c r="F23" s="75"/>
      <c r="G23" s="170"/>
    </row>
    <row r="24" spans="1:7" ht="14.5" customHeight="1" x14ac:dyDescent="0.3">
      <c r="A24" s="21" t="s">
        <v>103</v>
      </c>
      <c r="B24" s="288" t="s">
        <v>23</v>
      </c>
      <c r="C24" s="289"/>
      <c r="D24" s="7"/>
      <c r="E24" s="70"/>
      <c r="F24" s="75"/>
      <c r="G24" s="169"/>
    </row>
    <row r="25" spans="1:7" ht="14.5" customHeight="1" x14ac:dyDescent="0.3">
      <c r="A25" s="21" t="s">
        <v>104</v>
      </c>
      <c r="B25" s="288" t="s">
        <v>24</v>
      </c>
      <c r="C25" s="289"/>
      <c r="D25" s="7"/>
      <c r="E25" s="70"/>
      <c r="F25" s="75"/>
      <c r="G25" s="169"/>
    </row>
    <row r="26" spans="1:7" ht="14.5" customHeight="1" x14ac:dyDescent="0.3">
      <c r="A26" s="21" t="s">
        <v>105</v>
      </c>
      <c r="B26" s="288" t="s">
        <v>25</v>
      </c>
      <c r="C26" s="289"/>
      <c r="D26" s="7"/>
      <c r="E26" s="70"/>
      <c r="F26" s="75"/>
      <c r="G26" s="169"/>
    </row>
    <row r="27" spans="1:7" ht="15" customHeight="1" thickBot="1" x14ac:dyDescent="0.35">
      <c r="A27" s="22" t="s">
        <v>106</v>
      </c>
      <c r="B27" s="293" t="s">
        <v>26</v>
      </c>
      <c r="C27" s="294"/>
      <c r="D27" s="8"/>
      <c r="E27" s="76"/>
      <c r="F27" s="75"/>
      <c r="G27" s="171"/>
    </row>
    <row r="28" spans="1:7" ht="14.5" thickBot="1" x14ac:dyDescent="0.35">
      <c r="B28" s="292" t="s">
        <v>27</v>
      </c>
      <c r="C28" s="279"/>
      <c r="E28" s="185">
        <f>SUM(E13:E27)</f>
        <v>51</v>
      </c>
      <c r="F28" s="185">
        <f>SUM(F13:F27)</f>
        <v>179</v>
      </c>
    </row>
    <row r="29" spans="1:7" ht="14.5" thickBot="1" x14ac:dyDescent="0.35"/>
    <row r="30" spans="1:7" ht="14.5" thickBot="1" x14ac:dyDescent="0.35">
      <c r="D30" s="84" t="s">
        <v>73</v>
      </c>
      <c r="E30" s="11">
        <f>$B$4</f>
        <v>45291</v>
      </c>
      <c r="F30" s="11">
        <f>$B$5</f>
        <v>45657</v>
      </c>
      <c r="G30" s="172" t="s">
        <v>281</v>
      </c>
    </row>
    <row r="31" spans="1:7" ht="15" customHeight="1" thickBot="1" x14ac:dyDescent="0.35">
      <c r="B31" s="277" t="s">
        <v>29</v>
      </c>
      <c r="C31" s="278"/>
      <c r="D31" s="278"/>
      <c r="E31" s="278"/>
      <c r="F31" s="278"/>
      <c r="G31" s="278"/>
    </row>
    <row r="32" spans="1:7" ht="14.5" customHeight="1" x14ac:dyDescent="0.3">
      <c r="A32" s="20" t="s">
        <v>107</v>
      </c>
      <c r="B32" s="290" t="s">
        <v>2</v>
      </c>
      <c r="C32" s="291"/>
      <c r="D32" s="6" t="s">
        <v>125</v>
      </c>
      <c r="E32" s="73">
        <v>30</v>
      </c>
      <c r="F32" s="218">
        <f>'Notes of financial statement'!D104</f>
        <v>65</v>
      </c>
      <c r="G32" s="168" t="s">
        <v>284</v>
      </c>
    </row>
    <row r="33" spans="1:7" ht="14.5" customHeight="1" x14ac:dyDescent="0.3">
      <c r="A33" s="21" t="s">
        <v>108</v>
      </c>
      <c r="B33" s="288" t="s">
        <v>3</v>
      </c>
      <c r="C33" s="289"/>
      <c r="D33" s="7" t="s">
        <v>126</v>
      </c>
      <c r="E33" s="70"/>
      <c r="F33" s="219">
        <f>'Notes of financial statement'!D128</f>
        <v>89</v>
      </c>
      <c r="G33" s="170" t="s">
        <v>283</v>
      </c>
    </row>
    <row r="34" spans="1:7" ht="14.5" customHeight="1" x14ac:dyDescent="0.3">
      <c r="A34" s="21" t="s">
        <v>109</v>
      </c>
      <c r="B34" s="288" t="s">
        <v>4</v>
      </c>
      <c r="C34" s="289"/>
      <c r="D34" s="7"/>
      <c r="E34" s="70"/>
      <c r="F34" s="70"/>
      <c r="G34" s="169"/>
    </row>
    <row r="35" spans="1:7" ht="14.5" customHeight="1" x14ac:dyDescent="0.3">
      <c r="A35" s="21" t="s">
        <v>110</v>
      </c>
      <c r="B35" s="288" t="s">
        <v>5</v>
      </c>
      <c r="C35" s="289"/>
      <c r="D35" s="7"/>
      <c r="E35" s="70"/>
      <c r="F35" s="70"/>
      <c r="G35" s="169"/>
    </row>
    <row r="36" spans="1:7" ht="14.5" customHeight="1" x14ac:dyDescent="0.3">
      <c r="A36" s="21" t="s">
        <v>111</v>
      </c>
      <c r="B36" s="288" t="s">
        <v>6</v>
      </c>
      <c r="C36" s="289"/>
      <c r="D36" s="7"/>
      <c r="E36" s="70"/>
      <c r="F36" s="70"/>
      <c r="G36" s="169"/>
    </row>
    <row r="37" spans="1:7" ht="14.5" customHeight="1" x14ac:dyDescent="0.3">
      <c r="A37" s="21" t="s">
        <v>112</v>
      </c>
      <c r="B37" s="288" t="s">
        <v>7</v>
      </c>
      <c r="C37" s="289"/>
      <c r="D37" s="7"/>
      <c r="E37" s="70"/>
      <c r="F37" s="70"/>
      <c r="G37" s="169"/>
    </row>
    <row r="38" spans="1:7" ht="14.5" customHeight="1" x14ac:dyDescent="0.3">
      <c r="A38" s="21" t="s">
        <v>113</v>
      </c>
      <c r="B38" s="288" t="s">
        <v>8</v>
      </c>
      <c r="C38" s="289"/>
      <c r="D38" s="7"/>
      <c r="E38" s="70"/>
      <c r="F38" s="70"/>
      <c r="G38" s="169"/>
    </row>
    <row r="39" spans="1:7" ht="14.5" customHeight="1" x14ac:dyDescent="0.3">
      <c r="A39" s="21" t="s">
        <v>114</v>
      </c>
      <c r="B39" s="288" t="s">
        <v>9</v>
      </c>
      <c r="C39" s="289"/>
      <c r="D39" s="7"/>
      <c r="E39" s="70">
        <v>10</v>
      </c>
      <c r="F39" s="70">
        <v>15</v>
      </c>
      <c r="G39" s="169"/>
    </row>
    <row r="40" spans="1:7" ht="15" customHeight="1" thickBot="1" x14ac:dyDescent="0.35">
      <c r="A40" s="22" t="s">
        <v>115</v>
      </c>
      <c r="B40" s="293" t="s">
        <v>10</v>
      </c>
      <c r="C40" s="294"/>
      <c r="D40" s="8"/>
      <c r="E40" s="76"/>
      <c r="F40" s="76"/>
      <c r="G40" s="171"/>
    </row>
    <row r="41" spans="1:7" ht="14.5" thickBot="1" x14ac:dyDescent="0.35">
      <c r="B41" s="277" t="s">
        <v>30</v>
      </c>
      <c r="C41" s="279"/>
      <c r="E41" s="186">
        <f>SUM(E32:E40)</f>
        <v>40</v>
      </c>
      <c r="F41" s="186">
        <f>SUM(F32:F40)</f>
        <v>169</v>
      </c>
    </row>
    <row r="42" spans="1:7" ht="15" customHeight="1" thickBot="1" x14ac:dyDescent="0.35">
      <c r="B42" s="277" t="s">
        <v>31</v>
      </c>
      <c r="C42" s="279"/>
      <c r="E42" s="186">
        <f>SUM(E28,E41)</f>
        <v>91</v>
      </c>
      <c r="F42" s="186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4" t="s">
        <v>73</v>
      </c>
      <c r="E44" s="11">
        <f>$B$4</f>
        <v>45291</v>
      </c>
      <c r="F44" s="11">
        <f>$B$5</f>
        <v>45657</v>
      </c>
      <c r="G44" s="172" t="s">
        <v>281</v>
      </c>
    </row>
    <row r="45" spans="1:7" ht="15" customHeight="1" thickBot="1" x14ac:dyDescent="0.35">
      <c r="B45" s="277" t="s">
        <v>32</v>
      </c>
      <c r="C45" s="278"/>
      <c r="D45" s="278"/>
      <c r="E45" s="278"/>
      <c r="F45" s="278"/>
      <c r="G45" s="279"/>
    </row>
    <row r="46" spans="1:7" ht="15" customHeight="1" thickBot="1" x14ac:dyDescent="0.35">
      <c r="B46" s="277" t="s">
        <v>33</v>
      </c>
      <c r="C46" s="278"/>
      <c r="D46" s="278"/>
      <c r="E46" s="278"/>
      <c r="F46" s="278"/>
      <c r="G46" s="279"/>
    </row>
    <row r="47" spans="1:7" ht="14.5" customHeight="1" x14ac:dyDescent="0.3">
      <c r="A47" s="20" t="s">
        <v>116</v>
      </c>
      <c r="B47" s="290" t="s">
        <v>34</v>
      </c>
      <c r="C47" s="291"/>
      <c r="D47" s="6" t="s">
        <v>127</v>
      </c>
      <c r="E47" s="73"/>
      <c r="F47" s="217">
        <f>'Notes of financial statement'!D188</f>
        <v>3</v>
      </c>
      <c r="G47" s="168" t="s">
        <v>285</v>
      </c>
    </row>
    <row r="48" spans="1:7" ht="14.5" customHeight="1" x14ac:dyDescent="0.3">
      <c r="A48" s="21" t="s">
        <v>117</v>
      </c>
      <c r="B48" s="288" t="s">
        <v>35</v>
      </c>
      <c r="C48" s="289"/>
      <c r="D48" s="7" t="s">
        <v>128</v>
      </c>
      <c r="E48" s="70"/>
      <c r="F48" s="217">
        <f>'Notes of financial statement'!D192</f>
        <v>7</v>
      </c>
      <c r="G48" s="170" t="s">
        <v>285</v>
      </c>
    </row>
    <row r="49" spans="1:7" ht="14.5" customHeight="1" x14ac:dyDescent="0.3">
      <c r="A49" s="21" t="s">
        <v>118</v>
      </c>
      <c r="B49" s="288" t="s">
        <v>36</v>
      </c>
      <c r="C49" s="289"/>
      <c r="D49" s="7" t="s">
        <v>129</v>
      </c>
      <c r="E49" s="70"/>
      <c r="F49" s="217">
        <f>'Notes of financial statement'!D209</f>
        <v>0</v>
      </c>
      <c r="G49" s="170" t="s">
        <v>285</v>
      </c>
    </row>
    <row r="50" spans="1:7" ht="14.5" customHeight="1" x14ac:dyDescent="0.3">
      <c r="A50" s="21" t="s">
        <v>119</v>
      </c>
      <c r="B50" s="288" t="s">
        <v>37</v>
      </c>
      <c r="C50" s="289"/>
      <c r="D50" s="7"/>
      <c r="E50" s="70"/>
      <c r="F50" s="75"/>
      <c r="G50" s="169"/>
    </row>
    <row r="51" spans="1:7" ht="14.5" customHeight="1" x14ac:dyDescent="0.3">
      <c r="A51" s="21" t="s">
        <v>120</v>
      </c>
      <c r="B51" s="288" t="s">
        <v>38</v>
      </c>
      <c r="C51" s="289"/>
      <c r="D51" s="7" t="s">
        <v>130</v>
      </c>
      <c r="E51" s="70"/>
      <c r="F51" s="217">
        <f>'Notes of financial statement'!D227</f>
        <v>0</v>
      </c>
      <c r="G51" s="170" t="s">
        <v>285</v>
      </c>
    </row>
    <row r="52" spans="1:7" ht="14.5" customHeight="1" thickBot="1" x14ac:dyDescent="0.35">
      <c r="A52" s="22" t="s">
        <v>121</v>
      </c>
      <c r="B52" s="288" t="s">
        <v>39</v>
      </c>
      <c r="C52" s="289"/>
      <c r="D52" s="8" t="s">
        <v>131</v>
      </c>
      <c r="E52" s="70">
        <v>15</v>
      </c>
      <c r="F52" s="217">
        <f>'Notes of financial statement'!D232</f>
        <v>7</v>
      </c>
      <c r="G52" s="173" t="s">
        <v>285</v>
      </c>
    </row>
    <row r="53" spans="1:7" ht="14.5" customHeight="1" thickBot="1" x14ac:dyDescent="0.35">
      <c r="A53" s="3"/>
      <c r="B53" s="277" t="s">
        <v>40</v>
      </c>
      <c r="C53" s="279"/>
      <c r="D53" s="77"/>
      <c r="E53" s="187">
        <f>SUM(E47:E52)</f>
        <v>15</v>
      </c>
      <c r="F53" s="188">
        <f>SUM(F47:F52)</f>
        <v>17</v>
      </c>
    </row>
    <row r="54" spans="1:7" ht="15" customHeight="1" thickBot="1" x14ac:dyDescent="0.35">
      <c r="A54" s="23" t="s">
        <v>122</v>
      </c>
      <c r="B54" s="293" t="s">
        <v>41</v>
      </c>
      <c r="C54" s="294"/>
      <c r="D54" s="78"/>
      <c r="E54" s="9"/>
      <c r="F54" s="215"/>
    </row>
    <row r="55" spans="1:7" ht="14.5" thickBot="1" x14ac:dyDescent="0.35">
      <c r="B55" s="277" t="s">
        <v>42</v>
      </c>
      <c r="C55" s="279"/>
      <c r="E55" s="185">
        <f>SUM(E53,E54)</f>
        <v>15</v>
      </c>
      <c r="F55" s="185">
        <f>SUM(F53,F54)</f>
        <v>17</v>
      </c>
    </row>
    <row r="56" spans="1:7" ht="14.5" thickBot="1" x14ac:dyDescent="0.35"/>
    <row r="57" spans="1:7" ht="15" customHeight="1" thickBot="1" x14ac:dyDescent="0.35">
      <c r="D57" s="84" t="s">
        <v>73</v>
      </c>
      <c r="E57" s="11">
        <f>$B$4</f>
        <v>45291</v>
      </c>
      <c r="F57" s="11">
        <f>$B$5</f>
        <v>45657</v>
      </c>
      <c r="G57" s="172" t="s">
        <v>281</v>
      </c>
    </row>
    <row r="58" spans="1:7" ht="15" customHeight="1" thickBot="1" x14ac:dyDescent="0.35">
      <c r="B58" s="277" t="s">
        <v>43</v>
      </c>
      <c r="C58" s="278"/>
      <c r="D58" s="278"/>
      <c r="E58" s="278"/>
      <c r="F58" s="278"/>
      <c r="G58" s="279"/>
    </row>
    <row r="59" spans="1:7" ht="14.5" customHeight="1" thickBot="1" x14ac:dyDescent="0.35">
      <c r="B59" s="292" t="s">
        <v>44</v>
      </c>
      <c r="C59" s="295"/>
      <c r="D59" s="295"/>
      <c r="E59" s="295"/>
      <c r="F59" s="295"/>
      <c r="G59" s="295"/>
    </row>
    <row r="60" spans="1:7" ht="14.5" customHeight="1" x14ac:dyDescent="0.3">
      <c r="A60" s="20" t="s">
        <v>293</v>
      </c>
      <c r="B60" s="290" t="s">
        <v>45</v>
      </c>
      <c r="C60" s="291"/>
      <c r="D60" s="6"/>
      <c r="E60" s="73"/>
      <c r="F60" s="74"/>
      <c r="G60" s="174"/>
    </row>
    <row r="61" spans="1:7" ht="15" customHeight="1" x14ac:dyDescent="0.3">
      <c r="A61" s="21" t="s">
        <v>294</v>
      </c>
      <c r="B61" s="288" t="s">
        <v>46</v>
      </c>
      <c r="C61" s="289"/>
      <c r="D61" s="7" t="s">
        <v>311</v>
      </c>
      <c r="E61" s="70">
        <v>3</v>
      </c>
      <c r="F61" s="217">
        <f>'Notes of financial statement'!D184</f>
        <v>6</v>
      </c>
      <c r="G61" s="170" t="s">
        <v>286</v>
      </c>
    </row>
    <row r="62" spans="1:7" ht="15" customHeight="1" thickBot="1" x14ac:dyDescent="0.35">
      <c r="A62" s="22" t="s">
        <v>295</v>
      </c>
      <c r="B62" s="293" t="s">
        <v>47</v>
      </c>
      <c r="C62" s="294"/>
      <c r="D62" s="8"/>
      <c r="E62" s="76">
        <v>2</v>
      </c>
      <c r="F62" s="75">
        <v>2</v>
      </c>
      <c r="G62" s="171"/>
    </row>
    <row r="63" spans="1:7" ht="15" customHeight="1" thickBot="1" x14ac:dyDescent="0.35">
      <c r="B63" s="18" t="s">
        <v>48</v>
      </c>
      <c r="C63" s="19"/>
      <c r="D63" s="80"/>
      <c r="E63" s="189">
        <f>SUM(E60:E62)</f>
        <v>5</v>
      </c>
      <c r="F63" s="185">
        <f>SUM(F60:F62)</f>
        <v>8</v>
      </c>
    </row>
    <row r="64" spans="1:7" ht="14.5" customHeight="1" x14ac:dyDescent="0.3">
      <c r="A64" s="20" t="s">
        <v>296</v>
      </c>
      <c r="B64" s="290" t="s">
        <v>49</v>
      </c>
      <c r="C64" s="291"/>
      <c r="D64" s="6" t="s">
        <v>312</v>
      </c>
      <c r="E64" s="73"/>
      <c r="F64" s="217">
        <f>'Notes of financial statement'!D151</f>
        <v>68</v>
      </c>
      <c r="G64" s="168" t="s">
        <v>287</v>
      </c>
    </row>
    <row r="65" spans="1:7" ht="14.5" customHeight="1" x14ac:dyDescent="0.3">
      <c r="A65" s="21" t="s">
        <v>297</v>
      </c>
      <c r="B65" s="288" t="s">
        <v>50</v>
      </c>
      <c r="C65" s="289"/>
      <c r="D65" s="7"/>
      <c r="E65" s="70">
        <v>4</v>
      </c>
      <c r="F65" s="75">
        <v>5</v>
      </c>
      <c r="G65" s="169"/>
    </row>
    <row r="66" spans="1:7" ht="14.5" customHeight="1" x14ac:dyDescent="0.3">
      <c r="A66" s="21" t="s">
        <v>298</v>
      </c>
      <c r="B66" s="288" t="s">
        <v>51</v>
      </c>
      <c r="C66" s="289"/>
      <c r="D66" s="7"/>
      <c r="E66" s="70"/>
      <c r="F66" s="75"/>
      <c r="G66" s="169"/>
    </row>
    <row r="67" spans="1:7" ht="14.5" customHeight="1" x14ac:dyDescent="0.3">
      <c r="A67" s="21" t="s">
        <v>299</v>
      </c>
      <c r="B67" s="288" t="s">
        <v>52</v>
      </c>
      <c r="C67" s="289"/>
      <c r="D67" s="7"/>
      <c r="E67" s="70"/>
      <c r="F67" s="75"/>
      <c r="G67" s="169"/>
    </row>
    <row r="68" spans="1:7" ht="14.5" customHeight="1" x14ac:dyDescent="0.3">
      <c r="A68" s="21" t="s">
        <v>300</v>
      </c>
      <c r="B68" s="288" t="s">
        <v>53</v>
      </c>
      <c r="C68" s="289"/>
      <c r="D68" s="7"/>
      <c r="E68" s="70"/>
      <c r="F68" s="75"/>
      <c r="G68" s="169"/>
    </row>
    <row r="69" spans="1:7" ht="15" customHeight="1" thickBot="1" x14ac:dyDescent="0.35">
      <c r="A69" s="22" t="s">
        <v>301</v>
      </c>
      <c r="B69" s="293" t="s">
        <v>54</v>
      </c>
      <c r="C69" s="294"/>
      <c r="D69" s="8"/>
      <c r="E69" s="76"/>
      <c r="F69" s="79"/>
      <c r="G69" s="171"/>
    </row>
    <row r="70" spans="1:7" ht="14.5" thickBot="1" x14ac:dyDescent="0.35">
      <c r="B70" s="277" t="s">
        <v>55</v>
      </c>
      <c r="C70" s="279"/>
      <c r="E70" s="185">
        <f>SUM(E63:E69)</f>
        <v>9</v>
      </c>
      <c r="F70" s="185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4" t="s">
        <v>73</v>
      </c>
      <c r="E72" s="11">
        <f>$B$4</f>
        <v>45291</v>
      </c>
      <c r="F72" s="11">
        <f>$B$5</f>
        <v>45657</v>
      </c>
      <c r="G72" s="172" t="s">
        <v>281</v>
      </c>
    </row>
    <row r="73" spans="1:7" ht="15" customHeight="1" thickBot="1" x14ac:dyDescent="0.35">
      <c r="B73" s="277" t="s">
        <v>56</v>
      </c>
      <c r="C73" s="278"/>
      <c r="D73" s="278"/>
      <c r="E73" s="278"/>
      <c r="F73" s="278"/>
      <c r="G73" s="278"/>
    </row>
    <row r="74" spans="1:7" ht="14.5" customHeight="1" x14ac:dyDescent="0.3">
      <c r="A74" s="20" t="s">
        <v>302</v>
      </c>
      <c r="B74" s="290" t="s">
        <v>57</v>
      </c>
      <c r="C74" s="291"/>
      <c r="D74" s="6"/>
      <c r="E74" s="73"/>
      <c r="F74" s="75"/>
      <c r="G74" s="174"/>
    </row>
    <row r="75" spans="1:7" ht="14.5" customHeight="1" x14ac:dyDescent="0.3">
      <c r="A75" s="21" t="s">
        <v>303</v>
      </c>
      <c r="B75" s="288" t="s">
        <v>58</v>
      </c>
      <c r="C75" s="289"/>
      <c r="D75" s="7" t="s">
        <v>311</v>
      </c>
      <c r="E75" s="70">
        <v>10</v>
      </c>
      <c r="F75" s="217">
        <f>'Notes of financial statement'!D184</f>
        <v>6</v>
      </c>
      <c r="G75" s="170" t="s">
        <v>286</v>
      </c>
    </row>
    <row r="76" spans="1:7" ht="15" customHeight="1" thickBot="1" x14ac:dyDescent="0.35">
      <c r="A76" s="22" t="s">
        <v>304</v>
      </c>
      <c r="B76" s="293" t="s">
        <v>59</v>
      </c>
      <c r="C76" s="294"/>
      <c r="D76" s="8"/>
      <c r="E76" s="76"/>
      <c r="F76" s="75"/>
      <c r="G76" s="171"/>
    </row>
    <row r="77" spans="1:7" ht="14.5" thickBot="1" x14ac:dyDescent="0.35">
      <c r="B77" s="277" t="s">
        <v>60</v>
      </c>
      <c r="C77" s="279"/>
      <c r="D77" s="80"/>
      <c r="E77" s="189">
        <f>SUM(E74:E76)</f>
        <v>10</v>
      </c>
      <c r="F77" s="186">
        <f>SUM(F74:F76)</f>
        <v>6</v>
      </c>
    </row>
    <row r="78" spans="1:7" ht="14.5" customHeight="1" x14ac:dyDescent="0.3">
      <c r="A78" s="20" t="s">
        <v>305</v>
      </c>
      <c r="B78" s="290" t="s">
        <v>61</v>
      </c>
      <c r="C78" s="291"/>
      <c r="D78" s="6" t="s">
        <v>312</v>
      </c>
      <c r="E78" s="73">
        <v>2</v>
      </c>
      <c r="F78" s="217">
        <f>'Notes of financial statement'!D128</f>
        <v>89</v>
      </c>
      <c r="G78" s="168" t="s">
        <v>287</v>
      </c>
    </row>
    <row r="79" spans="1:7" ht="14.5" customHeight="1" x14ac:dyDescent="0.3">
      <c r="A79" s="21" t="s">
        <v>306</v>
      </c>
      <c r="B79" s="288" t="s">
        <v>62</v>
      </c>
      <c r="C79" s="289"/>
      <c r="D79" s="7"/>
      <c r="E79" s="70"/>
      <c r="F79" s="75"/>
      <c r="G79" s="169"/>
    </row>
    <row r="80" spans="1:7" ht="14.5" customHeight="1" x14ac:dyDescent="0.3">
      <c r="A80" s="21" t="s">
        <v>307</v>
      </c>
      <c r="B80" s="288" t="s">
        <v>63</v>
      </c>
      <c r="C80" s="289"/>
      <c r="D80" s="7"/>
      <c r="E80" s="70"/>
      <c r="F80" s="75"/>
      <c r="G80" s="169"/>
    </row>
    <row r="81" spans="1:7" ht="14.5" customHeight="1" x14ac:dyDescent="0.3">
      <c r="A81" s="21" t="s">
        <v>308</v>
      </c>
      <c r="B81" s="288" t="s">
        <v>64</v>
      </c>
      <c r="C81" s="289"/>
      <c r="D81" s="7"/>
      <c r="E81" s="70">
        <v>2</v>
      </c>
      <c r="F81" s="75">
        <v>3</v>
      </c>
      <c r="G81" s="169"/>
    </row>
    <row r="82" spans="1:7" ht="14.5" customHeight="1" x14ac:dyDescent="0.3">
      <c r="A82" s="21" t="s">
        <v>309</v>
      </c>
      <c r="B82" s="288" t="s">
        <v>65</v>
      </c>
      <c r="C82" s="289"/>
      <c r="D82" s="7"/>
      <c r="E82" s="70">
        <v>2</v>
      </c>
      <c r="F82" s="75">
        <v>2</v>
      </c>
      <c r="G82" s="169"/>
    </row>
    <row r="83" spans="1:7" ht="15" customHeight="1" thickBot="1" x14ac:dyDescent="0.35">
      <c r="A83" s="22" t="s">
        <v>310</v>
      </c>
      <c r="B83" s="293" t="s">
        <v>66</v>
      </c>
      <c r="C83" s="294"/>
      <c r="D83" s="8"/>
      <c r="E83" s="76"/>
      <c r="F83" s="79"/>
      <c r="G83" s="171"/>
    </row>
    <row r="84" spans="1:7" ht="15" customHeight="1" thickBot="1" x14ac:dyDescent="0.35">
      <c r="B84" s="277" t="s">
        <v>67</v>
      </c>
      <c r="C84" s="278"/>
      <c r="D84" s="279"/>
      <c r="E84" s="185">
        <f>SUM(E77:E83)</f>
        <v>16</v>
      </c>
      <c r="F84" s="185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77" t="s">
        <v>68</v>
      </c>
      <c r="C86" s="278"/>
      <c r="D86" s="279"/>
      <c r="E86" s="185">
        <f>SUM(E70,E84)</f>
        <v>25</v>
      </c>
      <c r="F86" s="185">
        <f>SUM(F70,F84)</f>
        <v>181</v>
      </c>
    </row>
    <row r="87" spans="1:7" ht="15" customHeight="1" thickBot="1" x14ac:dyDescent="0.35"/>
    <row r="88" spans="1:7" ht="15" customHeight="1" thickBot="1" x14ac:dyDescent="0.35">
      <c r="B88" s="277" t="s">
        <v>69</v>
      </c>
      <c r="C88" s="278"/>
      <c r="D88" s="279"/>
      <c r="E88" s="185">
        <f>SUM(E55,E86)</f>
        <v>40</v>
      </c>
      <c r="F88" s="185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97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98"/>
      <c r="D91" s="299"/>
      <c r="E91" s="72">
        <f>E88-E42</f>
        <v>-51</v>
      </c>
      <c r="F91" s="72">
        <f>F88-F42</f>
        <v>-150</v>
      </c>
    </row>
    <row r="94" spans="1:7" ht="14.5" thickBot="1" x14ac:dyDescent="0.35"/>
    <row r="95" spans="1:7" x14ac:dyDescent="0.3">
      <c r="B95" s="220"/>
      <c r="C95" s="221"/>
      <c r="D95" s="221"/>
      <c r="E95" s="222"/>
    </row>
    <row r="96" spans="1:7" x14ac:dyDescent="0.3">
      <c r="B96" s="223"/>
      <c r="C96" s="224"/>
      <c r="D96" s="224"/>
      <c r="E96" s="225"/>
    </row>
    <row r="97" spans="2:5" x14ac:dyDescent="0.3">
      <c r="B97" s="223"/>
      <c r="C97" s="224"/>
      <c r="D97" s="224"/>
      <c r="E97" s="225"/>
    </row>
    <row r="98" spans="2:5" x14ac:dyDescent="0.3">
      <c r="B98" s="223"/>
      <c r="C98" s="224"/>
      <c r="D98" s="224"/>
      <c r="E98" s="225"/>
    </row>
    <row r="99" spans="2:5" x14ac:dyDescent="0.3">
      <c r="B99" s="223"/>
      <c r="C99" s="224"/>
      <c r="D99" s="224"/>
      <c r="E99" s="225"/>
    </row>
    <row r="100" spans="2:5" x14ac:dyDescent="0.3">
      <c r="B100" s="223"/>
      <c r="C100" s="224"/>
      <c r="D100" s="224"/>
      <c r="E100" s="225"/>
    </row>
    <row r="101" spans="2:5" x14ac:dyDescent="0.3">
      <c r="B101" s="226"/>
      <c r="C101" s="224"/>
      <c r="D101" s="224"/>
      <c r="E101" s="225"/>
    </row>
    <row r="102" spans="2:5" x14ac:dyDescent="0.3">
      <c r="B102" s="223"/>
      <c r="C102" s="224"/>
      <c r="D102" s="224"/>
      <c r="E102" s="225"/>
    </row>
    <row r="103" spans="2:5" ht="14.5" thickBot="1" x14ac:dyDescent="0.35">
      <c r="B103" s="227"/>
      <c r="C103" s="228"/>
      <c r="D103" s="228"/>
      <c r="E103" s="229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44"/>
  <sheetViews>
    <sheetView zoomScale="75" zoomScaleNormal="75" zoomScalePageLayoutView="85" workbookViewId="0">
      <selection activeCell="F14" sqref="F14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302" t="s">
        <v>404</v>
      </c>
      <c r="B1" s="302"/>
      <c r="C1" s="302"/>
      <c r="D1" s="302"/>
      <c r="E1" s="302"/>
      <c r="F1" s="303"/>
      <c r="G1" s="94"/>
      <c r="H1" s="94"/>
      <c r="I1" s="94"/>
    </row>
    <row r="2" spans="1:9" ht="18.5" thickBot="1" x14ac:dyDescent="0.45">
      <c r="A2" s="97" t="s">
        <v>419</v>
      </c>
      <c r="B2" s="304" t="str">
        <f>'General information'!B2</f>
        <v>CompanyName LegalForm</v>
      </c>
      <c r="C2" s="305"/>
      <c r="D2" s="305"/>
      <c r="E2" s="305"/>
      <c r="F2" s="306"/>
    </row>
    <row r="3" spans="1:9" ht="18.5" thickBot="1" x14ac:dyDescent="0.45">
      <c r="A3" s="184" t="s">
        <v>422</v>
      </c>
      <c r="B3" s="271" t="str">
        <f>'General information'!B3</f>
        <v>Address 1234, Country</v>
      </c>
      <c r="C3" s="272"/>
      <c r="D3" s="272"/>
      <c r="E3" s="272"/>
      <c r="F3" s="273"/>
    </row>
    <row r="4" spans="1:9" ht="18.5" thickBot="1" x14ac:dyDescent="0.45">
      <c r="A4" s="97" t="s">
        <v>80</v>
      </c>
      <c r="B4" s="280">
        <f>'General information'!B8</f>
        <v>45291</v>
      </c>
      <c r="C4" s="281"/>
      <c r="D4" s="281"/>
      <c r="E4" s="281"/>
      <c r="F4" s="282"/>
    </row>
    <row r="5" spans="1:9" ht="18.5" thickBot="1" x14ac:dyDescent="0.45">
      <c r="A5" s="97" t="s">
        <v>81</v>
      </c>
      <c r="B5" s="307">
        <f>'General information'!B9</f>
        <v>45657</v>
      </c>
      <c r="C5" s="308"/>
      <c r="D5" s="308"/>
      <c r="E5" s="308"/>
      <c r="F5" s="309"/>
    </row>
    <row r="6" spans="1:9" ht="20.5" thickBot="1" x14ac:dyDescent="0.45">
      <c r="A6" s="313" t="s">
        <v>403</v>
      </c>
      <c r="B6" s="302"/>
      <c r="C6" s="302"/>
      <c r="D6" s="302"/>
      <c r="E6" s="302"/>
      <c r="F6" s="303"/>
      <c r="G6" s="94"/>
      <c r="H6" s="94"/>
      <c r="I6" s="94"/>
    </row>
    <row r="7" spans="1:9" ht="18.5" thickBot="1" x14ac:dyDescent="0.45">
      <c r="A7" s="96" t="s">
        <v>90</v>
      </c>
      <c r="B7" s="310" t="s">
        <v>89</v>
      </c>
      <c r="C7" s="311"/>
      <c r="D7" s="311"/>
      <c r="E7" s="311"/>
      <c r="F7" s="312"/>
    </row>
    <row r="8" spans="1:9" ht="18.5" thickBot="1" x14ac:dyDescent="0.45">
      <c r="A8" s="97" t="s">
        <v>281</v>
      </c>
      <c r="B8" s="274" t="s">
        <v>570</v>
      </c>
      <c r="C8" s="275"/>
      <c r="D8" s="275"/>
      <c r="E8" s="275"/>
      <c r="F8" s="276"/>
    </row>
    <row r="11" spans="1:9" ht="14.5" thickBot="1" x14ac:dyDescent="0.35"/>
    <row r="12" spans="1:9" ht="18.5" thickBot="1" x14ac:dyDescent="0.45">
      <c r="A12" s="11" t="s">
        <v>91</v>
      </c>
      <c r="B12" s="283" t="s">
        <v>71</v>
      </c>
      <c r="C12" s="284"/>
      <c r="D12" s="134" t="s">
        <v>73</v>
      </c>
      <c r="E12" s="11">
        <f>B4</f>
        <v>45291</v>
      </c>
      <c r="F12" s="12">
        <f>B5</f>
        <v>45657</v>
      </c>
      <c r="G12" s="175" t="s">
        <v>281</v>
      </c>
    </row>
    <row r="13" spans="1:9" ht="14.5" thickBot="1" x14ac:dyDescent="0.35">
      <c r="B13" s="277" t="s">
        <v>72</v>
      </c>
      <c r="C13" s="278"/>
      <c r="D13" s="278"/>
      <c r="E13" s="278"/>
      <c r="F13" s="278"/>
      <c r="G13" s="137"/>
    </row>
    <row r="14" spans="1:9" ht="14.5" customHeight="1" x14ac:dyDescent="0.3">
      <c r="A14" s="20" t="s">
        <v>430</v>
      </c>
      <c r="B14" s="290" t="s">
        <v>373</v>
      </c>
      <c r="C14" s="291"/>
      <c r="D14" s="110" t="s">
        <v>566</v>
      </c>
      <c r="E14" s="70">
        <v>15</v>
      </c>
      <c r="F14" s="400">
        <f>'Notes of income statement'!D23</f>
        <v>22</v>
      </c>
      <c r="G14" s="140" t="s">
        <v>567</v>
      </c>
    </row>
    <row r="15" spans="1:9" ht="14.5" customHeight="1" x14ac:dyDescent="0.3">
      <c r="A15" s="21" t="s">
        <v>431</v>
      </c>
      <c r="B15" s="288" t="s">
        <v>372</v>
      </c>
      <c r="C15" s="289"/>
      <c r="D15" s="110"/>
      <c r="E15" s="70">
        <v>2</v>
      </c>
      <c r="F15" s="75">
        <v>3</v>
      </c>
      <c r="G15" s="138"/>
    </row>
    <row r="16" spans="1:9" ht="14.5" customHeight="1" x14ac:dyDescent="0.3">
      <c r="A16" s="21" t="s">
        <v>432</v>
      </c>
      <c r="B16" s="288" t="s">
        <v>382</v>
      </c>
      <c r="C16" s="289"/>
      <c r="D16" s="110"/>
      <c r="E16" s="70">
        <v>3</v>
      </c>
      <c r="F16" s="75">
        <v>5</v>
      </c>
      <c r="G16" s="138"/>
    </row>
    <row r="17" spans="1:7" ht="14.5" customHeight="1" x14ac:dyDescent="0.3">
      <c r="A17" s="21" t="s">
        <v>433</v>
      </c>
      <c r="B17" s="288" t="s">
        <v>379</v>
      </c>
      <c r="C17" s="289"/>
      <c r="D17" s="110"/>
      <c r="E17" s="70">
        <v>2</v>
      </c>
      <c r="F17" s="75">
        <v>10</v>
      </c>
      <c r="G17" s="138"/>
    </row>
    <row r="18" spans="1:7" ht="14.5" customHeight="1" x14ac:dyDescent="0.3">
      <c r="A18" s="21" t="s">
        <v>434</v>
      </c>
      <c r="B18" s="288" t="s">
        <v>371</v>
      </c>
      <c r="C18" s="289"/>
      <c r="D18" s="110"/>
      <c r="E18" s="70">
        <v>-6</v>
      </c>
      <c r="F18" s="75">
        <v>-6</v>
      </c>
      <c r="G18" s="138"/>
    </row>
    <row r="19" spans="1:7" ht="14.5" customHeight="1" x14ac:dyDescent="0.3">
      <c r="A19" s="21" t="s">
        <v>435</v>
      </c>
      <c r="B19" s="288" t="s">
        <v>370</v>
      </c>
      <c r="C19" s="289"/>
      <c r="D19" s="110">
        <v>28.4</v>
      </c>
      <c r="E19" s="70">
        <v>-6</v>
      </c>
      <c r="F19" s="400">
        <f>'Notes of income statement'!D32</f>
        <v>37</v>
      </c>
      <c r="G19" s="140" t="s">
        <v>568</v>
      </c>
    </row>
    <row r="20" spans="1:7" ht="14.5" customHeight="1" x14ac:dyDescent="0.3">
      <c r="A20" s="21" t="s">
        <v>428</v>
      </c>
      <c r="B20" s="288" t="s">
        <v>369</v>
      </c>
      <c r="C20" s="289"/>
      <c r="D20" s="110"/>
      <c r="E20" s="70">
        <v>-6</v>
      </c>
      <c r="F20" s="75">
        <v>-4</v>
      </c>
      <c r="G20" s="138"/>
    </row>
    <row r="21" spans="1:7" ht="14.5" customHeight="1" x14ac:dyDescent="0.3">
      <c r="A21" s="21" t="s">
        <v>436</v>
      </c>
      <c r="B21" s="288" t="s">
        <v>378</v>
      </c>
      <c r="C21" s="289"/>
      <c r="D21" s="110"/>
      <c r="E21" s="70">
        <v>-6</v>
      </c>
      <c r="F21" s="75">
        <v>16</v>
      </c>
      <c r="G21" s="138"/>
    </row>
    <row r="22" spans="1:7" ht="14.5" customHeight="1" x14ac:dyDescent="0.3">
      <c r="A22" s="21" t="s">
        <v>437</v>
      </c>
      <c r="B22" s="288" t="s">
        <v>368</v>
      </c>
      <c r="C22" s="289"/>
      <c r="D22" s="110"/>
      <c r="E22" s="70">
        <v>-4</v>
      </c>
      <c r="F22" s="75">
        <v>-3</v>
      </c>
      <c r="G22" s="138"/>
    </row>
    <row r="23" spans="1:7" ht="15" customHeight="1" thickBot="1" x14ac:dyDescent="0.35">
      <c r="A23" s="22" t="s">
        <v>429</v>
      </c>
      <c r="B23" s="293" t="s">
        <v>367</v>
      </c>
      <c r="C23" s="294"/>
      <c r="D23" s="110"/>
      <c r="E23" s="70">
        <v>-6</v>
      </c>
      <c r="F23" s="75">
        <v>2</v>
      </c>
      <c r="G23" s="138"/>
    </row>
    <row r="24" spans="1:7" ht="14.5" thickBot="1" x14ac:dyDescent="0.35">
      <c r="A24" s="107"/>
      <c r="B24" s="278" t="s">
        <v>289</v>
      </c>
      <c r="C24" s="279"/>
      <c r="D24" s="109"/>
      <c r="E24" s="189">
        <f>SUM(E14:E23)</f>
        <v>-12</v>
      </c>
      <c r="F24" s="189">
        <f>SUM(F14:F23)</f>
        <v>82</v>
      </c>
      <c r="G24" s="138"/>
    </row>
    <row r="25" spans="1:7" ht="14.5" customHeight="1" x14ac:dyDescent="0.3">
      <c r="A25" s="20" t="s">
        <v>438</v>
      </c>
      <c r="B25" s="290" t="s">
        <v>374</v>
      </c>
      <c r="C25" s="291"/>
      <c r="D25" s="110"/>
      <c r="E25" s="70">
        <v>6</v>
      </c>
      <c r="F25" s="75">
        <v>5</v>
      </c>
      <c r="G25" s="138"/>
    </row>
    <row r="26" spans="1:7" ht="14.5" customHeight="1" x14ac:dyDescent="0.3">
      <c r="A26" s="21" t="s">
        <v>439</v>
      </c>
      <c r="B26" s="288" t="s">
        <v>375</v>
      </c>
      <c r="C26" s="289"/>
      <c r="D26" s="110"/>
      <c r="E26" s="70">
        <v>-3</v>
      </c>
      <c r="F26" s="75">
        <v>3</v>
      </c>
      <c r="G26" s="138"/>
    </row>
    <row r="27" spans="1:7" ht="15" customHeight="1" thickBot="1" x14ac:dyDescent="0.35">
      <c r="A27" s="22" t="s">
        <v>440</v>
      </c>
      <c r="B27" s="293" t="s">
        <v>376</v>
      </c>
      <c r="C27" s="294"/>
      <c r="D27" s="110"/>
      <c r="E27" s="70">
        <v>6</v>
      </c>
      <c r="F27" s="75">
        <v>6</v>
      </c>
      <c r="G27" s="138"/>
    </row>
    <row r="28" spans="1:7" ht="14.5" thickBot="1" x14ac:dyDescent="0.35">
      <c r="A28" s="107"/>
      <c r="B28" s="278" t="s">
        <v>288</v>
      </c>
      <c r="C28" s="279"/>
      <c r="D28" s="109"/>
      <c r="E28" s="189">
        <f>SUM(E24:E27)</f>
        <v>-3</v>
      </c>
      <c r="F28" s="189">
        <f>SUM(F24:F27)</f>
        <v>96</v>
      </c>
      <c r="G28" s="138"/>
    </row>
    <row r="29" spans="1:7" ht="15" customHeight="1" thickBot="1" x14ac:dyDescent="0.35">
      <c r="A29" s="23" t="s">
        <v>441</v>
      </c>
      <c r="B29" s="300" t="s">
        <v>377</v>
      </c>
      <c r="C29" s="301"/>
      <c r="D29" s="110"/>
      <c r="E29" s="71">
        <v>1</v>
      </c>
      <c r="F29" s="135">
        <v>5</v>
      </c>
      <c r="G29" s="138"/>
    </row>
    <row r="30" spans="1:7" ht="14.5" thickBot="1" x14ac:dyDescent="0.35">
      <c r="A30" s="107"/>
      <c r="B30" s="278" t="s">
        <v>405</v>
      </c>
      <c r="C30" s="279"/>
      <c r="D30" s="109"/>
      <c r="E30" s="189">
        <f>SUM(E28:E29)</f>
        <v>-2</v>
      </c>
      <c r="F30" s="189">
        <f>SUM(F28:F29)</f>
        <v>101</v>
      </c>
      <c r="G30" s="139"/>
    </row>
    <row r="36" spans="3:5" ht="14.5" thickBot="1" x14ac:dyDescent="0.35"/>
    <row r="37" spans="3:5" x14ac:dyDescent="0.3">
      <c r="C37" s="230"/>
    </row>
    <row r="38" spans="3:5" x14ac:dyDescent="0.3">
      <c r="C38" s="158"/>
      <c r="E38" s="17"/>
    </row>
    <row r="39" spans="3:5" x14ac:dyDescent="0.3">
      <c r="C39" s="158"/>
    </row>
    <row r="40" spans="3:5" x14ac:dyDescent="0.3">
      <c r="C40" s="158"/>
    </row>
    <row r="41" spans="3:5" x14ac:dyDescent="0.3">
      <c r="C41" s="158"/>
    </row>
    <row r="42" spans="3:5" x14ac:dyDescent="0.3">
      <c r="C42" s="158"/>
    </row>
    <row r="43" spans="3:5" x14ac:dyDescent="0.3">
      <c r="C43" s="158"/>
    </row>
    <row r="44" spans="3:5" ht="14.5" thickBot="1" x14ac:dyDescent="0.35">
      <c r="C44" s="231"/>
    </row>
  </sheetData>
  <mergeCells count="27">
    <mergeCell ref="B19:C19"/>
    <mergeCell ref="B17:C17"/>
    <mergeCell ref="B18:C18"/>
    <mergeCell ref="B16:C16"/>
    <mergeCell ref="B15:C15"/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  <mergeCell ref="B14:C14"/>
    <mergeCell ref="B29:C29"/>
    <mergeCell ref="B27:C27"/>
    <mergeCell ref="B26:C26"/>
    <mergeCell ref="B25:C25"/>
    <mergeCell ref="B23:C23"/>
    <mergeCell ref="B22:C22"/>
    <mergeCell ref="B21:C21"/>
    <mergeCell ref="B20:C20"/>
  </mergeCells>
  <hyperlinks>
    <hyperlink ref="B7" r:id="rId1" xr:uid="{9A9E6224-643C-4AD9-9436-A2DC070A0C83}"/>
    <hyperlink ref="F14" location="'Notes of income statement'!D23" display="'Notes of income statement'!D23" xr:uid="{1294C186-5D81-4D38-A4A0-A63D252190D7}"/>
    <hyperlink ref="F19" location="'Notes of income statement'!D32" display="'Notes of income statement'!D32" xr:uid="{880F6E13-62D2-49D7-8BE2-B651426E8DD3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40"/>
  <sheetViews>
    <sheetView zoomScale="75" zoomScaleNormal="75" workbookViewId="0"/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302" t="s">
        <v>404</v>
      </c>
      <c r="C1" s="302"/>
      <c r="D1" s="302"/>
      <c r="E1" s="302"/>
      <c r="F1" s="94"/>
      <c r="G1" s="94"/>
      <c r="H1" s="94"/>
    </row>
    <row r="2" spans="1:8" s="2" customFormat="1" ht="18.5" thickBot="1" x14ac:dyDescent="0.45">
      <c r="A2" s="97" t="s">
        <v>419</v>
      </c>
      <c r="B2" s="304" t="str">
        <f>'General information'!B2</f>
        <v>CompanyName LegalForm</v>
      </c>
      <c r="C2" s="305"/>
      <c r="D2" s="305"/>
      <c r="E2" s="306"/>
    </row>
    <row r="3" spans="1:8" s="2" customFormat="1" ht="18.5" thickBot="1" x14ac:dyDescent="0.45">
      <c r="A3" s="184" t="s">
        <v>422</v>
      </c>
      <c r="B3" s="271" t="str">
        <f>'General information'!B3</f>
        <v>Address 1234, Country</v>
      </c>
      <c r="C3" s="272"/>
      <c r="D3" s="272"/>
      <c r="E3" s="273"/>
    </row>
    <row r="4" spans="1:8" s="2" customFormat="1" ht="18.5" thickBot="1" x14ac:dyDescent="0.45">
      <c r="A4" s="97" t="s">
        <v>80</v>
      </c>
      <c r="B4" s="280">
        <f>'General information'!B8</f>
        <v>45291</v>
      </c>
      <c r="C4" s="281"/>
      <c r="D4" s="281"/>
      <c r="E4" s="282"/>
    </row>
    <row r="5" spans="1:8" s="2" customFormat="1" ht="18.5" thickBot="1" x14ac:dyDescent="0.45">
      <c r="A5" s="97" t="s">
        <v>81</v>
      </c>
      <c r="B5" s="307">
        <f>'General information'!B9</f>
        <v>45657</v>
      </c>
      <c r="C5" s="308"/>
      <c r="D5" s="308"/>
      <c r="E5" s="309"/>
    </row>
    <row r="6" spans="1:8" s="2" customFormat="1" ht="20.5" thickBot="1" x14ac:dyDescent="0.45">
      <c r="B6" s="314" t="s">
        <v>403</v>
      </c>
      <c r="C6" s="302"/>
      <c r="D6" s="302"/>
      <c r="E6" s="303"/>
    </row>
    <row r="7" spans="1:8" s="2" customFormat="1" ht="18.5" thickBot="1" x14ac:dyDescent="0.45">
      <c r="A7" s="88" t="s">
        <v>90</v>
      </c>
      <c r="B7" s="310" t="s">
        <v>89</v>
      </c>
      <c r="C7" s="311"/>
      <c r="D7" s="311"/>
      <c r="E7" s="312"/>
    </row>
    <row r="8" spans="1:8" s="2" customFormat="1" ht="18.5" thickBot="1" x14ac:dyDescent="0.45">
      <c r="A8" s="88" t="s">
        <v>281</v>
      </c>
      <c r="B8" s="274" t="s">
        <v>571</v>
      </c>
      <c r="C8" s="275"/>
      <c r="D8" s="275"/>
      <c r="E8" s="276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1" t="s">
        <v>91</v>
      </c>
      <c r="B11" s="283" t="s">
        <v>387</v>
      </c>
      <c r="C11" s="284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324" t="s">
        <v>383</v>
      </c>
      <c r="C12" s="325"/>
      <c r="D12" s="70">
        <v>1</v>
      </c>
      <c r="E12" s="90"/>
    </row>
    <row r="13" spans="1:8" ht="15" thickBot="1" x14ac:dyDescent="0.4">
      <c r="B13" s="315" t="s">
        <v>388</v>
      </c>
      <c r="C13" s="316"/>
      <c r="D13" s="316"/>
      <c r="E13" s="317"/>
    </row>
    <row r="14" spans="1:8" x14ac:dyDescent="0.35">
      <c r="A14" s="20" t="s">
        <v>443</v>
      </c>
      <c r="B14" s="320" t="s">
        <v>381</v>
      </c>
      <c r="C14" s="321"/>
      <c r="D14" s="91"/>
      <c r="E14" s="70">
        <v>1</v>
      </c>
    </row>
    <row r="15" spans="1:8" ht="15" thickBot="1" x14ac:dyDescent="0.4">
      <c r="A15" s="22" t="s">
        <v>444</v>
      </c>
      <c r="B15" s="322" t="s">
        <v>389</v>
      </c>
      <c r="C15" s="323"/>
      <c r="D15" s="91"/>
      <c r="E15" s="70">
        <v>1</v>
      </c>
    </row>
    <row r="16" spans="1:8" ht="15" thickBot="1" x14ac:dyDescent="0.4">
      <c r="B16" s="315" t="s">
        <v>384</v>
      </c>
      <c r="C16" s="316"/>
      <c r="D16" s="317"/>
      <c r="E16" s="190">
        <f>SUM(E14:E15)</f>
        <v>2</v>
      </c>
    </row>
    <row r="17" spans="1:7" x14ac:dyDescent="0.35">
      <c r="A17" s="20" t="s">
        <v>445</v>
      </c>
      <c r="B17" s="320" t="s">
        <v>390</v>
      </c>
      <c r="C17" s="321"/>
      <c r="D17" s="92"/>
      <c r="E17" s="70">
        <v>1</v>
      </c>
    </row>
    <row r="18" spans="1:7" x14ac:dyDescent="0.35">
      <c r="A18" s="21" t="s">
        <v>446</v>
      </c>
      <c r="B18" s="318" t="s">
        <v>391</v>
      </c>
      <c r="C18" s="319"/>
      <c r="D18" s="92"/>
      <c r="E18" s="70">
        <v>-1</v>
      </c>
    </row>
    <row r="19" spans="1:7" x14ac:dyDescent="0.35">
      <c r="A19" s="21" t="s">
        <v>447</v>
      </c>
      <c r="B19" s="318" t="s">
        <v>392</v>
      </c>
      <c r="C19" s="319"/>
      <c r="D19" s="92"/>
      <c r="E19" s="70">
        <v>1</v>
      </c>
    </row>
    <row r="20" spans="1:7" x14ac:dyDescent="0.35">
      <c r="A20" s="21" t="s">
        <v>448</v>
      </c>
      <c r="B20" s="318" t="s">
        <v>393</v>
      </c>
      <c r="C20" s="319"/>
      <c r="D20" s="92"/>
      <c r="E20" s="70">
        <v>-1</v>
      </c>
    </row>
    <row r="21" spans="1:7" x14ac:dyDescent="0.35">
      <c r="A21" s="21" t="s">
        <v>449</v>
      </c>
      <c r="B21" s="318" t="s">
        <v>394</v>
      </c>
      <c r="C21" s="319"/>
      <c r="D21" s="92"/>
      <c r="E21" s="70">
        <v>1</v>
      </c>
    </row>
    <row r="22" spans="1:7" x14ac:dyDescent="0.35">
      <c r="A22" s="21" t="s">
        <v>450</v>
      </c>
      <c r="B22" s="318" t="s">
        <v>395</v>
      </c>
      <c r="C22" s="319"/>
      <c r="D22" s="92"/>
      <c r="E22" s="70">
        <v>1</v>
      </c>
    </row>
    <row r="23" spans="1:7" x14ac:dyDescent="0.35">
      <c r="A23" s="21" t="s">
        <v>432</v>
      </c>
      <c r="B23" s="318" t="s">
        <v>396</v>
      </c>
      <c r="C23" s="319"/>
      <c r="D23" s="92"/>
      <c r="E23" s="70">
        <v>-1</v>
      </c>
    </row>
    <row r="24" spans="1:7" ht="15" thickBot="1" x14ac:dyDescent="0.4">
      <c r="A24" s="22" t="s">
        <v>451</v>
      </c>
      <c r="B24" s="322" t="s">
        <v>397</v>
      </c>
      <c r="C24" s="323"/>
      <c r="D24" s="92"/>
      <c r="E24" s="70">
        <v>1</v>
      </c>
      <c r="G24" s="41"/>
    </row>
    <row r="25" spans="1:7" ht="15" thickBot="1" x14ac:dyDescent="0.4">
      <c r="B25" s="315" t="s">
        <v>385</v>
      </c>
      <c r="C25" s="316"/>
      <c r="D25" s="317"/>
      <c r="E25" s="190">
        <f>SUM(E17:E24)</f>
        <v>2</v>
      </c>
      <c r="F25" s="89"/>
    </row>
    <row r="26" spans="1:7" ht="15" thickBot="1" x14ac:dyDescent="0.4">
      <c r="A26" s="23" t="s">
        <v>452</v>
      </c>
      <c r="B26" s="324" t="s">
        <v>386</v>
      </c>
      <c r="C26" s="325"/>
      <c r="D26" s="93"/>
      <c r="E26" s="185">
        <f>SUM(D12,E16,E25)</f>
        <v>5</v>
      </c>
    </row>
    <row r="31" spans="1:7" ht="15" thickBot="1" x14ac:dyDescent="0.4"/>
    <row r="32" spans="1:7" x14ac:dyDescent="0.35">
      <c r="C32" s="232"/>
    </row>
    <row r="33" spans="3:3" x14ac:dyDescent="0.35">
      <c r="C33" s="233"/>
    </row>
    <row r="34" spans="3:3" x14ac:dyDescent="0.35">
      <c r="C34" s="233"/>
    </row>
    <row r="35" spans="3:3" x14ac:dyDescent="0.35">
      <c r="C35" s="233"/>
    </row>
    <row r="36" spans="3:3" x14ac:dyDescent="0.35">
      <c r="C36" s="233"/>
    </row>
    <row r="37" spans="3:3" x14ac:dyDescent="0.35">
      <c r="C37" s="233"/>
    </row>
    <row r="38" spans="3:3" x14ac:dyDescent="0.35">
      <c r="C38" s="233"/>
    </row>
    <row r="39" spans="3:3" x14ac:dyDescent="0.35">
      <c r="C39" s="233"/>
    </row>
    <row r="40" spans="3:3" ht="15" thickBot="1" x14ac:dyDescent="0.4">
      <c r="C40" s="234"/>
    </row>
  </sheetData>
  <mergeCells count="24">
    <mergeCell ref="B15:C15"/>
    <mergeCell ref="B14:C14"/>
    <mergeCell ref="B12:C12"/>
    <mergeCell ref="B26:C26"/>
    <mergeCell ref="B24:C24"/>
    <mergeCell ref="B23:C23"/>
    <mergeCell ref="B22:C22"/>
    <mergeCell ref="B21:C21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0:C20"/>
    <mergeCell ref="B19:C19"/>
    <mergeCell ref="B18:C18"/>
    <mergeCell ref="B17:C17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105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1.54296875" style="2" bestFit="1" customWidth="1"/>
    <col min="6" max="16384" width="8.7265625" style="2"/>
  </cols>
  <sheetData>
    <row r="1" spans="1:6" ht="20.5" thickBot="1" x14ac:dyDescent="0.45">
      <c r="B1" s="333" t="s">
        <v>404</v>
      </c>
      <c r="C1" s="313"/>
      <c r="D1" s="313"/>
      <c r="E1" s="334"/>
      <c r="F1" s="94"/>
    </row>
    <row r="2" spans="1:6" ht="18.5" thickBot="1" x14ac:dyDescent="0.45">
      <c r="A2" s="97" t="s">
        <v>419</v>
      </c>
      <c r="B2" s="304" t="str">
        <f>'General information'!B2</f>
        <v>CompanyName LegalForm</v>
      </c>
      <c r="C2" s="305"/>
      <c r="D2" s="305"/>
      <c r="E2" s="306"/>
    </row>
    <row r="3" spans="1:6" ht="18.5" thickBot="1" x14ac:dyDescent="0.45">
      <c r="A3" s="184" t="s">
        <v>422</v>
      </c>
      <c r="B3" s="271" t="str">
        <f>'General information'!B3</f>
        <v>Address 1234, Country</v>
      </c>
      <c r="C3" s="272"/>
      <c r="D3" s="272"/>
      <c r="E3" s="273"/>
    </row>
    <row r="4" spans="1:6" ht="18.5" thickBot="1" x14ac:dyDescent="0.45">
      <c r="A4" s="97" t="s">
        <v>80</v>
      </c>
      <c r="B4" s="280">
        <f>'General information'!B8</f>
        <v>45291</v>
      </c>
      <c r="C4" s="281"/>
      <c r="D4" s="281"/>
      <c r="E4" s="282"/>
    </row>
    <row r="5" spans="1:6" ht="18.5" thickBot="1" x14ac:dyDescent="0.45">
      <c r="A5" s="97" t="s">
        <v>81</v>
      </c>
      <c r="B5" s="307">
        <f>'General information'!B9</f>
        <v>45657</v>
      </c>
      <c r="C5" s="308"/>
      <c r="D5" s="308"/>
      <c r="E5" s="309"/>
    </row>
    <row r="6" spans="1:6" ht="20.5" thickBot="1" x14ac:dyDescent="0.45">
      <c r="B6" s="314" t="s">
        <v>403</v>
      </c>
      <c r="C6" s="302"/>
      <c r="D6" s="302"/>
      <c r="E6" s="303"/>
      <c r="F6" s="94"/>
    </row>
    <row r="7" spans="1:6" ht="18" x14ac:dyDescent="0.4">
      <c r="A7" s="96" t="s">
        <v>90</v>
      </c>
      <c r="B7" s="310" t="s">
        <v>89</v>
      </c>
      <c r="C7" s="311"/>
      <c r="D7" s="311"/>
      <c r="E7" s="312"/>
    </row>
    <row r="8" spans="1:6" ht="18.5" thickBot="1" x14ac:dyDescent="0.45">
      <c r="A8" s="98" t="s">
        <v>281</v>
      </c>
      <c r="B8" s="274" t="s">
        <v>572</v>
      </c>
      <c r="C8" s="275"/>
      <c r="D8" s="275"/>
      <c r="E8" s="276"/>
    </row>
    <row r="9" spans="1:6" ht="14.5" thickBot="1" x14ac:dyDescent="0.35"/>
    <row r="10" spans="1:6" ht="15" customHeight="1" x14ac:dyDescent="0.3">
      <c r="A10" s="331" t="s">
        <v>91</v>
      </c>
      <c r="B10" s="335" t="s">
        <v>88</v>
      </c>
      <c r="C10" s="336"/>
      <c r="D10" s="326" t="s">
        <v>73</v>
      </c>
      <c r="E10" s="331">
        <f>B5</f>
        <v>45657</v>
      </c>
    </row>
    <row r="11" spans="1:6" ht="15" customHeight="1" thickBot="1" x14ac:dyDescent="0.35">
      <c r="A11" s="332"/>
      <c r="B11" s="337"/>
      <c r="C11" s="338"/>
      <c r="D11" s="327"/>
      <c r="E11" s="332"/>
    </row>
    <row r="12" spans="1:6" ht="15" customHeight="1" thickBot="1" x14ac:dyDescent="0.35">
      <c r="A12" s="23" t="s">
        <v>453</v>
      </c>
      <c r="B12" s="328" t="s">
        <v>381</v>
      </c>
      <c r="C12" s="329"/>
      <c r="D12" s="330"/>
      <c r="E12" s="143">
        <v>10</v>
      </c>
    </row>
    <row r="13" spans="1:6" ht="15" customHeight="1" thickBot="1" x14ac:dyDescent="0.35">
      <c r="B13" s="328" t="s">
        <v>79</v>
      </c>
      <c r="C13" s="329"/>
      <c r="D13" s="329"/>
      <c r="E13" s="330"/>
    </row>
    <row r="14" spans="1:6" ht="14.5" customHeight="1" x14ac:dyDescent="0.3">
      <c r="A14" s="20" t="s">
        <v>456</v>
      </c>
      <c r="B14" s="290" t="s">
        <v>315</v>
      </c>
      <c r="C14" s="291"/>
      <c r="D14" s="110"/>
      <c r="E14" s="73">
        <v>1</v>
      </c>
    </row>
    <row r="15" spans="1:6" ht="14.5" customHeight="1" x14ac:dyDescent="0.3">
      <c r="A15" s="21" t="s">
        <v>455</v>
      </c>
      <c r="B15" s="288" t="s">
        <v>316</v>
      </c>
      <c r="C15" s="289"/>
      <c r="D15" s="110"/>
      <c r="E15" s="70">
        <v>-1</v>
      </c>
    </row>
    <row r="16" spans="1:6" ht="14.5" customHeight="1" x14ac:dyDescent="0.3">
      <c r="A16" s="21" t="s">
        <v>457</v>
      </c>
      <c r="B16" s="288" t="s">
        <v>317</v>
      </c>
      <c r="C16" s="289"/>
      <c r="D16" s="110"/>
      <c r="E16" s="70">
        <v>-1</v>
      </c>
    </row>
    <row r="17" spans="1:6" ht="14.5" customHeight="1" x14ac:dyDescent="0.3">
      <c r="A17" s="21" t="s">
        <v>455</v>
      </c>
      <c r="B17" s="288" t="s">
        <v>318</v>
      </c>
      <c r="C17" s="289"/>
      <c r="D17" s="110"/>
      <c r="E17" s="70">
        <v>-1</v>
      </c>
    </row>
    <row r="18" spans="1:6" ht="14.5" customHeight="1" x14ac:dyDescent="0.3">
      <c r="A18" s="21" t="s">
        <v>454</v>
      </c>
      <c r="B18" s="288" t="s">
        <v>319</v>
      </c>
      <c r="C18" s="289"/>
      <c r="D18" s="110"/>
      <c r="E18" s="70">
        <v>2</v>
      </c>
    </row>
    <row r="19" spans="1:6" ht="14.5" customHeight="1" x14ac:dyDescent="0.3">
      <c r="A19" s="21" t="s">
        <v>458</v>
      </c>
      <c r="B19" s="288" t="s">
        <v>320</v>
      </c>
      <c r="C19" s="289"/>
      <c r="D19" s="110"/>
      <c r="E19" s="70">
        <v>2</v>
      </c>
    </row>
    <row r="20" spans="1:6" ht="14.5" customHeight="1" x14ac:dyDescent="0.3">
      <c r="A20" s="21" t="s">
        <v>459</v>
      </c>
      <c r="B20" s="288" t="s">
        <v>321</v>
      </c>
      <c r="C20" s="289"/>
      <c r="D20" s="110"/>
      <c r="E20" s="70">
        <v>3</v>
      </c>
      <c r="F20" s="53"/>
    </row>
    <row r="21" spans="1:6" ht="14.5" customHeight="1" x14ac:dyDescent="0.3">
      <c r="A21" s="21" t="s">
        <v>460</v>
      </c>
      <c r="B21" s="288" t="s">
        <v>322</v>
      </c>
      <c r="C21" s="289"/>
      <c r="D21" s="110"/>
      <c r="E21" s="70">
        <v>3</v>
      </c>
      <c r="F21" s="53"/>
    </row>
    <row r="22" spans="1:6" ht="14.5" customHeight="1" x14ac:dyDescent="0.3">
      <c r="A22" s="21" t="s">
        <v>461</v>
      </c>
      <c r="B22" s="288" t="s">
        <v>323</v>
      </c>
      <c r="C22" s="289"/>
      <c r="D22" s="110"/>
      <c r="E22" s="70">
        <v>4</v>
      </c>
      <c r="F22" s="53"/>
    </row>
    <row r="23" spans="1:6" ht="14.5" customHeight="1" x14ac:dyDescent="0.3">
      <c r="A23" s="21" t="s">
        <v>462</v>
      </c>
      <c r="B23" s="288" t="s">
        <v>324</v>
      </c>
      <c r="C23" s="289"/>
      <c r="D23" s="110"/>
      <c r="E23" s="70">
        <v>1</v>
      </c>
      <c r="F23" s="53"/>
    </row>
    <row r="24" spans="1:6" ht="14.5" customHeight="1" x14ac:dyDescent="0.3">
      <c r="A24" s="21" t="s">
        <v>463</v>
      </c>
      <c r="B24" s="288" t="s">
        <v>366</v>
      </c>
      <c r="C24" s="289"/>
      <c r="D24" s="110"/>
      <c r="E24" s="70">
        <v>5</v>
      </c>
      <c r="F24" s="53"/>
    </row>
    <row r="25" spans="1:6" ht="14.5" customHeight="1" x14ac:dyDescent="0.3">
      <c r="A25" s="21" t="s">
        <v>464</v>
      </c>
      <c r="B25" s="288" t="s">
        <v>325</v>
      </c>
      <c r="C25" s="289"/>
      <c r="D25" s="110"/>
      <c r="E25" s="70">
        <v>-3</v>
      </c>
      <c r="F25" s="53"/>
    </row>
    <row r="26" spans="1:6" ht="14.5" customHeight="1" x14ac:dyDescent="0.3">
      <c r="A26" s="21" t="s">
        <v>466</v>
      </c>
      <c r="B26" s="288" t="s">
        <v>326</v>
      </c>
      <c r="C26" s="289"/>
      <c r="D26" s="110"/>
      <c r="E26" s="70">
        <v>4</v>
      </c>
      <c r="F26" s="53"/>
    </row>
    <row r="27" spans="1:6" ht="14.5" customHeight="1" x14ac:dyDescent="0.3">
      <c r="A27" s="21" t="s">
        <v>465</v>
      </c>
      <c r="B27" s="288" t="s">
        <v>327</v>
      </c>
      <c r="C27" s="289"/>
      <c r="D27" s="110"/>
      <c r="E27" s="70">
        <v>-5</v>
      </c>
      <c r="F27" s="53"/>
    </row>
    <row r="28" spans="1:6" ht="14.5" customHeight="1" x14ac:dyDescent="0.3">
      <c r="A28" s="21" t="s">
        <v>467</v>
      </c>
      <c r="B28" s="288" t="s">
        <v>364</v>
      </c>
      <c r="C28" s="289"/>
      <c r="D28" s="110"/>
      <c r="E28" s="70">
        <v>-2</v>
      </c>
    </row>
    <row r="29" spans="1:6" ht="14.5" customHeight="1" x14ac:dyDescent="0.3">
      <c r="A29" s="21" t="s">
        <v>468</v>
      </c>
      <c r="B29" s="288" t="s">
        <v>328</v>
      </c>
      <c r="C29" s="289"/>
      <c r="D29" s="110"/>
      <c r="E29" s="70"/>
    </row>
    <row r="30" spans="1:6" ht="14.5" customHeight="1" x14ac:dyDescent="0.3">
      <c r="A30" s="21" t="s">
        <v>469</v>
      </c>
      <c r="B30" s="288" t="s">
        <v>329</v>
      </c>
      <c r="C30" s="289"/>
      <c r="D30" s="110"/>
      <c r="E30" s="70"/>
    </row>
    <row r="31" spans="1:6" ht="14.5" customHeight="1" x14ac:dyDescent="0.3">
      <c r="A31" s="21" t="s">
        <v>470</v>
      </c>
      <c r="B31" s="288" t="s">
        <v>380</v>
      </c>
      <c r="C31" s="289"/>
      <c r="D31" s="110"/>
      <c r="E31" s="70">
        <v>-3</v>
      </c>
    </row>
    <row r="32" spans="1:6" ht="14.5" customHeight="1" x14ac:dyDescent="0.3">
      <c r="A32" s="21" t="s">
        <v>471</v>
      </c>
      <c r="B32" s="288" t="s">
        <v>330</v>
      </c>
      <c r="C32" s="289"/>
      <c r="D32" s="110"/>
      <c r="E32" s="70"/>
    </row>
    <row r="33" spans="1:6" ht="14.5" customHeight="1" x14ac:dyDescent="0.3">
      <c r="A33" s="21" t="s">
        <v>472</v>
      </c>
      <c r="B33" s="288" t="s">
        <v>331</v>
      </c>
      <c r="C33" s="289"/>
      <c r="D33" s="110"/>
      <c r="E33" s="70">
        <v>2</v>
      </c>
    </row>
    <row r="34" spans="1:6" ht="14.5" customHeight="1" x14ac:dyDescent="0.3">
      <c r="A34" s="21" t="s">
        <v>473</v>
      </c>
      <c r="B34" s="288" t="s">
        <v>332</v>
      </c>
      <c r="C34" s="289"/>
      <c r="D34" s="110"/>
      <c r="E34" s="70"/>
    </row>
    <row r="35" spans="1:6" ht="15" customHeight="1" thickBot="1" x14ac:dyDescent="0.35">
      <c r="A35" s="22" t="s">
        <v>474</v>
      </c>
      <c r="B35" s="293" t="s">
        <v>333</v>
      </c>
      <c r="C35" s="294"/>
      <c r="D35" s="110"/>
      <c r="E35" s="76">
        <v>-5</v>
      </c>
    </row>
    <row r="36" spans="1:6" ht="15" customHeight="1" thickBot="1" x14ac:dyDescent="0.35">
      <c r="B36" s="328" t="s">
        <v>74</v>
      </c>
      <c r="C36" s="329"/>
      <c r="D36" s="330"/>
      <c r="E36" s="191">
        <f>SUM(E14:E35)</f>
        <v>6</v>
      </c>
    </row>
    <row r="37" spans="1:6" ht="14.5" customHeight="1" x14ac:dyDescent="0.3">
      <c r="A37" s="20" t="s">
        <v>475</v>
      </c>
      <c r="B37" s="290" t="s">
        <v>334</v>
      </c>
      <c r="C37" s="291"/>
      <c r="D37" s="110"/>
      <c r="E37" s="73">
        <v>-5</v>
      </c>
      <c r="F37" s="53"/>
    </row>
    <row r="38" spans="1:6" ht="14.5" customHeight="1" x14ac:dyDescent="0.3">
      <c r="A38" s="21" t="s">
        <v>476</v>
      </c>
      <c r="B38" s="288" t="s">
        <v>335</v>
      </c>
      <c r="C38" s="289"/>
      <c r="D38" s="110"/>
      <c r="E38" s="70">
        <v>6</v>
      </c>
      <c r="F38" s="53"/>
    </row>
    <row r="39" spans="1:6" ht="14.5" customHeight="1" x14ac:dyDescent="0.3">
      <c r="A39" s="21" t="s">
        <v>494</v>
      </c>
      <c r="B39" s="288" t="s">
        <v>336</v>
      </c>
      <c r="C39" s="289"/>
      <c r="D39" s="110"/>
      <c r="E39" s="70">
        <v>-5</v>
      </c>
      <c r="F39" s="53"/>
    </row>
    <row r="40" spans="1:6" ht="14.5" customHeight="1" x14ac:dyDescent="0.3">
      <c r="A40" s="21" t="s">
        <v>495</v>
      </c>
      <c r="B40" s="288" t="s">
        <v>337</v>
      </c>
      <c r="C40" s="289"/>
      <c r="D40" s="110"/>
      <c r="E40" s="70">
        <v>5</v>
      </c>
      <c r="F40" s="53"/>
    </row>
    <row r="41" spans="1:6" ht="14.5" customHeight="1" x14ac:dyDescent="0.3">
      <c r="A41" s="21" t="s">
        <v>477</v>
      </c>
      <c r="B41" s="288" t="s">
        <v>338</v>
      </c>
      <c r="C41" s="289"/>
      <c r="D41" s="110" t="s">
        <v>619</v>
      </c>
      <c r="E41" s="399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93" t="s">
        <v>339</v>
      </c>
      <c r="C42" s="294"/>
      <c r="D42" s="110"/>
      <c r="E42" s="70">
        <v>5</v>
      </c>
      <c r="F42" s="53"/>
    </row>
    <row r="43" spans="1:6" ht="15" customHeight="1" thickBot="1" x14ac:dyDescent="0.35">
      <c r="B43" s="328" t="s">
        <v>83</v>
      </c>
      <c r="C43" s="329"/>
      <c r="D43" s="330"/>
      <c r="E43" s="210">
        <f>E12+E36+SUM(E37:E42)</f>
        <v>23</v>
      </c>
    </row>
    <row r="44" spans="1:6" ht="15" customHeight="1" thickBot="1" x14ac:dyDescent="0.35">
      <c r="B44" s="328" t="s">
        <v>82</v>
      </c>
      <c r="C44" s="329"/>
      <c r="D44" s="329"/>
      <c r="E44" s="330"/>
    </row>
    <row r="45" spans="1:6" ht="14.5" customHeight="1" x14ac:dyDescent="0.3">
      <c r="A45" s="20" t="s">
        <v>478</v>
      </c>
      <c r="B45" s="290" t="s">
        <v>340</v>
      </c>
      <c r="C45" s="291"/>
      <c r="D45" s="110"/>
      <c r="E45" s="73"/>
    </row>
    <row r="46" spans="1:6" ht="14.5" customHeight="1" x14ac:dyDescent="0.3">
      <c r="A46" s="21" t="s">
        <v>479</v>
      </c>
      <c r="B46" s="288" t="s">
        <v>341</v>
      </c>
      <c r="C46" s="289"/>
      <c r="D46" s="110"/>
      <c r="E46" s="70"/>
    </row>
    <row r="47" spans="1:6" ht="14.5" customHeight="1" x14ac:dyDescent="0.3">
      <c r="A47" s="21" t="s">
        <v>480</v>
      </c>
      <c r="B47" s="288" t="s">
        <v>342</v>
      </c>
      <c r="C47" s="289"/>
      <c r="D47" s="110"/>
      <c r="E47" s="70"/>
      <c r="F47" s="53"/>
    </row>
    <row r="48" spans="1:6" ht="14.5" customHeight="1" x14ac:dyDescent="0.3">
      <c r="A48" s="21" t="s">
        <v>481</v>
      </c>
      <c r="B48" s="288" t="s">
        <v>343</v>
      </c>
      <c r="C48" s="289"/>
      <c r="D48" s="110"/>
      <c r="E48" s="70"/>
    </row>
    <row r="49" spans="1:6" ht="14.5" customHeight="1" x14ac:dyDescent="0.3">
      <c r="A49" s="21" t="s">
        <v>482</v>
      </c>
      <c r="B49" s="288" t="s">
        <v>344</v>
      </c>
      <c r="C49" s="289"/>
      <c r="D49" s="110"/>
      <c r="E49" s="70">
        <v>65</v>
      </c>
      <c r="F49" s="53"/>
    </row>
    <row r="50" spans="1:6" ht="14.5" customHeight="1" x14ac:dyDescent="0.3">
      <c r="A50" s="21" t="s">
        <v>483</v>
      </c>
      <c r="B50" s="288" t="s">
        <v>345</v>
      </c>
      <c r="C50" s="289"/>
      <c r="D50" s="110"/>
      <c r="E50" s="70"/>
    </row>
    <row r="51" spans="1:6" ht="14.5" customHeight="1" x14ac:dyDescent="0.3">
      <c r="A51" s="21" t="s">
        <v>484</v>
      </c>
      <c r="B51" s="288" t="s">
        <v>346</v>
      </c>
      <c r="C51" s="289"/>
      <c r="D51" s="110"/>
      <c r="E51" s="70"/>
    </row>
    <row r="52" spans="1:6" ht="14.5" customHeight="1" x14ac:dyDescent="0.3">
      <c r="A52" s="21" t="s">
        <v>485</v>
      </c>
      <c r="B52" s="288" t="s">
        <v>347</v>
      </c>
      <c r="C52" s="289"/>
      <c r="D52" s="110"/>
      <c r="E52" s="70"/>
    </row>
    <row r="53" spans="1:6" ht="14.5" customHeight="1" x14ac:dyDescent="0.3">
      <c r="A53" s="21" t="s">
        <v>486</v>
      </c>
      <c r="B53" s="288" t="s">
        <v>348</v>
      </c>
      <c r="C53" s="289"/>
      <c r="D53" s="110"/>
      <c r="E53" s="70"/>
    </row>
    <row r="54" spans="1:6" ht="14.5" customHeight="1" x14ac:dyDescent="0.3">
      <c r="A54" s="21" t="s">
        <v>487</v>
      </c>
      <c r="B54" s="288" t="s">
        <v>349</v>
      </c>
      <c r="C54" s="289"/>
      <c r="D54" s="110"/>
      <c r="E54" s="70">
        <v>-45</v>
      </c>
      <c r="F54" s="53"/>
    </row>
    <row r="55" spans="1:6" ht="14.5" customHeight="1" x14ac:dyDescent="0.3">
      <c r="A55" s="21" t="s">
        <v>488</v>
      </c>
      <c r="B55" s="288" t="s">
        <v>350</v>
      </c>
      <c r="C55" s="289"/>
      <c r="D55" s="110"/>
      <c r="E55" s="70"/>
    </row>
    <row r="56" spans="1:6" ht="14.5" customHeight="1" x14ac:dyDescent="0.3">
      <c r="A56" s="21" t="s">
        <v>489</v>
      </c>
      <c r="B56" s="288" t="s">
        <v>351</v>
      </c>
      <c r="C56" s="289"/>
      <c r="D56" s="110"/>
      <c r="E56" s="70"/>
    </row>
    <row r="57" spans="1:6" ht="14.5" customHeight="1" x14ac:dyDescent="0.3">
      <c r="A57" s="21" t="s">
        <v>490</v>
      </c>
      <c r="B57" s="288" t="s">
        <v>352</v>
      </c>
      <c r="C57" s="289"/>
      <c r="D57" s="110"/>
      <c r="E57" s="70"/>
    </row>
    <row r="58" spans="1:6" ht="14.5" customHeight="1" x14ac:dyDescent="0.3">
      <c r="A58" s="21" t="s">
        <v>491</v>
      </c>
      <c r="B58" s="288" t="s">
        <v>353</v>
      </c>
      <c r="C58" s="289"/>
      <c r="D58" s="110"/>
      <c r="E58" s="70"/>
    </row>
    <row r="59" spans="1:6" ht="14.5" customHeight="1" x14ac:dyDescent="0.3">
      <c r="A59" s="21" t="s">
        <v>492</v>
      </c>
      <c r="B59" s="288" t="s">
        <v>354</v>
      </c>
      <c r="C59" s="289"/>
      <c r="D59" s="110"/>
      <c r="E59" s="70"/>
    </row>
    <row r="60" spans="1:6" ht="14.5" customHeight="1" x14ac:dyDescent="0.3">
      <c r="A60" s="21" t="s">
        <v>493</v>
      </c>
      <c r="B60" s="288" t="s">
        <v>355</v>
      </c>
      <c r="C60" s="289"/>
      <c r="D60" s="110"/>
      <c r="E60" s="70"/>
    </row>
    <row r="61" spans="1:6" ht="14.5" customHeight="1" x14ac:dyDescent="0.3">
      <c r="A61" s="21" t="s">
        <v>476</v>
      </c>
      <c r="B61" s="288" t="s">
        <v>335</v>
      </c>
      <c r="C61" s="289"/>
      <c r="D61" s="110"/>
      <c r="E61" s="70"/>
    </row>
    <row r="62" spans="1:6" ht="14.5" customHeight="1" x14ac:dyDescent="0.3">
      <c r="A62" s="21" t="s">
        <v>496</v>
      </c>
      <c r="B62" s="288" t="s">
        <v>336</v>
      </c>
      <c r="C62" s="289"/>
      <c r="D62" s="110"/>
      <c r="E62" s="70"/>
    </row>
    <row r="63" spans="1:6" ht="14.5" customHeight="1" x14ac:dyDescent="0.3">
      <c r="A63" s="21" t="s">
        <v>497</v>
      </c>
      <c r="B63" s="288" t="s">
        <v>356</v>
      </c>
      <c r="C63" s="289"/>
      <c r="D63" s="110"/>
      <c r="E63" s="70"/>
    </row>
    <row r="64" spans="1:6" ht="14.5" customHeight="1" x14ac:dyDescent="0.3">
      <c r="A64" s="21" t="s">
        <v>498</v>
      </c>
      <c r="B64" s="288" t="s">
        <v>338</v>
      </c>
      <c r="C64" s="289"/>
      <c r="D64" s="110" t="s">
        <v>619</v>
      </c>
      <c r="E64" s="399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93" t="s">
        <v>339</v>
      </c>
      <c r="C65" s="294"/>
      <c r="D65" s="110"/>
      <c r="E65" s="76"/>
    </row>
    <row r="66" spans="1:6" ht="15" customHeight="1" thickBot="1" x14ac:dyDescent="0.35">
      <c r="B66" s="328" t="s">
        <v>85</v>
      </c>
      <c r="C66" s="329"/>
      <c r="D66" s="330"/>
      <c r="E66" s="192">
        <f>SUM(E45:E65)</f>
        <v>22</v>
      </c>
    </row>
    <row r="67" spans="1:6" ht="15" customHeight="1" thickBot="1" x14ac:dyDescent="0.35">
      <c r="B67" s="328" t="s">
        <v>86</v>
      </c>
      <c r="C67" s="329"/>
      <c r="D67" s="329"/>
      <c r="E67" s="330"/>
    </row>
    <row r="68" spans="1:6" ht="14.5" customHeight="1" x14ac:dyDescent="0.3">
      <c r="A68" s="20" t="s">
        <v>501</v>
      </c>
      <c r="B68" s="290" t="s">
        <v>357</v>
      </c>
      <c r="C68" s="291"/>
      <c r="D68" s="110"/>
      <c r="E68" s="73">
        <v>54</v>
      </c>
      <c r="F68" s="53"/>
    </row>
    <row r="69" spans="1:6" ht="14.5" customHeight="1" x14ac:dyDescent="0.3">
      <c r="A69" s="21" t="s">
        <v>502</v>
      </c>
      <c r="B69" s="288" t="s">
        <v>365</v>
      </c>
      <c r="C69" s="289"/>
      <c r="D69" s="110"/>
      <c r="E69" s="70"/>
    </row>
    <row r="70" spans="1:6" ht="14.5" customHeight="1" x14ac:dyDescent="0.3">
      <c r="A70" s="21" t="s">
        <v>503</v>
      </c>
      <c r="B70" s="288" t="s">
        <v>358</v>
      </c>
      <c r="C70" s="289"/>
      <c r="D70" s="110"/>
      <c r="E70" s="70"/>
    </row>
    <row r="71" spans="1:6" ht="14.5" customHeight="1" x14ac:dyDescent="0.3">
      <c r="A71" s="21" t="s">
        <v>504</v>
      </c>
      <c r="B71" s="288" t="s">
        <v>359</v>
      </c>
      <c r="C71" s="289"/>
      <c r="D71" s="110"/>
      <c r="E71" s="70">
        <v>54</v>
      </c>
      <c r="F71" s="53"/>
    </row>
    <row r="72" spans="1:6" ht="14.5" customHeight="1" x14ac:dyDescent="0.3">
      <c r="A72" s="21" t="s">
        <v>505</v>
      </c>
      <c r="B72" s="288" t="s">
        <v>360</v>
      </c>
      <c r="C72" s="289"/>
      <c r="D72" s="110"/>
      <c r="E72" s="70"/>
    </row>
    <row r="73" spans="1:6" ht="14.5" customHeight="1" x14ac:dyDescent="0.3">
      <c r="A73" s="21" t="s">
        <v>506</v>
      </c>
      <c r="B73" s="288" t="s">
        <v>362</v>
      </c>
      <c r="C73" s="289"/>
      <c r="D73" s="110"/>
      <c r="E73" s="70"/>
    </row>
    <row r="74" spans="1:6" ht="14.5" customHeight="1" x14ac:dyDescent="0.3">
      <c r="A74" s="21" t="s">
        <v>507</v>
      </c>
      <c r="B74" s="288" t="s">
        <v>361</v>
      </c>
      <c r="C74" s="289"/>
      <c r="D74" s="110"/>
      <c r="E74" s="70">
        <v>-45</v>
      </c>
      <c r="F74" s="53"/>
    </row>
    <row r="75" spans="1:6" ht="14.5" customHeight="1" x14ac:dyDescent="0.3">
      <c r="A75" s="21" t="s">
        <v>508</v>
      </c>
      <c r="B75" s="288" t="s">
        <v>334</v>
      </c>
      <c r="C75" s="289"/>
      <c r="D75" s="110"/>
      <c r="E75" s="70"/>
    </row>
    <row r="76" spans="1:6" ht="14.5" customHeight="1" x14ac:dyDescent="0.3">
      <c r="A76" s="21" t="s">
        <v>509</v>
      </c>
      <c r="B76" s="288" t="s">
        <v>336</v>
      </c>
      <c r="C76" s="289"/>
      <c r="D76" s="110"/>
      <c r="E76" s="70">
        <v>-54</v>
      </c>
      <c r="F76" s="53"/>
    </row>
    <row r="77" spans="1:6" ht="14.5" customHeight="1" x14ac:dyDescent="0.3">
      <c r="A77" s="21" t="s">
        <v>510</v>
      </c>
      <c r="B77" s="288" t="s">
        <v>338</v>
      </c>
      <c r="C77" s="289"/>
      <c r="D77" s="110" t="s">
        <v>619</v>
      </c>
      <c r="E77" s="399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93" t="s">
        <v>339</v>
      </c>
      <c r="C78" s="294"/>
      <c r="D78" s="110"/>
      <c r="E78" s="76"/>
    </row>
    <row r="79" spans="1:6" ht="15" customHeight="1" thickBot="1" x14ac:dyDescent="0.35">
      <c r="B79" s="328" t="s">
        <v>84</v>
      </c>
      <c r="C79" s="329"/>
      <c r="D79" s="330"/>
      <c r="E79" s="193">
        <f>SUM(E68:E78)</f>
        <v>12</v>
      </c>
    </row>
    <row r="80" spans="1:6" ht="15" customHeight="1" thickBot="1" x14ac:dyDescent="0.35">
      <c r="B80" s="328" t="s">
        <v>75</v>
      </c>
      <c r="C80" s="329"/>
      <c r="D80" s="330"/>
      <c r="E80" s="185">
        <f>SUM(E43,E66,E79)</f>
        <v>57</v>
      </c>
    </row>
    <row r="81" spans="1:5" ht="15" customHeight="1" thickBot="1" x14ac:dyDescent="0.35">
      <c r="A81" s="23" t="s">
        <v>512</v>
      </c>
      <c r="B81" s="300" t="s">
        <v>363</v>
      </c>
      <c r="C81" s="340"/>
      <c r="D81" s="301"/>
      <c r="E81" s="82"/>
    </row>
    <row r="82" spans="1:5" ht="15" customHeight="1" thickBot="1" x14ac:dyDescent="0.35">
      <c r="B82" s="328" t="s">
        <v>76</v>
      </c>
      <c r="C82" s="339"/>
      <c r="D82" s="178">
        <v>7.2</v>
      </c>
      <c r="E82" s="185">
        <f>E80+E81</f>
        <v>57</v>
      </c>
    </row>
    <row r="83" spans="1:5" ht="15" customHeight="1" thickBot="1" x14ac:dyDescent="0.35">
      <c r="B83" s="328" t="s">
        <v>77</v>
      </c>
      <c r="C83" s="329"/>
      <c r="D83" s="330"/>
      <c r="E83" s="185">
        <f>'Statement of financial position'!E39</f>
        <v>10</v>
      </c>
    </row>
    <row r="84" spans="1:5" ht="15" customHeight="1" thickBot="1" x14ac:dyDescent="0.35">
      <c r="B84" s="328" t="s">
        <v>78</v>
      </c>
      <c r="C84" s="329"/>
      <c r="D84" s="330"/>
      <c r="E84" s="185">
        <f>'Statement of financial position'!F39</f>
        <v>15</v>
      </c>
    </row>
    <row r="85" spans="1:5" ht="15" customHeight="1" thickBot="1" x14ac:dyDescent="0.35">
      <c r="B85" s="328" t="s">
        <v>87</v>
      </c>
      <c r="C85" s="329"/>
      <c r="D85" s="330"/>
      <c r="E85" s="185">
        <f>E84-E83</f>
        <v>5</v>
      </c>
    </row>
    <row r="87" spans="1:5" ht="14.5" thickBot="1" x14ac:dyDescent="0.35"/>
    <row r="88" spans="1:5" ht="14.5" thickBot="1" x14ac:dyDescent="0.35">
      <c r="B88" s="167" t="s">
        <v>620</v>
      </c>
    </row>
    <row r="89" spans="1:5" ht="14.5" thickBot="1" x14ac:dyDescent="0.35">
      <c r="B89" s="133">
        <v>7.18</v>
      </c>
      <c r="C89" s="19" t="s">
        <v>556</v>
      </c>
      <c r="D89" s="176">
        <v>7.18</v>
      </c>
    </row>
    <row r="90" spans="1:5" ht="14.5" thickBot="1" x14ac:dyDescent="0.35">
      <c r="B90" s="133" t="s">
        <v>575</v>
      </c>
      <c r="C90" s="19" t="s">
        <v>557</v>
      </c>
      <c r="D90" s="176" t="s">
        <v>575</v>
      </c>
    </row>
    <row r="91" spans="1:5" ht="14.5" thickBot="1" x14ac:dyDescent="0.35">
      <c r="B91" s="133" t="s">
        <v>576</v>
      </c>
      <c r="C91" s="19" t="s">
        <v>558</v>
      </c>
      <c r="D91" s="176" t="s">
        <v>576</v>
      </c>
    </row>
    <row r="92" spans="1:5" ht="14.5" thickBot="1" x14ac:dyDescent="0.35">
      <c r="B92" s="133" t="s">
        <v>577</v>
      </c>
      <c r="C92" s="19" t="s">
        <v>559</v>
      </c>
      <c r="D92" s="176" t="s">
        <v>577</v>
      </c>
    </row>
    <row r="93" spans="1:5" ht="14.5" thickBot="1" x14ac:dyDescent="0.35">
      <c r="B93" s="166">
        <v>7.21</v>
      </c>
      <c r="C93" s="130" t="s">
        <v>565</v>
      </c>
      <c r="D93" s="177">
        <v>7.21</v>
      </c>
    </row>
    <row r="96" spans="1:5" ht="14.5" thickBot="1" x14ac:dyDescent="0.35"/>
    <row r="97" spans="2:3" x14ac:dyDescent="0.3">
      <c r="B97" s="220"/>
      <c r="C97" s="222"/>
    </row>
    <row r="98" spans="2:3" x14ac:dyDescent="0.3">
      <c r="B98" s="223"/>
      <c r="C98" s="225"/>
    </row>
    <row r="99" spans="2:3" x14ac:dyDescent="0.3">
      <c r="B99" s="223"/>
      <c r="C99" s="225"/>
    </row>
    <row r="100" spans="2:3" x14ac:dyDescent="0.3">
      <c r="B100" s="223"/>
      <c r="C100" s="225"/>
    </row>
    <row r="101" spans="2:3" x14ac:dyDescent="0.3">
      <c r="B101" s="223"/>
      <c r="C101" s="225"/>
    </row>
    <row r="102" spans="2:3" x14ac:dyDescent="0.3">
      <c r="B102" s="223"/>
      <c r="C102" s="225"/>
    </row>
    <row r="103" spans="2:3" x14ac:dyDescent="0.3">
      <c r="B103" s="223"/>
      <c r="C103" s="225"/>
    </row>
    <row r="104" spans="2:3" x14ac:dyDescent="0.3">
      <c r="B104" s="223"/>
      <c r="C104" s="225"/>
    </row>
    <row r="105" spans="2:3" ht="14.5" thickBot="1" x14ac:dyDescent="0.35">
      <c r="B105" s="227"/>
      <c r="C105" s="229"/>
    </row>
  </sheetData>
  <mergeCells count="86">
    <mergeCell ref="B81:D81"/>
    <mergeCell ref="B53:C53"/>
    <mergeCell ref="B52:C52"/>
    <mergeCell ref="B51:C5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58:C58"/>
    <mergeCell ref="B56:C56"/>
    <mergeCell ref="B55:C55"/>
    <mergeCell ref="B54:C54"/>
    <mergeCell ref="B15:C15"/>
    <mergeCell ref="B17:C17"/>
    <mergeCell ref="B16:C16"/>
    <mergeCell ref="B25:C25"/>
    <mergeCell ref="B24:C24"/>
    <mergeCell ref="B23:C23"/>
    <mergeCell ref="B22:C22"/>
    <mergeCell ref="B21:C21"/>
    <mergeCell ref="B14:C14"/>
    <mergeCell ref="B50:C50"/>
    <mergeCell ref="B49:C49"/>
    <mergeCell ref="B48:C48"/>
    <mergeCell ref="B47:C47"/>
    <mergeCell ref="B46:C46"/>
    <mergeCell ref="B45:C45"/>
    <mergeCell ref="B42:C42"/>
    <mergeCell ref="B41:C41"/>
    <mergeCell ref="B40:C40"/>
    <mergeCell ref="B39:C39"/>
    <mergeCell ref="B38:C38"/>
    <mergeCell ref="B37:C37"/>
    <mergeCell ref="B20:C20"/>
    <mergeCell ref="B19:C19"/>
    <mergeCell ref="B18:C18"/>
    <mergeCell ref="A10:A11"/>
    <mergeCell ref="B10:C11"/>
    <mergeCell ref="B82:C82"/>
    <mergeCell ref="B79:D79"/>
    <mergeCell ref="B36:D36"/>
    <mergeCell ref="B13:E13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85:D85"/>
    <mergeCell ref="B43:D43"/>
    <mergeCell ref="B66:D66"/>
    <mergeCell ref="B84:D84"/>
    <mergeCell ref="B83:D83"/>
    <mergeCell ref="B80:D80"/>
    <mergeCell ref="B44:E44"/>
    <mergeCell ref="B67:E67"/>
    <mergeCell ref="B65:C65"/>
    <mergeCell ref="B64:C64"/>
    <mergeCell ref="B63:C63"/>
    <mergeCell ref="B62:C62"/>
    <mergeCell ref="B61:C61"/>
    <mergeCell ref="B60:C60"/>
    <mergeCell ref="B59:C59"/>
    <mergeCell ref="B57:C57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</mergeCells>
  <hyperlinks>
    <hyperlink ref="B7" r:id="rId1" xr:uid="{5A53CF31-79B9-4E1F-A6DA-D8AE91352090}"/>
    <hyperlink ref="E41" location="'Notes of cash flow statement'!D14" display="'Notes of cash flow statement'!D14" xr:uid="{05FEB882-E5F3-4956-AB72-9603114768A7}"/>
    <hyperlink ref="E64" location="'Notes of cash flow statement'!D15" display="'Notes of cash flow statement'!D15" xr:uid="{C41F8E4B-4620-45F4-A194-89037A48BA0A}"/>
    <hyperlink ref="E77" location="'Notes of cash flow statement'!D16" display="'Notes of cash flow statement'!D16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53" t="s">
        <v>404</v>
      </c>
      <c r="B1" s="254"/>
      <c r="C1" s="254"/>
      <c r="D1" s="254"/>
      <c r="E1" s="254"/>
      <c r="F1" s="254"/>
      <c r="G1" s="255"/>
    </row>
    <row r="2" spans="1:7" ht="18.5" thickBot="1" x14ac:dyDescent="0.45">
      <c r="A2" s="104" t="s">
        <v>419</v>
      </c>
      <c r="B2" s="304" t="str">
        <f>'General information'!B2</f>
        <v>CompanyName LegalForm</v>
      </c>
      <c r="C2" s="305"/>
      <c r="D2" s="305"/>
      <c r="E2" s="305"/>
      <c r="F2" s="305"/>
      <c r="G2" s="306"/>
    </row>
    <row r="3" spans="1:7" ht="18.5" thickBot="1" x14ac:dyDescent="0.45">
      <c r="A3" s="106" t="s">
        <v>422</v>
      </c>
      <c r="B3" s="271" t="str">
        <f>'General information'!B3</f>
        <v>Address 1234, Country</v>
      </c>
      <c r="C3" s="272"/>
      <c r="D3" s="272"/>
      <c r="E3" s="272"/>
      <c r="F3" s="272"/>
      <c r="G3" s="273"/>
    </row>
    <row r="4" spans="1:7" ht="18.5" thickBot="1" x14ac:dyDescent="0.45">
      <c r="A4" s="104" t="s">
        <v>80</v>
      </c>
      <c r="B4" s="280">
        <f>'General information'!B8</f>
        <v>45291</v>
      </c>
      <c r="C4" s="281"/>
      <c r="D4" s="281"/>
      <c r="E4" s="281"/>
      <c r="F4" s="281"/>
      <c r="G4" s="282"/>
    </row>
    <row r="5" spans="1:7" ht="18.5" thickBot="1" x14ac:dyDescent="0.45">
      <c r="A5" s="104" t="s">
        <v>81</v>
      </c>
      <c r="B5" s="307">
        <f>'General information'!B9</f>
        <v>45657</v>
      </c>
      <c r="C5" s="308"/>
      <c r="D5" s="308"/>
      <c r="E5" s="308"/>
      <c r="F5" s="308"/>
      <c r="G5" s="309"/>
    </row>
    <row r="6" spans="1:7" ht="20.5" thickBot="1" x14ac:dyDescent="0.45">
      <c r="A6" s="253" t="s">
        <v>403</v>
      </c>
      <c r="B6" s="254"/>
      <c r="C6" s="254"/>
      <c r="D6" s="254"/>
      <c r="E6" s="254"/>
      <c r="F6" s="254"/>
      <c r="G6" s="255"/>
    </row>
    <row r="7" spans="1:7" ht="18.5" thickBot="1" x14ac:dyDescent="0.45">
      <c r="A7" s="95" t="s">
        <v>90</v>
      </c>
      <c r="B7" s="310" t="s">
        <v>89</v>
      </c>
      <c r="C7" s="311"/>
      <c r="D7" s="311"/>
      <c r="E7" s="311"/>
      <c r="F7" s="311"/>
      <c r="G7" s="312"/>
    </row>
    <row r="8" spans="1:7" ht="18.5" thickBot="1" x14ac:dyDescent="0.45">
      <c r="A8" s="88" t="s">
        <v>281</v>
      </c>
      <c r="B8" s="274" t="s">
        <v>569</v>
      </c>
      <c r="C8" s="275"/>
      <c r="D8" s="275"/>
      <c r="E8" s="275"/>
      <c r="F8" s="275"/>
      <c r="G8" s="276"/>
    </row>
    <row r="9" spans="1:7" ht="14.5" thickBot="1" x14ac:dyDescent="0.35"/>
    <row r="10" spans="1:7" ht="18.5" thickBot="1" x14ac:dyDescent="0.45">
      <c r="A10" s="11" t="s">
        <v>91</v>
      </c>
      <c r="B10" s="283" t="s">
        <v>0</v>
      </c>
      <c r="C10" s="284"/>
      <c r="D10" s="134" t="s">
        <v>73</v>
      </c>
      <c r="E10" s="11">
        <f>$B$4</f>
        <v>45291</v>
      </c>
      <c r="F10" s="11">
        <f>$B$5</f>
        <v>45657</v>
      </c>
      <c r="G10" s="83" t="s">
        <v>281</v>
      </c>
    </row>
    <row r="11" spans="1:7" ht="15" customHeight="1" thickBot="1" x14ac:dyDescent="0.35">
      <c r="B11" s="277" t="s">
        <v>1</v>
      </c>
      <c r="C11" s="278"/>
      <c r="D11" s="278"/>
      <c r="E11" s="278"/>
      <c r="F11" s="278"/>
      <c r="G11" s="279"/>
    </row>
    <row r="12" spans="1:7" ht="15" customHeight="1" thickBot="1" x14ac:dyDescent="0.35">
      <c r="B12" s="277" t="s">
        <v>11</v>
      </c>
      <c r="C12" s="278"/>
      <c r="D12" s="278"/>
      <c r="E12" s="278"/>
      <c r="F12" s="278"/>
      <c r="G12" s="279"/>
    </row>
    <row r="13" spans="1:7" ht="15" customHeight="1" thickBot="1" x14ac:dyDescent="0.35">
      <c r="A13" s="20" t="s">
        <v>92</v>
      </c>
      <c r="B13" s="353" t="s">
        <v>12</v>
      </c>
      <c r="C13" s="354"/>
      <c r="D13" s="7" t="s">
        <v>123</v>
      </c>
      <c r="E13" s="341" t="s">
        <v>282</v>
      </c>
      <c r="F13" s="342"/>
      <c r="G13" s="343"/>
    </row>
    <row r="14" spans="1:7" x14ac:dyDescent="0.3">
      <c r="A14" s="21" t="s">
        <v>582</v>
      </c>
      <c r="B14" s="344" t="s">
        <v>136</v>
      </c>
      <c r="C14" s="345"/>
      <c r="D14" s="144"/>
      <c r="E14" s="73">
        <v>5</v>
      </c>
      <c r="F14" s="164">
        <v>5</v>
      </c>
      <c r="G14" s="145"/>
    </row>
    <row r="15" spans="1:7" x14ac:dyDescent="0.3">
      <c r="A15" s="21" t="s">
        <v>583</v>
      </c>
      <c r="B15" s="344" t="s">
        <v>134</v>
      </c>
      <c r="C15" s="345"/>
      <c r="D15" s="144"/>
      <c r="E15" s="70">
        <v>4</v>
      </c>
      <c r="F15" s="165">
        <v>4</v>
      </c>
      <c r="G15" s="145"/>
    </row>
    <row r="16" spans="1:7" ht="14.5" thickBot="1" x14ac:dyDescent="0.35">
      <c r="A16" s="21" t="s">
        <v>584</v>
      </c>
      <c r="B16" s="355" t="s">
        <v>135</v>
      </c>
      <c r="C16" s="356"/>
      <c r="D16" s="144"/>
      <c r="E16" s="76">
        <v>2</v>
      </c>
      <c r="F16" s="142">
        <v>5</v>
      </c>
      <c r="G16" s="145"/>
    </row>
    <row r="17" spans="1:7" ht="14.5" thickBot="1" x14ac:dyDescent="0.35">
      <c r="A17" s="21" t="s">
        <v>585</v>
      </c>
      <c r="B17" s="349" t="s">
        <v>153</v>
      </c>
      <c r="C17" s="350"/>
      <c r="D17" s="144"/>
      <c r="E17" s="194">
        <f>SUM(E14:E16)</f>
        <v>11</v>
      </c>
      <c r="F17" s="195">
        <f>SUM(F14:F16)</f>
        <v>14</v>
      </c>
      <c r="G17" s="145"/>
    </row>
    <row r="18" spans="1:7" x14ac:dyDescent="0.3">
      <c r="A18" s="21" t="s">
        <v>586</v>
      </c>
      <c r="B18" s="344" t="s">
        <v>137</v>
      </c>
      <c r="C18" s="345"/>
      <c r="D18" s="144"/>
      <c r="E18" s="70">
        <v>5</v>
      </c>
      <c r="F18" s="165">
        <v>5</v>
      </c>
      <c r="G18" s="145"/>
    </row>
    <row r="19" spans="1:7" x14ac:dyDescent="0.3">
      <c r="A19" s="21" t="s">
        <v>587</v>
      </c>
      <c r="B19" s="344" t="s">
        <v>141</v>
      </c>
      <c r="C19" s="345"/>
      <c r="D19" s="144"/>
      <c r="E19" s="70">
        <v>94</v>
      </c>
      <c r="F19" s="165">
        <v>5</v>
      </c>
      <c r="G19" s="145"/>
    </row>
    <row r="20" spans="1:7" x14ac:dyDescent="0.3">
      <c r="A20" s="21" t="s">
        <v>588</v>
      </c>
      <c r="B20" s="344" t="s">
        <v>138</v>
      </c>
      <c r="C20" s="345"/>
      <c r="D20" s="144"/>
      <c r="E20" s="70">
        <v>5</v>
      </c>
      <c r="F20" s="165">
        <v>4</v>
      </c>
      <c r="G20" s="145"/>
    </row>
    <row r="21" spans="1:7" x14ac:dyDescent="0.3">
      <c r="A21" s="21" t="s">
        <v>589</v>
      </c>
      <c r="B21" s="344" t="s">
        <v>139</v>
      </c>
      <c r="C21" s="345"/>
      <c r="D21" s="144"/>
      <c r="E21" s="70">
        <v>8</v>
      </c>
      <c r="F21" s="165">
        <v>2</v>
      </c>
      <c r="G21" s="145"/>
    </row>
    <row r="22" spans="1:7" ht="14.5" thickBot="1" x14ac:dyDescent="0.35">
      <c r="A22" s="21" t="s">
        <v>590</v>
      </c>
      <c r="B22" s="355" t="s">
        <v>140</v>
      </c>
      <c r="C22" s="356"/>
      <c r="D22" s="144"/>
      <c r="E22" s="76">
        <v>6</v>
      </c>
      <c r="F22" s="142">
        <v>3</v>
      </c>
      <c r="G22" s="145"/>
    </row>
    <row r="23" spans="1:7" ht="14.5" thickBot="1" x14ac:dyDescent="0.35">
      <c r="A23" s="21" t="s">
        <v>591</v>
      </c>
      <c r="B23" s="349" t="s">
        <v>154</v>
      </c>
      <c r="C23" s="350"/>
      <c r="D23" s="144"/>
      <c r="E23" s="194">
        <f>SUM(E18:E22)</f>
        <v>118</v>
      </c>
      <c r="F23" s="195">
        <f>SUM(F18:F22)</f>
        <v>19</v>
      </c>
      <c r="G23" s="145"/>
    </row>
    <row r="24" spans="1:7" x14ac:dyDescent="0.3">
      <c r="A24" s="21" t="s">
        <v>592</v>
      </c>
      <c r="B24" s="344" t="s">
        <v>142</v>
      </c>
      <c r="C24" s="345"/>
      <c r="D24" s="144"/>
      <c r="E24" s="70">
        <v>1</v>
      </c>
      <c r="F24" s="165">
        <v>3</v>
      </c>
      <c r="G24" s="145"/>
    </row>
    <row r="25" spans="1:7" x14ac:dyDescent="0.3">
      <c r="A25" s="21" t="s">
        <v>593</v>
      </c>
      <c r="B25" s="344" t="s">
        <v>143</v>
      </c>
      <c r="C25" s="345"/>
      <c r="D25" s="144"/>
      <c r="E25" s="70">
        <v>5</v>
      </c>
      <c r="F25" s="165">
        <v>4</v>
      </c>
      <c r="G25" s="145"/>
    </row>
    <row r="26" spans="1:7" x14ac:dyDescent="0.3">
      <c r="A26" s="21" t="s">
        <v>594</v>
      </c>
      <c r="B26" s="344" t="s">
        <v>144</v>
      </c>
      <c r="C26" s="345"/>
      <c r="D26" s="144"/>
      <c r="E26" s="70">
        <v>6</v>
      </c>
      <c r="F26" s="165">
        <v>7</v>
      </c>
      <c r="G26" s="145"/>
    </row>
    <row r="27" spans="1:7" x14ac:dyDescent="0.3">
      <c r="A27" s="21" t="s">
        <v>595</v>
      </c>
      <c r="B27" s="344" t="s">
        <v>145</v>
      </c>
      <c r="C27" s="345"/>
      <c r="D27" s="144"/>
      <c r="E27" s="70">
        <v>3</v>
      </c>
      <c r="F27" s="165">
        <v>5</v>
      </c>
      <c r="G27" s="145"/>
    </row>
    <row r="28" spans="1:7" x14ac:dyDescent="0.3">
      <c r="A28" s="21" t="s">
        <v>596</v>
      </c>
      <c r="B28" s="344" t="s">
        <v>146</v>
      </c>
      <c r="C28" s="345"/>
      <c r="D28" s="144"/>
      <c r="E28" s="70">
        <v>7</v>
      </c>
      <c r="F28" s="165">
        <v>5</v>
      </c>
      <c r="G28" s="145"/>
    </row>
    <row r="29" spans="1:7" x14ac:dyDescent="0.3">
      <c r="A29" s="21" t="s">
        <v>597</v>
      </c>
      <c r="B29" s="344" t="s">
        <v>147</v>
      </c>
      <c r="C29" s="345"/>
      <c r="D29" s="144"/>
      <c r="E29" s="70">
        <v>6</v>
      </c>
      <c r="F29" s="165">
        <v>4</v>
      </c>
      <c r="G29" s="145"/>
    </row>
    <row r="30" spans="1:7" x14ac:dyDescent="0.3">
      <c r="A30" s="21" t="s">
        <v>598</v>
      </c>
      <c r="B30" s="344" t="s">
        <v>148</v>
      </c>
      <c r="C30" s="345"/>
      <c r="D30" s="144"/>
      <c r="E30" s="70">
        <v>7</v>
      </c>
      <c r="F30" s="165">
        <v>5</v>
      </c>
      <c r="G30" s="145"/>
    </row>
    <row r="31" spans="1:7" x14ac:dyDescent="0.3">
      <c r="A31" s="21" t="s">
        <v>599</v>
      </c>
      <c r="B31" s="344" t="s">
        <v>149</v>
      </c>
      <c r="C31" s="345"/>
      <c r="D31" s="144"/>
      <c r="E31" s="70">
        <v>6</v>
      </c>
      <c r="F31" s="165">
        <v>3</v>
      </c>
      <c r="G31" s="145"/>
    </row>
    <row r="32" spans="1:7" ht="14.5" thickBot="1" x14ac:dyDescent="0.35">
      <c r="A32" s="21" t="s">
        <v>600</v>
      </c>
      <c r="B32" s="355" t="s">
        <v>150</v>
      </c>
      <c r="C32" s="356"/>
      <c r="D32" s="144"/>
      <c r="E32" s="76">
        <v>7</v>
      </c>
      <c r="F32" s="142">
        <v>8</v>
      </c>
      <c r="G32" s="145"/>
    </row>
    <row r="33" spans="1:7" ht="14.5" thickBot="1" x14ac:dyDescent="0.35">
      <c r="A33" s="21" t="s">
        <v>601</v>
      </c>
      <c r="B33" s="349" t="s">
        <v>155</v>
      </c>
      <c r="C33" s="350"/>
      <c r="D33" s="7"/>
      <c r="E33" s="196">
        <f>SUM(E17,E23:E32)</f>
        <v>177</v>
      </c>
      <c r="F33" s="197">
        <f>SUM(F17,F23:F32)</f>
        <v>77</v>
      </c>
      <c r="G33" s="36"/>
    </row>
    <row r="34" spans="1:7" ht="14.5" customHeight="1" x14ac:dyDescent="0.3">
      <c r="A34" s="21" t="s">
        <v>93</v>
      </c>
      <c r="B34" s="351" t="s">
        <v>13</v>
      </c>
      <c r="C34" s="352"/>
      <c r="D34" s="7"/>
      <c r="E34" s="70">
        <v>4</v>
      </c>
      <c r="F34" s="75">
        <v>2</v>
      </c>
      <c r="G34" s="36"/>
    </row>
    <row r="35" spans="1:7" ht="14.5" customHeight="1" x14ac:dyDescent="0.3">
      <c r="A35" s="21" t="s">
        <v>94</v>
      </c>
      <c r="B35" s="351" t="s">
        <v>14</v>
      </c>
      <c r="C35" s="352"/>
      <c r="D35" s="7"/>
      <c r="E35" s="70">
        <v>4</v>
      </c>
      <c r="F35" s="75">
        <v>3</v>
      </c>
      <c r="G35" s="36"/>
    </row>
    <row r="36" spans="1:7" ht="14.5" customHeight="1" x14ac:dyDescent="0.3">
      <c r="A36" s="21" t="s">
        <v>95</v>
      </c>
      <c r="B36" s="351" t="s">
        <v>15</v>
      </c>
      <c r="C36" s="352"/>
      <c r="D36" s="7"/>
      <c r="E36" s="70">
        <v>20</v>
      </c>
      <c r="F36" s="75">
        <v>20</v>
      </c>
      <c r="G36" s="36"/>
    </row>
    <row r="37" spans="1:7" x14ac:dyDescent="0.3">
      <c r="A37" s="21" t="s">
        <v>96</v>
      </c>
      <c r="B37" s="351" t="s">
        <v>16</v>
      </c>
      <c r="C37" s="352"/>
      <c r="D37" s="7"/>
      <c r="E37" s="70">
        <v>30</v>
      </c>
      <c r="F37" s="75">
        <v>30</v>
      </c>
      <c r="G37" s="36"/>
    </row>
    <row r="38" spans="1:7" ht="14.5" customHeight="1" x14ac:dyDescent="0.3">
      <c r="A38" s="21" t="s">
        <v>97</v>
      </c>
      <c r="B38" s="351" t="s">
        <v>17</v>
      </c>
      <c r="C38" s="352"/>
      <c r="D38" s="7"/>
      <c r="E38" s="70">
        <v>4</v>
      </c>
      <c r="F38" s="75">
        <v>5</v>
      </c>
      <c r="G38" s="36"/>
    </row>
    <row r="39" spans="1:7" ht="14.5" customHeight="1" x14ac:dyDescent="0.3">
      <c r="A39" s="21" t="s">
        <v>98</v>
      </c>
      <c r="B39" s="351" t="s">
        <v>18</v>
      </c>
      <c r="C39" s="352"/>
      <c r="D39" s="7"/>
      <c r="E39" s="70">
        <v>6</v>
      </c>
      <c r="F39" s="75">
        <v>7</v>
      </c>
      <c r="G39" s="36"/>
    </row>
    <row r="40" spans="1:7" ht="14.5" customHeight="1" x14ac:dyDescent="0.3">
      <c r="A40" s="21" t="s">
        <v>99</v>
      </c>
      <c r="B40" s="351" t="s">
        <v>19</v>
      </c>
      <c r="C40" s="352"/>
      <c r="D40" s="7"/>
      <c r="E40" s="70">
        <v>4</v>
      </c>
      <c r="F40" s="75">
        <v>5</v>
      </c>
      <c r="G40" s="36"/>
    </row>
    <row r="41" spans="1:7" ht="14.5" customHeight="1" thickBot="1" x14ac:dyDescent="0.35">
      <c r="A41" s="21" t="s">
        <v>100</v>
      </c>
      <c r="B41" s="351" t="s">
        <v>20</v>
      </c>
      <c r="C41" s="352"/>
      <c r="D41" s="7"/>
      <c r="E41" s="76">
        <v>6</v>
      </c>
      <c r="F41" s="75">
        <v>4</v>
      </c>
      <c r="G41" s="36"/>
    </row>
    <row r="42" spans="1:7" ht="15" customHeight="1" thickBot="1" x14ac:dyDescent="0.35">
      <c r="A42" s="21" t="s">
        <v>101</v>
      </c>
      <c r="B42" s="351" t="s">
        <v>21</v>
      </c>
      <c r="C42" s="352"/>
      <c r="D42" s="7" t="s">
        <v>124</v>
      </c>
      <c r="E42" s="341" t="s">
        <v>283</v>
      </c>
      <c r="F42" s="342"/>
      <c r="G42" s="343"/>
    </row>
    <row r="43" spans="1:7" ht="14.5" customHeight="1" x14ac:dyDescent="0.3">
      <c r="A43" s="21" t="s">
        <v>602</v>
      </c>
      <c r="B43" s="344" t="s">
        <v>156</v>
      </c>
      <c r="C43" s="345"/>
      <c r="D43" s="7"/>
      <c r="E43" s="70">
        <v>1</v>
      </c>
      <c r="F43" s="75">
        <v>5</v>
      </c>
      <c r="G43" s="36"/>
    </row>
    <row r="44" spans="1:7" ht="14.5" customHeight="1" x14ac:dyDescent="0.3">
      <c r="A44" s="21" t="s">
        <v>603</v>
      </c>
      <c r="B44" s="344" t="s">
        <v>157</v>
      </c>
      <c r="C44" s="345"/>
      <c r="D44" s="7"/>
      <c r="E44" s="70">
        <v>4</v>
      </c>
      <c r="F44" s="75">
        <v>5</v>
      </c>
      <c r="G44" s="36"/>
    </row>
    <row r="45" spans="1:7" ht="14.5" customHeight="1" x14ac:dyDescent="0.3">
      <c r="A45" s="21" t="s">
        <v>604</v>
      </c>
      <c r="B45" s="344" t="s">
        <v>158</v>
      </c>
      <c r="C45" s="345"/>
      <c r="D45" s="7"/>
      <c r="E45" s="70">
        <v>2</v>
      </c>
      <c r="F45" s="75">
        <v>4</v>
      </c>
      <c r="G45" s="36"/>
    </row>
    <row r="46" spans="1:7" ht="14.5" customHeight="1" thickBot="1" x14ac:dyDescent="0.35">
      <c r="A46" s="21" t="s">
        <v>605</v>
      </c>
      <c r="B46" s="344" t="s">
        <v>159</v>
      </c>
      <c r="C46" s="345"/>
      <c r="D46" s="7"/>
      <c r="E46" s="76">
        <v>3</v>
      </c>
      <c r="F46" s="79">
        <v>6</v>
      </c>
      <c r="G46" s="36"/>
    </row>
    <row r="47" spans="1:7" ht="14.5" customHeight="1" thickBot="1" x14ac:dyDescent="0.35">
      <c r="A47" s="21" t="s">
        <v>606</v>
      </c>
      <c r="B47" s="349" t="s">
        <v>170</v>
      </c>
      <c r="C47" s="350"/>
      <c r="D47" s="7"/>
      <c r="E47" s="198">
        <f>SUM(E43:E46)</f>
        <v>10</v>
      </c>
      <c r="F47" s="198">
        <f>SUM(F43:F46)</f>
        <v>20</v>
      </c>
      <c r="G47" s="36"/>
    </row>
    <row r="48" spans="1:7" ht="14.5" customHeight="1" x14ac:dyDescent="0.3">
      <c r="A48" s="21" t="s">
        <v>607</v>
      </c>
      <c r="B48" s="344" t="s">
        <v>160</v>
      </c>
      <c r="C48" s="345"/>
      <c r="D48" s="7"/>
      <c r="E48" s="70">
        <v>2</v>
      </c>
      <c r="F48" s="75">
        <v>4</v>
      </c>
      <c r="G48" s="36"/>
    </row>
    <row r="49" spans="1:7" ht="14.5" customHeight="1" x14ac:dyDescent="0.3">
      <c r="A49" s="21" t="s">
        <v>608</v>
      </c>
      <c r="B49" s="344" t="s">
        <v>161</v>
      </c>
      <c r="C49" s="345"/>
      <c r="D49" s="7"/>
      <c r="E49" s="70">
        <v>3</v>
      </c>
      <c r="F49" s="75">
        <v>5</v>
      </c>
      <c r="G49" s="36"/>
    </row>
    <row r="50" spans="1:7" ht="14.5" customHeight="1" thickBot="1" x14ac:dyDescent="0.35">
      <c r="A50" s="21" t="s">
        <v>609</v>
      </c>
      <c r="B50" s="344" t="s">
        <v>162</v>
      </c>
      <c r="C50" s="345"/>
      <c r="D50" s="7"/>
      <c r="E50" s="76">
        <v>4</v>
      </c>
      <c r="F50" s="79">
        <v>6</v>
      </c>
      <c r="G50" s="36"/>
    </row>
    <row r="51" spans="1:7" ht="14.5" customHeight="1" thickBot="1" x14ac:dyDescent="0.35">
      <c r="A51" s="21" t="s">
        <v>610</v>
      </c>
      <c r="B51" s="349" t="s">
        <v>163</v>
      </c>
      <c r="C51" s="350"/>
      <c r="D51" s="7"/>
      <c r="E51" s="198">
        <f>SUM(E48:E50)</f>
        <v>9</v>
      </c>
      <c r="F51" s="198">
        <f>SUM(F48:F50)</f>
        <v>15</v>
      </c>
      <c r="G51" s="36"/>
    </row>
    <row r="52" spans="1:7" ht="14.5" customHeight="1" x14ac:dyDescent="0.3">
      <c r="A52" s="21" t="s">
        <v>611</v>
      </c>
      <c r="B52" s="344" t="s">
        <v>164</v>
      </c>
      <c r="C52" s="345"/>
      <c r="D52" s="7"/>
      <c r="E52" s="70">
        <v>4</v>
      </c>
      <c r="F52" s="75">
        <v>4</v>
      </c>
      <c r="G52" s="36"/>
    </row>
    <row r="53" spans="1:7" ht="14.5" customHeight="1" x14ac:dyDescent="0.3">
      <c r="A53" s="21" t="s">
        <v>612</v>
      </c>
      <c r="B53" s="344" t="s">
        <v>165</v>
      </c>
      <c r="C53" s="345"/>
      <c r="D53" s="7"/>
      <c r="E53" s="70">
        <v>6</v>
      </c>
      <c r="F53" s="75">
        <v>5</v>
      </c>
      <c r="G53" s="36"/>
    </row>
    <row r="54" spans="1:7" ht="14.5" customHeight="1" x14ac:dyDescent="0.3">
      <c r="A54" s="21" t="s">
        <v>613</v>
      </c>
      <c r="B54" s="344" t="s">
        <v>166</v>
      </c>
      <c r="C54" s="345"/>
      <c r="D54" s="7"/>
      <c r="E54" s="70">
        <v>7</v>
      </c>
      <c r="F54" s="75">
        <v>6</v>
      </c>
      <c r="G54" s="36"/>
    </row>
    <row r="55" spans="1:7" ht="14.5" customHeight="1" x14ac:dyDescent="0.3">
      <c r="A55" s="21" t="s">
        <v>614</v>
      </c>
      <c r="B55" s="344" t="s">
        <v>167</v>
      </c>
      <c r="C55" s="345"/>
      <c r="D55" s="7"/>
      <c r="E55" s="70">
        <v>8</v>
      </c>
      <c r="F55" s="75">
        <v>4</v>
      </c>
      <c r="G55" s="36"/>
    </row>
    <row r="56" spans="1:7" ht="14.5" customHeight="1" thickBot="1" x14ac:dyDescent="0.35">
      <c r="A56" s="21" t="s">
        <v>615</v>
      </c>
      <c r="B56" s="344" t="s">
        <v>168</v>
      </c>
      <c r="C56" s="345"/>
      <c r="D56" s="7"/>
      <c r="E56" s="76">
        <v>9</v>
      </c>
      <c r="F56" s="79">
        <v>3</v>
      </c>
      <c r="G56" s="36"/>
    </row>
    <row r="57" spans="1:7" ht="14.5" customHeight="1" thickBot="1" x14ac:dyDescent="0.35">
      <c r="A57" s="21" t="s">
        <v>616</v>
      </c>
      <c r="B57" s="349" t="s">
        <v>169</v>
      </c>
      <c r="C57" s="350"/>
      <c r="D57" s="7"/>
      <c r="E57" s="199">
        <f>SUM(E52:E56,E51,E47)</f>
        <v>53</v>
      </c>
      <c r="F57" s="199">
        <f>SUM(F52:F56,F51,F47)</f>
        <v>57</v>
      </c>
      <c r="G57" s="36"/>
    </row>
    <row r="58" spans="1:7" ht="14.5" customHeight="1" x14ac:dyDescent="0.3">
      <c r="A58" s="21" t="s">
        <v>102</v>
      </c>
      <c r="B58" s="351" t="s">
        <v>22</v>
      </c>
      <c r="C58" s="352"/>
      <c r="D58" s="7"/>
      <c r="E58" s="70">
        <v>4</v>
      </c>
      <c r="F58" s="75">
        <v>6</v>
      </c>
      <c r="G58" s="36"/>
    </row>
    <row r="59" spans="1:7" ht="14.5" customHeight="1" x14ac:dyDescent="0.3">
      <c r="A59" s="21" t="s">
        <v>103</v>
      </c>
      <c r="B59" s="351" t="s">
        <v>23</v>
      </c>
      <c r="C59" s="352"/>
      <c r="D59" s="7"/>
      <c r="E59" s="70">
        <v>5</v>
      </c>
      <c r="F59" s="75">
        <v>5</v>
      </c>
      <c r="G59" s="36"/>
    </row>
    <row r="60" spans="1:7" ht="14.5" customHeight="1" x14ac:dyDescent="0.3">
      <c r="A60" s="21" t="s">
        <v>104</v>
      </c>
      <c r="B60" s="351" t="s">
        <v>24</v>
      </c>
      <c r="C60" s="352"/>
      <c r="D60" s="7"/>
      <c r="E60" s="70">
        <v>6</v>
      </c>
      <c r="F60" s="75">
        <v>4</v>
      </c>
      <c r="G60" s="36"/>
    </row>
    <row r="61" spans="1:7" ht="14.5" customHeight="1" x14ac:dyDescent="0.3">
      <c r="A61" s="21" t="s">
        <v>105</v>
      </c>
      <c r="B61" s="351" t="s">
        <v>25</v>
      </c>
      <c r="C61" s="352"/>
      <c r="D61" s="7"/>
      <c r="E61" s="70">
        <v>7</v>
      </c>
      <c r="F61" s="75">
        <v>5</v>
      </c>
      <c r="G61" s="36"/>
    </row>
    <row r="62" spans="1:7" ht="15" customHeight="1" thickBot="1" x14ac:dyDescent="0.35">
      <c r="A62" s="22" t="s">
        <v>106</v>
      </c>
      <c r="B62" s="351" t="s">
        <v>26</v>
      </c>
      <c r="C62" s="352"/>
      <c r="D62" s="8"/>
      <c r="E62" s="76">
        <v>4</v>
      </c>
      <c r="F62" s="75">
        <v>6</v>
      </c>
      <c r="G62" s="38"/>
    </row>
    <row r="63" spans="1:7" ht="14.5" thickBot="1" x14ac:dyDescent="0.35">
      <c r="B63" s="357" t="s">
        <v>27</v>
      </c>
      <c r="C63" s="358"/>
      <c r="E63" s="185">
        <f>SUM(E57:E62,E33:E41)</f>
        <v>334</v>
      </c>
      <c r="F63" s="185">
        <f>SUM(F57:F62,F33:F41)</f>
        <v>236</v>
      </c>
    </row>
    <row r="64" spans="1:7" ht="14.5" thickBot="1" x14ac:dyDescent="0.35"/>
    <row r="65" spans="1:7" ht="14.5" thickBot="1" x14ac:dyDescent="0.35">
      <c r="D65" s="84" t="s">
        <v>73</v>
      </c>
      <c r="E65" s="11">
        <f>$B$4</f>
        <v>45291</v>
      </c>
      <c r="F65" s="11">
        <f>$B$5</f>
        <v>45657</v>
      </c>
      <c r="G65" s="34" t="s">
        <v>281</v>
      </c>
    </row>
    <row r="66" spans="1:7" ht="14.5" thickBot="1" x14ac:dyDescent="0.35">
      <c r="B66" s="277" t="s">
        <v>29</v>
      </c>
      <c r="C66" s="278"/>
      <c r="D66" s="278"/>
      <c r="E66" s="278"/>
      <c r="F66" s="278"/>
      <c r="G66" s="278"/>
    </row>
    <row r="67" spans="1:7" ht="14.5" customHeight="1" thickBot="1" x14ac:dyDescent="0.35">
      <c r="A67" s="20" t="s">
        <v>107</v>
      </c>
      <c r="B67" s="353" t="s">
        <v>2</v>
      </c>
      <c r="C67" s="354"/>
      <c r="D67" s="6" t="s">
        <v>125</v>
      </c>
      <c r="E67" s="346" t="s">
        <v>284</v>
      </c>
      <c r="F67" s="347"/>
      <c r="G67" s="348"/>
    </row>
    <row r="68" spans="1:7" x14ac:dyDescent="0.3">
      <c r="A68" s="21"/>
      <c r="B68" s="344" t="s">
        <v>204</v>
      </c>
      <c r="C68" s="345"/>
      <c r="D68" s="7"/>
      <c r="E68" s="70">
        <v>1</v>
      </c>
      <c r="F68" s="70">
        <v>4</v>
      </c>
      <c r="G68" s="37"/>
    </row>
    <row r="69" spans="1:7" x14ac:dyDescent="0.3">
      <c r="A69" s="21"/>
      <c r="B69" s="344" t="s">
        <v>188</v>
      </c>
      <c r="C69" s="345">
        <v>2</v>
      </c>
      <c r="D69" s="7"/>
      <c r="E69" s="70">
        <v>2</v>
      </c>
      <c r="F69" s="70">
        <v>5</v>
      </c>
      <c r="G69" s="37"/>
    </row>
    <row r="70" spans="1:7" ht="14.5" thickBot="1" x14ac:dyDescent="0.35">
      <c r="A70" s="21"/>
      <c r="B70" s="344" t="s">
        <v>189</v>
      </c>
      <c r="C70" s="345">
        <v>3</v>
      </c>
      <c r="D70" s="7"/>
      <c r="E70" s="76">
        <v>1</v>
      </c>
      <c r="F70" s="76">
        <v>2</v>
      </c>
      <c r="G70" s="37"/>
    </row>
    <row r="71" spans="1:7" ht="14.5" thickBot="1" x14ac:dyDescent="0.35">
      <c r="A71" s="21"/>
      <c r="B71" s="349" t="s">
        <v>190</v>
      </c>
      <c r="C71" s="350">
        <f>SUM(C69:C70)</f>
        <v>5</v>
      </c>
      <c r="D71" s="7"/>
      <c r="E71" s="194">
        <f>SUM(E68:E70)</f>
        <v>4</v>
      </c>
      <c r="F71" s="194">
        <f>SUM(F68:F70)</f>
        <v>11</v>
      </c>
      <c r="G71" s="37"/>
    </row>
    <row r="72" spans="1:7" x14ac:dyDescent="0.3">
      <c r="A72" s="21"/>
      <c r="B72" s="344" t="s">
        <v>191</v>
      </c>
      <c r="C72" s="345">
        <v>4</v>
      </c>
      <c r="D72" s="7"/>
      <c r="E72" s="70">
        <v>15</v>
      </c>
      <c r="F72" s="70">
        <v>2</v>
      </c>
      <c r="G72" s="37"/>
    </row>
    <row r="73" spans="1:7" x14ac:dyDescent="0.3">
      <c r="A73" s="21"/>
      <c r="B73" s="344" t="s">
        <v>192</v>
      </c>
      <c r="C73" s="345">
        <v>5</v>
      </c>
      <c r="D73" s="7"/>
      <c r="E73" s="70">
        <v>2</v>
      </c>
      <c r="F73" s="70">
        <v>4</v>
      </c>
      <c r="G73" s="37"/>
    </row>
    <row r="74" spans="1:7" x14ac:dyDescent="0.3">
      <c r="A74" s="21"/>
      <c r="B74" s="344" t="s">
        <v>193</v>
      </c>
      <c r="C74" s="345">
        <v>6</v>
      </c>
      <c r="D74" s="7"/>
      <c r="E74" s="70">
        <v>3</v>
      </c>
      <c r="F74" s="70">
        <v>3</v>
      </c>
      <c r="G74" s="37"/>
    </row>
    <row r="75" spans="1:7" x14ac:dyDescent="0.3">
      <c r="A75" s="21"/>
      <c r="B75" s="344" t="s">
        <v>194</v>
      </c>
      <c r="C75" s="345">
        <v>7</v>
      </c>
      <c r="D75" s="7"/>
      <c r="E75" s="70">
        <v>2</v>
      </c>
      <c r="F75" s="70">
        <v>8</v>
      </c>
      <c r="G75" s="37"/>
    </row>
    <row r="76" spans="1:7" x14ac:dyDescent="0.3">
      <c r="A76" s="21"/>
      <c r="B76" s="344" t="s">
        <v>195</v>
      </c>
      <c r="C76" s="345">
        <v>4</v>
      </c>
      <c r="D76" s="7"/>
      <c r="E76" s="70">
        <v>5</v>
      </c>
      <c r="F76" s="70">
        <v>9</v>
      </c>
      <c r="G76" s="37"/>
    </row>
    <row r="77" spans="1:7" x14ac:dyDescent="0.3">
      <c r="A77" s="21"/>
      <c r="B77" s="344" t="s">
        <v>196</v>
      </c>
      <c r="C77" s="345">
        <v>4</v>
      </c>
      <c r="D77" s="7"/>
      <c r="E77" s="70">
        <v>4</v>
      </c>
      <c r="F77" s="70">
        <v>2</v>
      </c>
      <c r="G77" s="37"/>
    </row>
    <row r="78" spans="1:7" x14ac:dyDescent="0.3">
      <c r="A78" s="21"/>
      <c r="B78" s="344" t="s">
        <v>197</v>
      </c>
      <c r="C78" s="345">
        <v>6</v>
      </c>
      <c r="D78" s="7"/>
      <c r="E78" s="70">
        <v>3</v>
      </c>
      <c r="F78" s="70">
        <v>4</v>
      </c>
      <c r="G78" s="37"/>
    </row>
    <row r="79" spans="1:7" x14ac:dyDescent="0.3">
      <c r="A79" s="21"/>
      <c r="B79" s="344" t="s">
        <v>198</v>
      </c>
      <c r="C79" s="345">
        <v>7</v>
      </c>
      <c r="D79" s="7"/>
      <c r="E79" s="70">
        <v>1</v>
      </c>
      <c r="F79" s="70">
        <v>2</v>
      </c>
      <c r="G79" s="37"/>
    </row>
    <row r="80" spans="1:7" x14ac:dyDescent="0.3">
      <c r="A80" s="21"/>
      <c r="B80" s="344" t="s">
        <v>199</v>
      </c>
      <c r="C80" s="345">
        <v>8</v>
      </c>
      <c r="D80" s="7"/>
      <c r="E80" s="70">
        <v>0</v>
      </c>
      <c r="F80" s="70">
        <v>3</v>
      </c>
      <c r="G80" s="37"/>
    </row>
    <row r="81" spans="1:7" x14ac:dyDescent="0.3">
      <c r="A81" s="21"/>
      <c r="B81" s="344" t="s">
        <v>200</v>
      </c>
      <c r="C81" s="345">
        <v>9</v>
      </c>
      <c r="D81" s="7"/>
      <c r="E81" s="70">
        <v>4</v>
      </c>
      <c r="F81" s="70">
        <v>6</v>
      </c>
      <c r="G81" s="37"/>
    </row>
    <row r="82" spans="1:7" ht="14.5" thickBot="1" x14ac:dyDescent="0.35">
      <c r="A82" s="21"/>
      <c r="B82" s="344" t="s">
        <v>201</v>
      </c>
      <c r="C82" s="345">
        <v>5</v>
      </c>
      <c r="D82" s="7"/>
      <c r="E82" s="76">
        <v>5</v>
      </c>
      <c r="F82" s="76">
        <v>9</v>
      </c>
      <c r="G82" s="37"/>
    </row>
    <row r="83" spans="1:7" ht="14.5" thickBot="1" x14ac:dyDescent="0.35">
      <c r="A83" s="21"/>
      <c r="B83" s="349" t="s">
        <v>202</v>
      </c>
      <c r="C83" s="350">
        <f>SUM(C72:C82)</f>
        <v>65</v>
      </c>
      <c r="D83" s="7"/>
      <c r="E83" s="200">
        <f>SUM(E71:E82)</f>
        <v>48</v>
      </c>
      <c r="F83" s="200">
        <f>SUM(F71:F82)</f>
        <v>63</v>
      </c>
      <c r="G83" s="37"/>
    </row>
    <row r="84" spans="1:7" ht="14.5" customHeight="1" thickBot="1" x14ac:dyDescent="0.35">
      <c r="A84" s="21" t="s">
        <v>108</v>
      </c>
      <c r="B84" s="359" t="s">
        <v>3</v>
      </c>
      <c r="C84" s="360"/>
      <c r="D84" s="7" t="s">
        <v>126</v>
      </c>
      <c r="E84" s="346" t="s">
        <v>283</v>
      </c>
      <c r="F84" s="347"/>
      <c r="G84" s="348"/>
    </row>
    <row r="85" spans="1:7" x14ac:dyDescent="0.3">
      <c r="A85" s="21"/>
      <c r="B85" s="344" t="s">
        <v>171</v>
      </c>
      <c r="C85" s="345">
        <v>1</v>
      </c>
      <c r="D85" s="7"/>
      <c r="E85" s="70">
        <v>4</v>
      </c>
      <c r="F85" s="70">
        <v>5</v>
      </c>
      <c r="G85" s="37"/>
    </row>
    <row r="86" spans="1:7" x14ac:dyDescent="0.3">
      <c r="A86" s="21"/>
      <c r="B86" s="344" t="s">
        <v>172</v>
      </c>
      <c r="C86" s="345">
        <v>2</v>
      </c>
      <c r="D86" s="7"/>
      <c r="E86" s="70">
        <v>34</v>
      </c>
      <c r="F86" s="70">
        <v>4</v>
      </c>
      <c r="G86" s="37"/>
    </row>
    <row r="87" spans="1:7" x14ac:dyDescent="0.3">
      <c r="A87" s="21"/>
      <c r="B87" s="344" t="s">
        <v>173</v>
      </c>
      <c r="C87" s="345">
        <v>3</v>
      </c>
      <c r="D87" s="7"/>
      <c r="E87" s="70">
        <v>3</v>
      </c>
      <c r="F87" s="70">
        <v>5</v>
      </c>
      <c r="G87" s="37"/>
    </row>
    <row r="88" spans="1:7" x14ac:dyDescent="0.3">
      <c r="A88" s="21"/>
      <c r="B88" s="344" t="s">
        <v>174</v>
      </c>
      <c r="C88" s="345">
        <v>4</v>
      </c>
      <c r="D88" s="7"/>
      <c r="E88" s="70">
        <v>5</v>
      </c>
      <c r="F88" s="70">
        <v>4</v>
      </c>
      <c r="G88" s="37"/>
    </row>
    <row r="89" spans="1:7" x14ac:dyDescent="0.3">
      <c r="A89" s="21"/>
      <c r="B89" s="344" t="s">
        <v>187</v>
      </c>
      <c r="C89" s="345"/>
      <c r="D89" s="7"/>
      <c r="E89" s="70">
        <v>4</v>
      </c>
      <c r="F89" s="70">
        <v>3</v>
      </c>
      <c r="G89" s="37"/>
    </row>
    <row r="90" spans="1:7" x14ac:dyDescent="0.3">
      <c r="A90" s="21"/>
      <c r="B90" s="344" t="s">
        <v>186</v>
      </c>
      <c r="C90" s="345"/>
      <c r="D90" s="7"/>
      <c r="E90" s="70">
        <v>2</v>
      </c>
      <c r="F90" s="70">
        <v>6</v>
      </c>
      <c r="G90" s="37"/>
    </row>
    <row r="91" spans="1:7" x14ac:dyDescent="0.3">
      <c r="A91" s="21"/>
      <c r="B91" s="344" t="s">
        <v>175</v>
      </c>
      <c r="C91" s="345">
        <v>5</v>
      </c>
      <c r="D91" s="7"/>
      <c r="E91" s="70">
        <v>3</v>
      </c>
      <c r="F91" s="70">
        <v>7</v>
      </c>
      <c r="G91" s="37"/>
    </row>
    <row r="92" spans="1:7" ht="14.5" thickBot="1" x14ac:dyDescent="0.35">
      <c r="A92" s="21"/>
      <c r="B92" s="344" t="s">
        <v>176</v>
      </c>
      <c r="C92" s="345">
        <v>7</v>
      </c>
      <c r="D92" s="7"/>
      <c r="E92" s="76">
        <v>5</v>
      </c>
      <c r="F92" s="76">
        <v>4</v>
      </c>
      <c r="G92" s="37"/>
    </row>
    <row r="93" spans="1:7" ht="14.5" thickBot="1" x14ac:dyDescent="0.35">
      <c r="A93" s="21"/>
      <c r="B93" s="349" t="s">
        <v>177</v>
      </c>
      <c r="C93" s="350">
        <f>SUM(C91:C92)</f>
        <v>12</v>
      </c>
      <c r="D93" s="7"/>
      <c r="E93" s="194">
        <f>SUM(E85:E92)</f>
        <v>60</v>
      </c>
      <c r="F93" s="194">
        <f>SUM(F85:F92)</f>
        <v>38</v>
      </c>
      <c r="G93" s="37"/>
    </row>
    <row r="94" spans="1:7" ht="14.5" thickBot="1" x14ac:dyDescent="0.35">
      <c r="A94" s="21"/>
      <c r="B94" s="344" t="s">
        <v>178</v>
      </c>
      <c r="C94" s="345">
        <v>4</v>
      </c>
      <c r="D94" s="7"/>
      <c r="E94" s="76">
        <v>4</v>
      </c>
      <c r="F94" s="76">
        <v>5</v>
      </c>
      <c r="G94" s="37"/>
    </row>
    <row r="95" spans="1:7" ht="14.5" thickBot="1" x14ac:dyDescent="0.35">
      <c r="A95" s="21"/>
      <c r="B95" s="349" t="s">
        <v>179</v>
      </c>
      <c r="C95" s="350">
        <f>SUM(C85:C88,C93)</f>
        <v>22</v>
      </c>
      <c r="D95" s="7"/>
      <c r="E95" s="194">
        <f>SUM(E93:E94)</f>
        <v>64</v>
      </c>
      <c r="F95" s="194">
        <f>SUM(F93:F94)</f>
        <v>43</v>
      </c>
      <c r="G95" s="37"/>
    </row>
    <row r="96" spans="1:7" x14ac:dyDescent="0.3">
      <c r="A96" s="21"/>
      <c r="B96" s="344" t="s">
        <v>180</v>
      </c>
      <c r="C96" s="345">
        <v>3</v>
      </c>
      <c r="D96" s="7"/>
      <c r="E96" s="70">
        <v>5</v>
      </c>
      <c r="F96" s="70">
        <v>3</v>
      </c>
      <c r="G96" s="37"/>
    </row>
    <row r="97" spans="1:7" x14ac:dyDescent="0.3">
      <c r="A97" s="21"/>
      <c r="B97" s="344" t="s">
        <v>181</v>
      </c>
      <c r="C97" s="345">
        <v>2</v>
      </c>
      <c r="D97" s="7"/>
      <c r="E97" s="70">
        <v>4</v>
      </c>
      <c r="F97" s="70">
        <v>4</v>
      </c>
      <c r="G97" s="37"/>
    </row>
    <row r="98" spans="1:7" x14ac:dyDescent="0.3">
      <c r="A98" s="21"/>
      <c r="B98" s="344" t="s">
        <v>182</v>
      </c>
      <c r="C98" s="345">
        <v>5</v>
      </c>
      <c r="D98" s="7"/>
      <c r="E98" s="70">
        <v>6</v>
      </c>
      <c r="F98" s="70">
        <v>5</v>
      </c>
      <c r="G98" s="37"/>
    </row>
    <row r="99" spans="1:7" x14ac:dyDescent="0.3">
      <c r="A99" s="21"/>
      <c r="B99" s="344" t="s">
        <v>183</v>
      </c>
      <c r="C99" s="345">
        <v>4</v>
      </c>
      <c r="D99" s="7"/>
      <c r="E99" s="70">
        <v>5</v>
      </c>
      <c r="F99" s="70">
        <v>6</v>
      </c>
      <c r="G99" s="37"/>
    </row>
    <row r="100" spans="1:7" ht="14.5" thickBot="1" x14ac:dyDescent="0.35">
      <c r="A100" s="21"/>
      <c r="B100" s="344" t="s">
        <v>184</v>
      </c>
      <c r="C100" s="345">
        <v>2</v>
      </c>
      <c r="D100" s="7"/>
      <c r="E100" s="76">
        <v>4</v>
      </c>
      <c r="F100" s="76">
        <v>3</v>
      </c>
      <c r="G100" s="37"/>
    </row>
    <row r="101" spans="1:7" ht="14.5" thickBot="1" x14ac:dyDescent="0.35">
      <c r="A101" s="21"/>
      <c r="B101" s="349" t="s">
        <v>185</v>
      </c>
      <c r="C101" s="350">
        <f>SUM(C96:C100,C95)</f>
        <v>38</v>
      </c>
      <c r="D101" s="7"/>
      <c r="E101" s="200">
        <f>SUM(E96:E100,E95)</f>
        <v>88</v>
      </c>
      <c r="F101" s="200">
        <f>SUM(F96:F100,F95)</f>
        <v>64</v>
      </c>
      <c r="G101" s="37"/>
    </row>
    <row r="102" spans="1:7" x14ac:dyDescent="0.3">
      <c r="A102" s="21" t="s">
        <v>109</v>
      </c>
      <c r="B102" s="351" t="s">
        <v>4</v>
      </c>
      <c r="C102" s="352"/>
      <c r="D102" s="7"/>
      <c r="E102" s="70">
        <v>3</v>
      </c>
      <c r="F102" s="70">
        <v>4</v>
      </c>
      <c r="G102" s="36"/>
    </row>
    <row r="103" spans="1:7" x14ac:dyDescent="0.3">
      <c r="A103" s="21" t="s">
        <v>110</v>
      </c>
      <c r="B103" s="351" t="s">
        <v>5</v>
      </c>
      <c r="C103" s="352"/>
      <c r="D103" s="7"/>
      <c r="E103" s="70">
        <v>4</v>
      </c>
      <c r="F103" s="70">
        <v>4</v>
      </c>
      <c r="G103" s="36"/>
    </row>
    <row r="104" spans="1:7" x14ac:dyDescent="0.3">
      <c r="A104" s="21" t="s">
        <v>111</v>
      </c>
      <c r="B104" s="351" t="s">
        <v>6</v>
      </c>
      <c r="C104" s="352"/>
      <c r="D104" s="7"/>
      <c r="E104" s="70">
        <v>5</v>
      </c>
      <c r="F104" s="70">
        <v>53</v>
      </c>
      <c r="G104" s="36"/>
    </row>
    <row r="105" spans="1:7" x14ac:dyDescent="0.3">
      <c r="A105" s="21" t="s">
        <v>112</v>
      </c>
      <c r="B105" s="351" t="s">
        <v>7</v>
      </c>
      <c r="C105" s="352"/>
      <c r="D105" s="7"/>
      <c r="E105" s="70">
        <v>5</v>
      </c>
      <c r="F105" s="70">
        <v>3</v>
      </c>
      <c r="G105" s="36"/>
    </row>
    <row r="106" spans="1:7" x14ac:dyDescent="0.3">
      <c r="A106" s="21" t="s">
        <v>113</v>
      </c>
      <c r="B106" s="351" t="s">
        <v>8</v>
      </c>
      <c r="C106" s="352"/>
      <c r="D106" s="7"/>
      <c r="E106" s="70">
        <v>2</v>
      </c>
      <c r="F106" s="70">
        <v>6</v>
      </c>
      <c r="G106" s="36"/>
    </row>
    <row r="107" spans="1:7" x14ac:dyDescent="0.3">
      <c r="A107" s="21" t="s">
        <v>114</v>
      </c>
      <c r="B107" s="351" t="s">
        <v>9</v>
      </c>
      <c r="C107" s="352"/>
      <c r="D107" s="7"/>
      <c r="E107" s="70">
        <v>10</v>
      </c>
      <c r="F107" s="70">
        <v>15</v>
      </c>
      <c r="G107" s="36"/>
    </row>
    <row r="108" spans="1:7" ht="14.5" thickBot="1" x14ac:dyDescent="0.35">
      <c r="A108" s="22" t="s">
        <v>115</v>
      </c>
      <c r="B108" s="361" t="s">
        <v>10</v>
      </c>
      <c r="C108" s="362"/>
      <c r="D108" s="8"/>
      <c r="E108" s="76">
        <v>4</v>
      </c>
      <c r="F108" s="76">
        <v>5</v>
      </c>
      <c r="G108" s="38"/>
    </row>
    <row r="109" spans="1:7" ht="14.5" thickBot="1" x14ac:dyDescent="0.35">
      <c r="B109" s="277" t="s">
        <v>30</v>
      </c>
      <c r="C109" s="279"/>
      <c r="E109" s="186">
        <f>SUM(E101:E108,E83)</f>
        <v>169</v>
      </c>
      <c r="F109" s="186">
        <f>SUM(F101:F108,F83)</f>
        <v>217</v>
      </c>
    </row>
    <row r="110" spans="1:7" ht="14.5" thickBot="1" x14ac:dyDescent="0.35">
      <c r="B110" s="277" t="s">
        <v>31</v>
      </c>
      <c r="C110" s="279"/>
      <c r="E110" s="186">
        <f>SUM(E63,E109)</f>
        <v>503</v>
      </c>
      <c r="F110" s="186">
        <f>SUM(F63,F109)</f>
        <v>453</v>
      </c>
    </row>
    <row r="111" spans="1:7" ht="14.5" thickBot="1" x14ac:dyDescent="0.35"/>
    <row r="112" spans="1:7" ht="15" customHeight="1" thickBot="1" x14ac:dyDescent="0.35">
      <c r="D112" s="84" t="s">
        <v>73</v>
      </c>
      <c r="E112" s="11">
        <f>$B$4</f>
        <v>45291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77" t="s">
        <v>32</v>
      </c>
      <c r="C113" s="278"/>
      <c r="D113" s="278"/>
      <c r="E113" s="278"/>
      <c r="F113" s="278"/>
      <c r="G113" s="279"/>
    </row>
    <row r="114" spans="1:7" ht="14.5" customHeight="1" thickBot="1" x14ac:dyDescent="0.35">
      <c r="B114" s="277" t="s">
        <v>33</v>
      </c>
      <c r="C114" s="278"/>
      <c r="D114" s="278"/>
      <c r="E114" s="278"/>
      <c r="F114" s="278"/>
      <c r="G114" s="279"/>
    </row>
    <row r="115" spans="1:7" ht="14.5" customHeight="1" thickBot="1" x14ac:dyDescent="0.35">
      <c r="A115" s="20" t="s">
        <v>116</v>
      </c>
      <c r="B115" s="353" t="s">
        <v>34</v>
      </c>
      <c r="C115" s="354"/>
      <c r="D115" s="6" t="s">
        <v>127</v>
      </c>
      <c r="E115" s="346" t="s">
        <v>285</v>
      </c>
      <c r="F115" s="347"/>
      <c r="G115" s="348"/>
    </row>
    <row r="116" spans="1:7" ht="14.5" customHeight="1" x14ac:dyDescent="0.3">
      <c r="A116" s="21"/>
      <c r="B116" s="344" t="s">
        <v>251</v>
      </c>
      <c r="C116" s="345">
        <v>1</v>
      </c>
      <c r="D116" s="7"/>
      <c r="E116" s="73">
        <v>1</v>
      </c>
      <c r="F116" s="74">
        <v>2</v>
      </c>
      <c r="G116" s="35"/>
    </row>
    <row r="117" spans="1:7" ht="14.5" customHeight="1" thickBot="1" x14ac:dyDescent="0.35">
      <c r="A117" s="21"/>
      <c r="B117" s="344" t="s">
        <v>252</v>
      </c>
      <c r="C117" s="345">
        <v>2</v>
      </c>
      <c r="D117" s="7"/>
      <c r="E117" s="76">
        <v>4</v>
      </c>
      <c r="F117" s="142">
        <v>3</v>
      </c>
      <c r="G117" s="37"/>
    </row>
    <row r="118" spans="1:7" ht="14.5" customHeight="1" thickBot="1" x14ac:dyDescent="0.35">
      <c r="A118" s="21"/>
      <c r="B118" s="349" t="s">
        <v>253</v>
      </c>
      <c r="C118" s="350">
        <f>SUM(C116:C117)</f>
        <v>3</v>
      </c>
      <c r="D118" s="7"/>
      <c r="E118" s="194">
        <f>SUM(E116:E117)</f>
        <v>5</v>
      </c>
      <c r="F118" s="194">
        <f>SUM(F116:F117)</f>
        <v>5</v>
      </c>
      <c r="G118" s="37"/>
    </row>
    <row r="119" spans="1:7" ht="14.5" customHeight="1" thickBot="1" x14ac:dyDescent="0.35">
      <c r="A119" s="21" t="s">
        <v>117</v>
      </c>
      <c r="B119" s="359" t="s">
        <v>35</v>
      </c>
      <c r="C119" s="360"/>
      <c r="D119" s="7" t="s">
        <v>128</v>
      </c>
      <c r="E119" s="346" t="s">
        <v>285</v>
      </c>
      <c r="F119" s="347"/>
      <c r="G119" s="348"/>
    </row>
    <row r="120" spans="1:7" ht="14.5" customHeight="1" x14ac:dyDescent="0.3">
      <c r="A120" s="21"/>
      <c r="B120" s="344" t="s">
        <v>254</v>
      </c>
      <c r="C120" s="345">
        <v>3</v>
      </c>
      <c r="D120" s="7"/>
      <c r="E120" s="70">
        <v>1</v>
      </c>
      <c r="F120" s="75">
        <v>2</v>
      </c>
      <c r="G120" s="37"/>
    </row>
    <row r="121" spans="1:7" ht="14.5" customHeight="1" thickBot="1" x14ac:dyDescent="0.35">
      <c r="A121" s="21"/>
      <c r="B121" s="344" t="s">
        <v>255</v>
      </c>
      <c r="C121" s="345">
        <v>4</v>
      </c>
      <c r="D121" s="7"/>
      <c r="E121" s="76">
        <v>2</v>
      </c>
      <c r="F121" s="142">
        <v>3</v>
      </c>
      <c r="G121" s="37"/>
    </row>
    <row r="122" spans="1:7" ht="14.5" customHeight="1" thickBot="1" x14ac:dyDescent="0.35">
      <c r="A122" s="21"/>
      <c r="B122" s="349" t="s">
        <v>256</v>
      </c>
      <c r="C122" s="350">
        <f>SUM(C120:C121)</f>
        <v>7</v>
      </c>
      <c r="D122" s="7"/>
      <c r="E122" s="194">
        <f>SUM(E120:E121)</f>
        <v>3</v>
      </c>
      <c r="F122" s="194">
        <f>SUM(F120:F121)</f>
        <v>5</v>
      </c>
      <c r="G122" s="37"/>
    </row>
    <row r="123" spans="1:7" ht="14.5" customHeight="1" thickBot="1" x14ac:dyDescent="0.35">
      <c r="A123" s="21" t="s">
        <v>118</v>
      </c>
      <c r="B123" s="351" t="s">
        <v>36</v>
      </c>
      <c r="C123" s="352"/>
      <c r="D123" s="7" t="s">
        <v>129</v>
      </c>
      <c r="E123" s="70">
        <v>2</v>
      </c>
      <c r="F123" s="75">
        <v>3</v>
      </c>
      <c r="G123" s="155" t="s">
        <v>285</v>
      </c>
    </row>
    <row r="124" spans="1:7" ht="14.5" customHeight="1" thickBot="1" x14ac:dyDescent="0.35">
      <c r="A124" s="21" t="s">
        <v>119</v>
      </c>
      <c r="B124" s="351" t="s">
        <v>37</v>
      </c>
      <c r="C124" s="352"/>
      <c r="D124" s="7"/>
      <c r="E124" s="70">
        <v>5</v>
      </c>
      <c r="F124" s="75">
        <v>4</v>
      </c>
      <c r="G124" s="37"/>
    </row>
    <row r="125" spans="1:7" ht="14.5" customHeight="1" thickBot="1" x14ac:dyDescent="0.35">
      <c r="A125" s="21" t="s">
        <v>120</v>
      </c>
      <c r="B125" s="351" t="s">
        <v>38</v>
      </c>
      <c r="C125" s="352"/>
      <c r="D125" s="7" t="s">
        <v>130</v>
      </c>
      <c r="E125" s="70">
        <v>3</v>
      </c>
      <c r="F125" s="75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59" t="s">
        <v>39</v>
      </c>
      <c r="C126" s="360"/>
      <c r="D126" s="7" t="s">
        <v>131</v>
      </c>
      <c r="E126" s="346" t="s">
        <v>285</v>
      </c>
      <c r="F126" s="347"/>
      <c r="G126" s="348"/>
    </row>
    <row r="127" spans="1:7" ht="14.5" customHeight="1" x14ac:dyDescent="0.3">
      <c r="A127" s="21"/>
      <c r="B127" s="344" t="s">
        <v>265</v>
      </c>
      <c r="C127" s="345">
        <v>1</v>
      </c>
      <c r="D127" s="7"/>
      <c r="E127" s="70">
        <v>2</v>
      </c>
      <c r="F127" s="75">
        <v>1</v>
      </c>
      <c r="G127" s="37"/>
    </row>
    <row r="128" spans="1:7" x14ac:dyDescent="0.3">
      <c r="A128" s="21"/>
      <c r="B128" s="344" t="s">
        <v>266</v>
      </c>
      <c r="C128" s="345">
        <v>4</v>
      </c>
      <c r="D128" s="7"/>
      <c r="E128" s="70">
        <v>3</v>
      </c>
      <c r="F128" s="75">
        <v>4</v>
      </c>
      <c r="G128" s="37"/>
    </row>
    <row r="129" spans="1:7" ht="14.5" thickBot="1" x14ac:dyDescent="0.35">
      <c r="A129" s="21"/>
      <c r="B129" s="344" t="s">
        <v>267</v>
      </c>
      <c r="C129" s="345">
        <v>2</v>
      </c>
      <c r="D129" s="7"/>
      <c r="E129" s="76">
        <v>3</v>
      </c>
      <c r="F129" s="142">
        <v>5</v>
      </c>
      <c r="G129" s="37"/>
    </row>
    <row r="130" spans="1:7" ht="14.5" thickBot="1" x14ac:dyDescent="0.35">
      <c r="A130" s="22"/>
      <c r="B130" s="349" t="s">
        <v>268</v>
      </c>
      <c r="C130" s="350">
        <f>SUM(C127:C129)</f>
        <v>7</v>
      </c>
      <c r="D130" s="7"/>
      <c r="E130" s="201">
        <f>SUM(E127:E129)</f>
        <v>8</v>
      </c>
      <c r="F130" s="201">
        <f>SUM(F127:F129)</f>
        <v>10</v>
      </c>
      <c r="G130" s="39"/>
    </row>
    <row r="131" spans="1:7" ht="15" customHeight="1" thickBot="1" x14ac:dyDescent="0.35">
      <c r="A131" s="3"/>
      <c r="B131" s="277" t="s">
        <v>40</v>
      </c>
      <c r="C131" s="279"/>
      <c r="D131" s="77"/>
      <c r="E131" s="202">
        <f>SUM(E130,E118,E122:E125)</f>
        <v>26</v>
      </c>
      <c r="F131" s="203">
        <f>SUM(F130,F118,F122:F125)</f>
        <v>29</v>
      </c>
    </row>
    <row r="132" spans="1:7" ht="14.5" thickBot="1" x14ac:dyDescent="0.35">
      <c r="A132" s="23" t="s">
        <v>122</v>
      </c>
      <c r="B132" s="293" t="s">
        <v>41</v>
      </c>
      <c r="C132" s="294"/>
      <c r="D132" s="78"/>
      <c r="E132" s="76">
        <v>3</v>
      </c>
      <c r="F132" s="79">
        <v>2</v>
      </c>
    </row>
    <row r="133" spans="1:7" ht="15" customHeight="1" thickBot="1" x14ac:dyDescent="0.35">
      <c r="B133" s="277" t="s">
        <v>42</v>
      </c>
      <c r="C133" s="279"/>
      <c r="E133" s="185">
        <f>SUM(E131,E132)</f>
        <v>29</v>
      </c>
      <c r="F133" s="185">
        <f>SUM(F131,F132)</f>
        <v>31</v>
      </c>
    </row>
    <row r="134" spans="1:7" ht="15" customHeight="1" thickBot="1" x14ac:dyDescent="0.35"/>
    <row r="135" spans="1:7" ht="15" customHeight="1" thickBot="1" x14ac:dyDescent="0.35">
      <c r="D135" s="84" t="s">
        <v>73</v>
      </c>
      <c r="E135" s="11">
        <f>$B$4</f>
        <v>45291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77" t="s">
        <v>43</v>
      </c>
      <c r="C136" s="278"/>
      <c r="D136" s="278"/>
      <c r="E136" s="278"/>
      <c r="F136" s="278"/>
      <c r="G136" s="279"/>
    </row>
    <row r="137" spans="1:7" ht="15" customHeight="1" thickBot="1" x14ac:dyDescent="0.35">
      <c r="B137" s="292" t="s">
        <v>44</v>
      </c>
      <c r="C137" s="295"/>
      <c r="D137" s="295"/>
      <c r="E137" s="295"/>
      <c r="F137" s="295"/>
      <c r="G137" s="295"/>
    </row>
    <row r="138" spans="1:7" ht="14.5" customHeight="1" thickBot="1" x14ac:dyDescent="0.35">
      <c r="A138" s="20" t="s">
        <v>293</v>
      </c>
      <c r="B138" s="351" t="s">
        <v>45</v>
      </c>
      <c r="C138" s="352"/>
      <c r="D138" s="6"/>
      <c r="E138" s="73">
        <v>2</v>
      </c>
      <c r="F138" s="74">
        <v>1</v>
      </c>
      <c r="G138" s="40"/>
    </row>
    <row r="139" spans="1:7" ht="14.5" customHeight="1" thickBot="1" x14ac:dyDescent="0.35">
      <c r="A139" s="21" t="s">
        <v>294</v>
      </c>
      <c r="B139" s="359" t="s">
        <v>46</v>
      </c>
      <c r="C139" s="360"/>
      <c r="D139" s="7" t="s">
        <v>311</v>
      </c>
      <c r="E139" s="346" t="s">
        <v>286</v>
      </c>
      <c r="F139" s="347"/>
      <c r="G139" s="348"/>
    </row>
    <row r="140" spans="1:7" ht="14.5" customHeight="1" x14ac:dyDescent="0.3">
      <c r="A140" s="21"/>
      <c r="B140" s="344" t="s">
        <v>46</v>
      </c>
      <c r="C140" s="345"/>
      <c r="D140" s="7"/>
      <c r="E140" s="70">
        <v>2</v>
      </c>
      <c r="F140" s="75">
        <v>1</v>
      </c>
      <c r="G140" s="37"/>
    </row>
    <row r="141" spans="1:7" ht="14.5" customHeight="1" x14ac:dyDescent="0.3">
      <c r="A141" s="21"/>
      <c r="B141" s="344" t="s">
        <v>516</v>
      </c>
      <c r="C141" s="345"/>
      <c r="D141" s="7"/>
      <c r="E141" s="70">
        <v>3</v>
      </c>
      <c r="F141" s="75">
        <v>4</v>
      </c>
      <c r="G141" s="37"/>
    </row>
    <row r="142" spans="1:7" ht="14.5" customHeight="1" x14ac:dyDescent="0.3">
      <c r="A142" s="21"/>
      <c r="B142" s="344" t="s">
        <v>518</v>
      </c>
      <c r="C142" s="345"/>
      <c r="D142" s="7"/>
      <c r="E142" s="70">
        <v>2</v>
      </c>
      <c r="F142" s="75">
        <v>1</v>
      </c>
      <c r="G142" s="37"/>
    </row>
    <row r="143" spans="1:7" ht="14.5" customHeight="1" x14ac:dyDescent="0.3">
      <c r="A143" s="21"/>
      <c r="B143" s="344" t="s">
        <v>517</v>
      </c>
      <c r="C143" s="345"/>
      <c r="D143" s="7"/>
      <c r="E143" s="70">
        <v>2</v>
      </c>
      <c r="F143" s="75">
        <v>4</v>
      </c>
      <c r="G143" s="37"/>
    </row>
    <row r="144" spans="1:7" ht="14.5" customHeight="1" thickBot="1" x14ac:dyDescent="0.35">
      <c r="A144" s="21"/>
      <c r="B144" s="344" t="s">
        <v>519</v>
      </c>
      <c r="C144" s="345"/>
      <c r="D144" s="7"/>
      <c r="E144" s="70">
        <v>4</v>
      </c>
      <c r="F144" s="75">
        <v>1</v>
      </c>
      <c r="G144" s="37"/>
    </row>
    <row r="145" spans="1:7" ht="14.5" customHeight="1" thickBot="1" x14ac:dyDescent="0.35">
      <c r="A145" s="21"/>
      <c r="B145" s="349" t="s">
        <v>269</v>
      </c>
      <c r="C145" s="350">
        <f>SUM(C140:C144)</f>
        <v>0</v>
      </c>
      <c r="D145" s="7"/>
      <c r="E145" s="201">
        <f>SUM(E140:E144)</f>
        <v>13</v>
      </c>
      <c r="F145" s="201">
        <f>SUM(F140:F144)</f>
        <v>11</v>
      </c>
      <c r="G145" s="37"/>
    </row>
    <row r="146" spans="1:7" ht="14.5" customHeight="1" x14ac:dyDescent="0.3">
      <c r="A146" s="21"/>
      <c r="B146" s="344" t="s">
        <v>520</v>
      </c>
      <c r="C146" s="345">
        <v>5</v>
      </c>
      <c r="D146" s="7"/>
      <c r="E146" s="70">
        <v>4</v>
      </c>
      <c r="F146" s="75">
        <v>1</v>
      </c>
      <c r="G146" s="37"/>
    </row>
    <row r="147" spans="1:7" ht="14.5" customHeight="1" thickBot="1" x14ac:dyDescent="0.35">
      <c r="A147" s="21"/>
      <c r="B147" s="344" t="s">
        <v>521</v>
      </c>
      <c r="C147" s="345"/>
      <c r="D147" s="7"/>
      <c r="E147" s="70">
        <v>5</v>
      </c>
      <c r="F147" s="75">
        <v>1</v>
      </c>
      <c r="G147" s="37"/>
    </row>
    <row r="148" spans="1:7" ht="14.5" customHeight="1" thickBot="1" x14ac:dyDescent="0.35">
      <c r="A148" s="21"/>
      <c r="B148" s="349" t="s">
        <v>270</v>
      </c>
      <c r="C148" s="350">
        <f>SUM(C146:C147)</f>
        <v>5</v>
      </c>
      <c r="D148" s="7"/>
      <c r="E148" s="201">
        <f>SUM(E146:E147)</f>
        <v>9</v>
      </c>
      <c r="F148" s="201">
        <f>SUM(F146:F147)</f>
        <v>2</v>
      </c>
      <c r="G148" s="37"/>
    </row>
    <row r="149" spans="1:7" ht="14.5" customHeight="1" x14ac:dyDescent="0.3">
      <c r="A149" s="21"/>
      <c r="B149" s="344" t="s">
        <v>522</v>
      </c>
      <c r="C149" s="345"/>
      <c r="D149" s="7"/>
      <c r="E149" s="70">
        <v>1</v>
      </c>
      <c r="F149" s="75">
        <v>4</v>
      </c>
      <c r="G149" s="37"/>
    </row>
    <row r="150" spans="1:7" ht="14.5" customHeight="1" x14ac:dyDescent="0.3">
      <c r="A150" s="21"/>
      <c r="B150" s="344" t="s">
        <v>523</v>
      </c>
      <c r="C150" s="345"/>
      <c r="D150" s="7"/>
      <c r="E150" s="70">
        <v>4</v>
      </c>
      <c r="F150" s="75">
        <v>2</v>
      </c>
      <c r="G150" s="37"/>
    </row>
    <row r="151" spans="1:7" ht="14.5" customHeight="1" thickBot="1" x14ac:dyDescent="0.35">
      <c r="A151" s="21"/>
      <c r="B151" s="344" t="s">
        <v>524</v>
      </c>
      <c r="C151" s="345"/>
      <c r="D151" s="7"/>
      <c r="E151" s="70">
        <v>1</v>
      </c>
      <c r="F151" s="75">
        <v>2</v>
      </c>
      <c r="G151" s="37"/>
    </row>
    <row r="152" spans="1:7" ht="14.5" customHeight="1" thickBot="1" x14ac:dyDescent="0.35">
      <c r="A152" s="21"/>
      <c r="B152" s="349" t="s">
        <v>271</v>
      </c>
      <c r="C152" s="350">
        <f>SUM(C149:C151)</f>
        <v>0</v>
      </c>
      <c r="D152" s="7"/>
      <c r="E152" s="201">
        <f>SUM(E149:E151)</f>
        <v>6</v>
      </c>
      <c r="F152" s="201">
        <f>SUM(F149:F151)</f>
        <v>8</v>
      </c>
      <c r="G152" s="37"/>
    </row>
    <row r="153" spans="1:7" ht="14.5" customHeight="1" thickBot="1" x14ac:dyDescent="0.35">
      <c r="A153" s="21"/>
      <c r="B153" s="349" t="s">
        <v>272</v>
      </c>
      <c r="C153" s="350">
        <v>1</v>
      </c>
      <c r="D153" s="7"/>
      <c r="E153" s="71">
        <v>3</v>
      </c>
      <c r="F153" s="143">
        <v>1</v>
      </c>
      <c r="G153" s="37"/>
    </row>
    <row r="154" spans="1:7" ht="14.5" customHeight="1" thickBot="1" x14ac:dyDescent="0.35">
      <c r="A154" s="21"/>
      <c r="B154" s="349" t="s">
        <v>525</v>
      </c>
      <c r="C154" s="350">
        <f>SUM(C145,C148,C152,C153)</f>
        <v>6</v>
      </c>
      <c r="D154" s="7"/>
      <c r="E154" s="200">
        <f>SUM(E145,E148,E152,E153)</f>
        <v>31</v>
      </c>
      <c r="F154" s="200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51" t="s">
        <v>47</v>
      </c>
      <c r="C155" s="352"/>
      <c r="D155" s="8"/>
      <c r="E155" s="76">
        <v>2</v>
      </c>
      <c r="F155" s="75">
        <v>2</v>
      </c>
      <c r="G155" s="38"/>
    </row>
    <row r="156" spans="1:7" ht="14.5" customHeight="1" thickBot="1" x14ac:dyDescent="0.35">
      <c r="B156" s="18" t="s">
        <v>48</v>
      </c>
      <c r="C156" s="19"/>
      <c r="D156" s="80"/>
      <c r="E156" s="189">
        <f>SUM(E138:E155)</f>
        <v>94</v>
      </c>
      <c r="F156" s="185">
        <f>SUM(F138:F155)</f>
        <v>68</v>
      </c>
    </row>
    <row r="157" spans="1:7" ht="14.5" customHeight="1" thickBot="1" x14ac:dyDescent="0.35">
      <c r="A157" s="20" t="s">
        <v>296</v>
      </c>
      <c r="B157" s="353" t="s">
        <v>49</v>
      </c>
      <c r="C157" s="354"/>
      <c r="D157" s="6" t="s">
        <v>312</v>
      </c>
      <c r="E157" s="346" t="s">
        <v>287</v>
      </c>
      <c r="F157" s="347"/>
      <c r="G157" s="348"/>
    </row>
    <row r="158" spans="1:7" ht="14.5" customHeight="1" x14ac:dyDescent="0.3">
      <c r="A158" s="21"/>
      <c r="B158" s="344" t="s">
        <v>229</v>
      </c>
      <c r="C158" s="345">
        <v>2</v>
      </c>
      <c r="D158" s="7"/>
      <c r="E158" s="70">
        <v>1</v>
      </c>
      <c r="F158" s="75">
        <v>1</v>
      </c>
      <c r="G158" s="37"/>
    </row>
    <row r="159" spans="1:7" ht="14.5" customHeight="1" x14ac:dyDescent="0.3">
      <c r="A159" s="21"/>
      <c r="B159" s="344" t="s">
        <v>230</v>
      </c>
      <c r="C159" s="345">
        <v>4</v>
      </c>
      <c r="D159" s="7"/>
      <c r="E159" s="70">
        <v>3</v>
      </c>
      <c r="F159" s="75">
        <v>3</v>
      </c>
      <c r="G159" s="37"/>
    </row>
    <row r="160" spans="1:7" ht="14.5" customHeight="1" x14ac:dyDescent="0.3">
      <c r="A160" s="21"/>
      <c r="B160" s="344" t="s">
        <v>231</v>
      </c>
      <c r="C160" s="345">
        <v>2</v>
      </c>
      <c r="D160" s="7"/>
      <c r="E160" s="70">
        <v>1</v>
      </c>
      <c r="F160" s="75">
        <v>4</v>
      </c>
      <c r="G160" s="37"/>
    </row>
    <row r="161" spans="1:7" ht="14.5" customHeight="1" x14ac:dyDescent="0.3">
      <c r="A161" s="21"/>
      <c r="B161" s="344" t="s">
        <v>232</v>
      </c>
      <c r="C161" s="345">
        <v>3</v>
      </c>
      <c r="D161" s="7"/>
      <c r="E161" s="70">
        <v>4</v>
      </c>
      <c r="F161" s="75">
        <v>2</v>
      </c>
      <c r="G161" s="37"/>
    </row>
    <row r="162" spans="1:7" ht="14.5" customHeight="1" x14ac:dyDescent="0.3">
      <c r="A162" s="21"/>
      <c r="B162" s="344" t="s">
        <v>248</v>
      </c>
      <c r="C162" s="345"/>
      <c r="D162" s="7"/>
      <c r="E162" s="70">
        <v>4</v>
      </c>
      <c r="F162" s="75">
        <v>4</v>
      </c>
      <c r="G162" s="37"/>
    </row>
    <row r="163" spans="1:7" ht="14.5" customHeight="1" x14ac:dyDescent="0.3">
      <c r="A163" s="21"/>
      <c r="B163" s="344" t="s">
        <v>249</v>
      </c>
      <c r="C163" s="345"/>
      <c r="D163" s="7"/>
      <c r="E163" s="70">
        <v>3</v>
      </c>
      <c r="F163" s="75">
        <v>4</v>
      </c>
      <c r="G163" s="37"/>
    </row>
    <row r="164" spans="1:7" ht="14.5" customHeight="1" x14ac:dyDescent="0.3">
      <c r="A164" s="21"/>
      <c r="B164" s="344" t="s">
        <v>250</v>
      </c>
      <c r="C164" s="345"/>
      <c r="D164" s="7"/>
      <c r="E164" s="70">
        <v>1</v>
      </c>
      <c r="F164" s="75">
        <v>5</v>
      </c>
      <c r="G164" s="37"/>
    </row>
    <row r="165" spans="1:7" ht="14.5" customHeight="1" x14ac:dyDescent="0.3">
      <c r="A165" s="21"/>
      <c r="B165" s="344" t="s">
        <v>233</v>
      </c>
      <c r="C165" s="345">
        <v>4</v>
      </c>
      <c r="D165" s="7"/>
      <c r="E165" s="70">
        <v>4</v>
      </c>
      <c r="F165" s="75">
        <v>4</v>
      </c>
      <c r="G165" s="37"/>
    </row>
    <row r="166" spans="1:7" ht="14.5" customHeight="1" thickBot="1" x14ac:dyDescent="0.35">
      <c r="A166" s="21"/>
      <c r="B166" s="344" t="s">
        <v>234</v>
      </c>
      <c r="C166" s="345">
        <v>5</v>
      </c>
      <c r="D166" s="7"/>
      <c r="E166" s="76">
        <v>4</v>
      </c>
      <c r="F166" s="142">
        <v>1</v>
      </c>
      <c r="G166" s="37"/>
    </row>
    <row r="167" spans="1:7" ht="14.5" customHeight="1" thickBot="1" x14ac:dyDescent="0.35">
      <c r="A167" s="21"/>
      <c r="B167" s="349" t="s">
        <v>235</v>
      </c>
      <c r="C167" s="350">
        <f>SUM(C165:C166)</f>
        <v>9</v>
      </c>
      <c r="D167" s="7"/>
      <c r="E167" s="194">
        <f>SUM(E158:E166)</f>
        <v>25</v>
      </c>
      <c r="F167" s="194">
        <f>SUM(F158:F166)</f>
        <v>28</v>
      </c>
      <c r="G167" s="37"/>
    </row>
    <row r="168" spans="1:7" ht="14.5" customHeight="1" x14ac:dyDescent="0.3">
      <c r="A168" s="21"/>
      <c r="B168" s="344" t="s">
        <v>236</v>
      </c>
      <c r="C168" s="345">
        <v>4</v>
      </c>
      <c r="D168" s="7"/>
      <c r="E168" s="70">
        <v>1</v>
      </c>
      <c r="F168" s="75">
        <v>1</v>
      </c>
      <c r="G168" s="37"/>
    </row>
    <row r="169" spans="1:7" ht="14.5" customHeight="1" x14ac:dyDescent="0.3">
      <c r="A169" s="21"/>
      <c r="B169" s="344" t="s">
        <v>237</v>
      </c>
      <c r="C169" s="345">
        <v>7</v>
      </c>
      <c r="D169" s="7"/>
      <c r="E169" s="70">
        <v>2</v>
      </c>
      <c r="F169" s="75">
        <v>1</v>
      </c>
      <c r="G169" s="37"/>
    </row>
    <row r="170" spans="1:7" ht="14.5" customHeight="1" thickBot="1" x14ac:dyDescent="0.35">
      <c r="A170" s="21"/>
      <c r="B170" s="344" t="s">
        <v>238</v>
      </c>
      <c r="C170" s="345">
        <v>9</v>
      </c>
      <c r="D170" s="7"/>
      <c r="E170" s="76">
        <v>2</v>
      </c>
      <c r="F170" s="142">
        <v>3</v>
      </c>
      <c r="G170" s="37"/>
    </row>
    <row r="171" spans="1:7" ht="14.5" customHeight="1" thickBot="1" x14ac:dyDescent="0.35">
      <c r="A171" s="21"/>
      <c r="B171" s="349" t="s">
        <v>239</v>
      </c>
      <c r="C171" s="350">
        <f>SUM(C168:C170)</f>
        <v>20</v>
      </c>
      <c r="D171" s="7"/>
      <c r="E171" s="194">
        <f>SUM(E167:E170)</f>
        <v>30</v>
      </c>
      <c r="F171" s="194">
        <f>SUM(F167:F170)</f>
        <v>33</v>
      </c>
      <c r="G171" s="37"/>
    </row>
    <row r="172" spans="1:7" ht="14.5" customHeight="1" thickBot="1" x14ac:dyDescent="0.35">
      <c r="A172" s="21"/>
      <c r="B172" s="344" t="s">
        <v>240</v>
      </c>
      <c r="C172" s="345">
        <v>5</v>
      </c>
      <c r="D172" s="7"/>
      <c r="E172" s="76">
        <v>1</v>
      </c>
      <c r="F172" s="142">
        <v>1</v>
      </c>
      <c r="G172" s="37"/>
    </row>
    <row r="173" spans="1:7" ht="14.5" customHeight="1" thickBot="1" x14ac:dyDescent="0.35">
      <c r="A173" s="21"/>
      <c r="B173" s="349" t="s">
        <v>241</v>
      </c>
      <c r="C173" s="350">
        <f>SUM(C172)</f>
        <v>5</v>
      </c>
      <c r="D173" s="7"/>
      <c r="E173" s="194">
        <f>SUM(E171:E172)</f>
        <v>31</v>
      </c>
      <c r="F173" s="194">
        <f>SUM(F171:F172)</f>
        <v>34</v>
      </c>
      <c r="G173" s="37"/>
    </row>
    <row r="174" spans="1:7" ht="14.5" customHeight="1" x14ac:dyDescent="0.3">
      <c r="A174" s="21"/>
      <c r="B174" s="344" t="s">
        <v>242</v>
      </c>
      <c r="C174" s="345">
        <v>4</v>
      </c>
      <c r="D174" s="7"/>
      <c r="E174" s="70">
        <v>4</v>
      </c>
      <c r="F174" s="75">
        <v>1</v>
      </c>
      <c r="G174" s="37"/>
    </row>
    <row r="175" spans="1:7" ht="14.5" customHeight="1" x14ac:dyDescent="0.3">
      <c r="A175" s="21"/>
      <c r="B175" s="344" t="s">
        <v>243</v>
      </c>
      <c r="C175" s="345">
        <v>5</v>
      </c>
      <c r="D175" s="7"/>
      <c r="E175" s="70">
        <v>3</v>
      </c>
      <c r="F175" s="75">
        <v>4</v>
      </c>
      <c r="G175" s="37"/>
    </row>
    <row r="176" spans="1:7" ht="14.5" customHeight="1" x14ac:dyDescent="0.3">
      <c r="A176" s="21"/>
      <c r="B176" s="344" t="s">
        <v>244</v>
      </c>
      <c r="C176" s="345">
        <v>6</v>
      </c>
      <c r="D176" s="7"/>
      <c r="E176" s="70">
        <v>7</v>
      </c>
      <c r="F176" s="75">
        <v>5</v>
      </c>
      <c r="G176" s="37"/>
    </row>
    <row r="177" spans="1:7" ht="14.5" customHeight="1" x14ac:dyDescent="0.3">
      <c r="A177" s="21"/>
      <c r="B177" s="344" t="s">
        <v>245</v>
      </c>
      <c r="C177" s="345">
        <v>7</v>
      </c>
      <c r="D177" s="7"/>
      <c r="E177" s="70">
        <v>8</v>
      </c>
      <c r="F177" s="75">
        <v>6</v>
      </c>
      <c r="G177" s="37"/>
    </row>
    <row r="178" spans="1:7" ht="14.5" customHeight="1" thickBot="1" x14ac:dyDescent="0.35">
      <c r="A178" s="21"/>
      <c r="B178" s="344" t="s">
        <v>246</v>
      </c>
      <c r="C178" s="345">
        <v>1</v>
      </c>
      <c r="D178" s="7"/>
      <c r="E178" s="76">
        <v>2</v>
      </c>
      <c r="F178" s="142">
        <v>4</v>
      </c>
      <c r="G178" s="37"/>
    </row>
    <row r="179" spans="1:7" ht="14.5" customHeight="1" thickBot="1" x14ac:dyDescent="0.35">
      <c r="A179" s="21"/>
      <c r="B179" s="349" t="s">
        <v>247</v>
      </c>
      <c r="C179" s="350">
        <f>SUM(C174:C178,C158:C161,C167,C171,C173)</f>
        <v>68</v>
      </c>
      <c r="D179" s="7"/>
      <c r="E179" s="200">
        <f>SUM(E173:E178)</f>
        <v>55</v>
      </c>
      <c r="F179" s="200">
        <f>SUM(F173:F178)</f>
        <v>54</v>
      </c>
      <c r="G179" s="37"/>
    </row>
    <row r="180" spans="1:7" ht="14.5" customHeight="1" x14ac:dyDescent="0.3">
      <c r="A180" s="21" t="s">
        <v>297</v>
      </c>
      <c r="B180" s="351" t="s">
        <v>50</v>
      </c>
      <c r="C180" s="352"/>
      <c r="D180" s="7"/>
      <c r="E180" s="70">
        <v>4</v>
      </c>
      <c r="F180" s="75">
        <v>4</v>
      </c>
      <c r="G180" s="36"/>
    </row>
    <row r="181" spans="1:7" ht="14.5" customHeight="1" x14ac:dyDescent="0.3">
      <c r="A181" s="21" t="s">
        <v>298</v>
      </c>
      <c r="B181" s="351" t="s">
        <v>51</v>
      </c>
      <c r="C181" s="352"/>
      <c r="D181" s="7"/>
      <c r="E181" s="70">
        <v>4</v>
      </c>
      <c r="F181" s="75">
        <v>2</v>
      </c>
      <c r="G181" s="36"/>
    </row>
    <row r="182" spans="1:7" ht="15" customHeight="1" x14ac:dyDescent="0.3">
      <c r="A182" s="21" t="s">
        <v>299</v>
      </c>
      <c r="B182" s="351" t="s">
        <v>52</v>
      </c>
      <c r="C182" s="352"/>
      <c r="D182" s="7"/>
      <c r="E182" s="70">
        <v>1</v>
      </c>
      <c r="F182" s="75">
        <v>1</v>
      </c>
      <c r="G182" s="36"/>
    </row>
    <row r="183" spans="1:7" x14ac:dyDescent="0.3">
      <c r="A183" s="21" t="s">
        <v>300</v>
      </c>
      <c r="B183" s="351" t="s">
        <v>53</v>
      </c>
      <c r="C183" s="352"/>
      <c r="D183" s="7"/>
      <c r="E183" s="70">
        <v>2</v>
      </c>
      <c r="F183" s="75">
        <v>4</v>
      </c>
      <c r="G183" s="36"/>
    </row>
    <row r="184" spans="1:7" ht="14.5" thickBot="1" x14ac:dyDescent="0.35">
      <c r="A184" s="22" t="s">
        <v>301</v>
      </c>
      <c r="B184" s="361" t="s">
        <v>54</v>
      </c>
      <c r="C184" s="362"/>
      <c r="D184" s="8"/>
      <c r="E184" s="76">
        <v>1</v>
      </c>
      <c r="F184" s="79">
        <v>1</v>
      </c>
      <c r="G184" s="38"/>
    </row>
    <row r="185" spans="1:7" ht="15" customHeight="1" thickBot="1" x14ac:dyDescent="0.35">
      <c r="B185" s="277" t="s">
        <v>55</v>
      </c>
      <c r="C185" s="279"/>
      <c r="E185" s="185">
        <f>SUM(E156:E184)</f>
        <v>302</v>
      </c>
      <c r="F185" s="185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4" t="s">
        <v>73</v>
      </c>
      <c r="E188" s="11">
        <f>$B$4</f>
        <v>45291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77" t="s">
        <v>56</v>
      </c>
      <c r="C189" s="278"/>
      <c r="D189" s="278"/>
      <c r="E189" s="278"/>
      <c r="F189" s="278"/>
      <c r="G189" s="278"/>
    </row>
    <row r="190" spans="1:7" ht="15" customHeight="1" thickBot="1" x14ac:dyDescent="0.35">
      <c r="A190" s="20" t="s">
        <v>302</v>
      </c>
      <c r="B190" s="351" t="s">
        <v>57</v>
      </c>
      <c r="C190" s="352"/>
      <c r="D190" s="6"/>
      <c r="E190" s="73">
        <v>1</v>
      </c>
      <c r="F190" s="75">
        <v>1</v>
      </c>
      <c r="G190" s="40"/>
    </row>
    <row r="191" spans="1:7" ht="15" customHeight="1" thickBot="1" x14ac:dyDescent="0.35">
      <c r="A191" s="21" t="s">
        <v>303</v>
      </c>
      <c r="B191" s="359" t="s">
        <v>58</v>
      </c>
      <c r="C191" s="360"/>
      <c r="D191" s="7" t="s">
        <v>311</v>
      </c>
      <c r="E191" s="70">
        <v>10</v>
      </c>
      <c r="F191" s="75">
        <v>15</v>
      </c>
      <c r="G191" s="155" t="s">
        <v>286</v>
      </c>
    </row>
    <row r="192" spans="1:7" ht="15" customHeight="1" x14ac:dyDescent="0.3">
      <c r="A192" s="21"/>
      <c r="B192" s="344" t="s">
        <v>516</v>
      </c>
      <c r="C192" s="345"/>
      <c r="D192" s="7"/>
      <c r="E192" s="70">
        <v>2</v>
      </c>
      <c r="F192" s="75">
        <v>1</v>
      </c>
      <c r="G192" s="37"/>
    </row>
    <row r="193" spans="1:7" ht="15" customHeight="1" x14ac:dyDescent="0.3">
      <c r="A193" s="21"/>
      <c r="B193" s="344" t="s">
        <v>518</v>
      </c>
      <c r="C193" s="345"/>
      <c r="D193" s="7"/>
      <c r="E193" s="70">
        <v>1</v>
      </c>
      <c r="F193" s="75">
        <v>1</v>
      </c>
      <c r="G193" s="37"/>
    </row>
    <row r="194" spans="1:7" ht="15" customHeight="1" x14ac:dyDescent="0.3">
      <c r="A194" s="21"/>
      <c r="B194" s="344" t="s">
        <v>517</v>
      </c>
      <c r="C194" s="345"/>
      <c r="D194" s="7"/>
      <c r="E194" s="70">
        <v>2</v>
      </c>
      <c r="F194" s="75">
        <v>4</v>
      </c>
      <c r="G194" s="37"/>
    </row>
    <row r="195" spans="1:7" ht="15" customHeight="1" x14ac:dyDescent="0.3">
      <c r="A195" s="21"/>
      <c r="B195" s="344" t="s">
        <v>519</v>
      </c>
      <c r="C195" s="345"/>
      <c r="D195" s="7"/>
      <c r="E195" s="70">
        <v>3</v>
      </c>
      <c r="F195" s="75">
        <v>2</v>
      </c>
      <c r="G195" s="37"/>
    </row>
    <row r="196" spans="1:7" ht="15" customHeight="1" x14ac:dyDescent="0.3">
      <c r="A196" s="21"/>
      <c r="B196" s="344" t="s">
        <v>269</v>
      </c>
      <c r="C196" s="345">
        <f>SUM(C192:C195)</f>
        <v>0</v>
      </c>
      <c r="D196" s="7"/>
      <c r="E196" s="70">
        <v>2</v>
      </c>
      <c r="F196" s="75">
        <v>1</v>
      </c>
      <c r="G196" s="37"/>
    </row>
    <row r="197" spans="1:7" ht="15" customHeight="1" x14ac:dyDescent="0.3">
      <c r="A197" s="21"/>
      <c r="B197" s="344" t="s">
        <v>520</v>
      </c>
      <c r="C197" s="345">
        <v>5</v>
      </c>
      <c r="D197" s="7"/>
      <c r="E197" s="70">
        <v>1</v>
      </c>
      <c r="F197" s="75">
        <v>2</v>
      </c>
      <c r="G197" s="37"/>
    </row>
    <row r="198" spans="1:7" ht="15" customHeight="1" x14ac:dyDescent="0.3">
      <c r="A198" s="21"/>
      <c r="B198" s="344" t="s">
        <v>521</v>
      </c>
      <c r="C198" s="345"/>
      <c r="D198" s="7"/>
      <c r="E198" s="70">
        <v>1</v>
      </c>
      <c r="F198" s="75">
        <v>1</v>
      </c>
      <c r="G198" s="37"/>
    </row>
    <row r="199" spans="1:7" ht="15" customHeight="1" x14ac:dyDescent="0.3">
      <c r="A199" s="21"/>
      <c r="B199" s="344" t="s">
        <v>270</v>
      </c>
      <c r="C199" s="345">
        <f>SUM(C197:C198)</f>
        <v>5</v>
      </c>
      <c r="D199" s="7"/>
      <c r="E199" s="70">
        <v>1</v>
      </c>
      <c r="F199" s="75">
        <v>4</v>
      </c>
      <c r="G199" s="37"/>
    </row>
    <row r="200" spans="1:7" ht="15" customHeight="1" x14ac:dyDescent="0.3">
      <c r="A200" s="21"/>
      <c r="B200" s="344" t="s">
        <v>522</v>
      </c>
      <c r="C200" s="345"/>
      <c r="D200" s="7"/>
      <c r="E200" s="70">
        <v>4</v>
      </c>
      <c r="F200" s="75">
        <v>2</v>
      </c>
      <c r="G200" s="37"/>
    </row>
    <row r="201" spans="1:7" ht="15" customHeight="1" x14ac:dyDescent="0.3">
      <c r="A201" s="21"/>
      <c r="B201" s="344" t="s">
        <v>523</v>
      </c>
      <c r="C201" s="345"/>
      <c r="D201" s="7"/>
      <c r="E201" s="70">
        <v>1</v>
      </c>
      <c r="F201" s="75">
        <v>3</v>
      </c>
      <c r="G201" s="37"/>
    </row>
    <row r="202" spans="1:7" ht="15" customHeight="1" x14ac:dyDescent="0.3">
      <c r="A202" s="21"/>
      <c r="B202" s="344" t="s">
        <v>524</v>
      </c>
      <c r="C202" s="345"/>
      <c r="D202" s="7"/>
      <c r="E202" s="70">
        <v>2</v>
      </c>
      <c r="F202" s="75">
        <v>3</v>
      </c>
      <c r="G202" s="37"/>
    </row>
    <row r="203" spans="1:7" ht="15" customHeight="1" x14ac:dyDescent="0.3">
      <c r="A203" s="21"/>
      <c r="B203" s="344" t="s">
        <v>271</v>
      </c>
      <c r="C203" s="345">
        <f>SUM(C200:C202)</f>
        <v>0</v>
      </c>
      <c r="D203" s="7"/>
      <c r="E203" s="70">
        <v>3</v>
      </c>
      <c r="F203" s="75">
        <v>4</v>
      </c>
      <c r="G203" s="37"/>
    </row>
    <row r="204" spans="1:7" ht="15" customHeight="1" thickBot="1" x14ac:dyDescent="0.35">
      <c r="A204" s="21"/>
      <c r="B204" s="344" t="s">
        <v>272</v>
      </c>
      <c r="C204" s="345">
        <v>1</v>
      </c>
      <c r="D204" s="7"/>
      <c r="E204" s="70">
        <v>1</v>
      </c>
      <c r="F204" s="75">
        <v>5</v>
      </c>
      <c r="G204" s="37"/>
    </row>
    <row r="205" spans="1:7" ht="15" customHeight="1" thickBot="1" x14ac:dyDescent="0.35">
      <c r="A205" s="21"/>
      <c r="B205" s="349" t="s">
        <v>290</v>
      </c>
      <c r="C205" s="350">
        <f>SUM(C196,C199,C203,C204)</f>
        <v>6</v>
      </c>
      <c r="D205" s="7"/>
      <c r="E205" s="70">
        <v>1</v>
      </c>
      <c r="F205" s="75">
        <v>4</v>
      </c>
      <c r="G205" s="37"/>
    </row>
    <row r="206" spans="1:7" ht="14.5" customHeight="1" thickBot="1" x14ac:dyDescent="0.35">
      <c r="A206" s="22" t="s">
        <v>304</v>
      </c>
      <c r="B206" s="351" t="s">
        <v>59</v>
      </c>
      <c r="C206" s="352"/>
      <c r="D206" s="8"/>
      <c r="E206" s="76">
        <v>4</v>
      </c>
      <c r="F206" s="75">
        <v>2</v>
      </c>
      <c r="G206" s="38"/>
    </row>
    <row r="207" spans="1:7" ht="14.5" customHeight="1" thickBot="1" x14ac:dyDescent="0.35">
      <c r="B207" s="277" t="s">
        <v>60</v>
      </c>
      <c r="C207" s="279"/>
      <c r="D207" s="80"/>
      <c r="E207" s="189">
        <f>SUM(E190:E206)</f>
        <v>40</v>
      </c>
      <c r="F207" s="186">
        <f>SUM(F190:F206)</f>
        <v>55</v>
      </c>
    </row>
    <row r="208" spans="1:7" ht="14.5" customHeight="1" thickBot="1" x14ac:dyDescent="0.35">
      <c r="A208" s="20" t="s">
        <v>305</v>
      </c>
      <c r="B208" s="353" t="s">
        <v>61</v>
      </c>
      <c r="C208" s="354"/>
      <c r="D208" s="6" t="s">
        <v>312</v>
      </c>
      <c r="E208" s="346" t="s">
        <v>287</v>
      </c>
      <c r="F208" s="347"/>
      <c r="G208" s="348"/>
    </row>
    <row r="209" spans="1:7" x14ac:dyDescent="0.3">
      <c r="A209" s="21"/>
      <c r="B209" s="344" t="s">
        <v>206</v>
      </c>
      <c r="C209" s="345">
        <v>4</v>
      </c>
      <c r="D209" s="7"/>
      <c r="E209" s="70">
        <v>2</v>
      </c>
      <c r="F209" s="70">
        <v>2</v>
      </c>
      <c r="G209" s="37"/>
    </row>
    <row r="210" spans="1:7" x14ac:dyDescent="0.3">
      <c r="A210" s="21"/>
      <c r="B210" s="344" t="s">
        <v>207</v>
      </c>
      <c r="C210" s="345">
        <v>6</v>
      </c>
      <c r="D210" s="7"/>
      <c r="E210" s="70">
        <v>3</v>
      </c>
      <c r="F210" s="70">
        <v>1</v>
      </c>
      <c r="G210" s="37"/>
    </row>
    <row r="211" spans="1:7" x14ac:dyDescent="0.3">
      <c r="A211" s="21"/>
      <c r="B211" s="344" t="s">
        <v>208</v>
      </c>
      <c r="C211" s="345">
        <v>7</v>
      </c>
      <c r="D211" s="7"/>
      <c r="E211" s="70">
        <v>2</v>
      </c>
      <c r="F211" s="70">
        <v>4</v>
      </c>
      <c r="G211" s="37"/>
    </row>
    <row r="212" spans="1:7" x14ac:dyDescent="0.3">
      <c r="A212" s="21"/>
      <c r="B212" s="344" t="s">
        <v>209</v>
      </c>
      <c r="C212" s="345">
        <v>9</v>
      </c>
      <c r="D212" s="7"/>
      <c r="E212" s="70">
        <v>4</v>
      </c>
      <c r="F212" s="70">
        <v>4</v>
      </c>
      <c r="G212" s="37"/>
    </row>
    <row r="213" spans="1:7" x14ac:dyDescent="0.3">
      <c r="A213" s="21"/>
      <c r="B213" s="344" t="s">
        <v>226</v>
      </c>
      <c r="C213" s="345"/>
      <c r="D213" s="7"/>
      <c r="E213" s="70">
        <v>5</v>
      </c>
      <c r="F213" s="70">
        <v>4</v>
      </c>
      <c r="G213" s="37"/>
    </row>
    <row r="214" spans="1:7" x14ac:dyDescent="0.3">
      <c r="A214" s="21"/>
      <c r="B214" s="344" t="s">
        <v>227</v>
      </c>
      <c r="C214" s="345"/>
      <c r="D214" s="7"/>
      <c r="E214" s="70">
        <v>7</v>
      </c>
      <c r="F214" s="70">
        <v>3</v>
      </c>
      <c r="G214" s="37"/>
    </row>
    <row r="215" spans="1:7" x14ac:dyDescent="0.3">
      <c r="A215" s="21"/>
      <c r="B215" s="344" t="s">
        <v>228</v>
      </c>
      <c r="C215" s="345">
        <v>6</v>
      </c>
      <c r="D215" s="7"/>
      <c r="E215" s="70">
        <v>2</v>
      </c>
      <c r="F215" s="70">
        <v>3</v>
      </c>
      <c r="G215" s="37"/>
    </row>
    <row r="216" spans="1:7" x14ac:dyDescent="0.3">
      <c r="A216" s="21"/>
      <c r="B216" s="344" t="s">
        <v>210</v>
      </c>
      <c r="C216" s="345">
        <v>5</v>
      </c>
      <c r="D216" s="7"/>
      <c r="E216" s="70">
        <v>1</v>
      </c>
      <c r="F216" s="70">
        <v>4</v>
      </c>
      <c r="G216" s="37"/>
    </row>
    <row r="217" spans="1:7" ht="14.5" thickBot="1" x14ac:dyDescent="0.35">
      <c r="A217" s="21"/>
      <c r="B217" s="344" t="s">
        <v>211</v>
      </c>
      <c r="C217" s="345">
        <v>3</v>
      </c>
      <c r="D217" s="7"/>
      <c r="E217" s="76">
        <v>3</v>
      </c>
      <c r="F217" s="76">
        <v>5</v>
      </c>
      <c r="G217" s="37"/>
    </row>
    <row r="218" spans="1:7" ht="14.5" thickBot="1" x14ac:dyDescent="0.35">
      <c r="A218" s="21"/>
      <c r="B218" s="349" t="s">
        <v>212</v>
      </c>
      <c r="C218" s="350">
        <f>SUM(C215:C217)</f>
        <v>14</v>
      </c>
      <c r="D218" s="7"/>
      <c r="E218" s="194">
        <f>SUM(E209:E217)</f>
        <v>29</v>
      </c>
      <c r="F218" s="194">
        <f>SUM(F209:F217)</f>
        <v>30</v>
      </c>
      <c r="G218" s="37"/>
    </row>
    <row r="219" spans="1:7" x14ac:dyDescent="0.3">
      <c r="A219" s="21"/>
      <c r="B219" s="344" t="s">
        <v>213</v>
      </c>
      <c r="C219" s="345">
        <v>5</v>
      </c>
      <c r="D219" s="7"/>
      <c r="E219" s="70">
        <v>2</v>
      </c>
      <c r="F219" s="70">
        <v>5</v>
      </c>
      <c r="G219" s="37"/>
    </row>
    <row r="220" spans="1:7" x14ac:dyDescent="0.3">
      <c r="A220" s="21"/>
      <c r="B220" s="344" t="s">
        <v>214</v>
      </c>
      <c r="C220" s="345">
        <v>6</v>
      </c>
      <c r="D220" s="7"/>
      <c r="E220" s="70">
        <v>3</v>
      </c>
      <c r="F220" s="70">
        <v>7</v>
      </c>
      <c r="G220" s="37"/>
    </row>
    <row r="221" spans="1:7" ht="14.5" thickBot="1" x14ac:dyDescent="0.35">
      <c r="A221" s="21"/>
      <c r="B221" s="344" t="s">
        <v>215</v>
      </c>
      <c r="C221" s="345">
        <v>7</v>
      </c>
      <c r="D221" s="7"/>
      <c r="E221" s="76">
        <v>4</v>
      </c>
      <c r="F221" s="76">
        <v>5</v>
      </c>
      <c r="G221" s="37"/>
    </row>
    <row r="222" spans="1:7" ht="14.5" thickBot="1" x14ac:dyDescent="0.35">
      <c r="A222" s="21"/>
      <c r="B222" s="349" t="s">
        <v>216</v>
      </c>
      <c r="C222" s="350">
        <f>SUM(C219:C221)</f>
        <v>18</v>
      </c>
      <c r="D222" s="7"/>
      <c r="E222" s="194">
        <f>SUM(E219:E221)</f>
        <v>9</v>
      </c>
      <c r="F222" s="194">
        <f>SUM(F219:F221)</f>
        <v>17</v>
      </c>
      <c r="G222" s="37"/>
    </row>
    <row r="223" spans="1:7" x14ac:dyDescent="0.3">
      <c r="A223" s="21"/>
      <c r="B223" s="344" t="s">
        <v>217</v>
      </c>
      <c r="C223" s="345">
        <v>3</v>
      </c>
      <c r="D223" s="7"/>
      <c r="E223" s="70">
        <v>1</v>
      </c>
      <c r="F223" s="70">
        <v>1</v>
      </c>
      <c r="G223" s="37"/>
    </row>
    <row r="224" spans="1:7" ht="14.5" thickBot="1" x14ac:dyDescent="0.35">
      <c r="A224" s="21"/>
      <c r="B224" s="344" t="s">
        <v>218</v>
      </c>
      <c r="C224" s="345">
        <v>2</v>
      </c>
      <c r="D224" s="7"/>
      <c r="E224" s="76">
        <v>2</v>
      </c>
      <c r="F224" s="76">
        <v>2</v>
      </c>
      <c r="G224" s="37"/>
    </row>
    <row r="225" spans="1:7" ht="14.5" thickBot="1" x14ac:dyDescent="0.35">
      <c r="A225" s="21"/>
      <c r="B225" s="349" t="s">
        <v>219</v>
      </c>
      <c r="C225" s="350">
        <f>SUM(C223:C224)</f>
        <v>5</v>
      </c>
      <c r="D225" s="7"/>
      <c r="E225" s="194">
        <f>SUM(E223:E224)</f>
        <v>3</v>
      </c>
      <c r="F225" s="194">
        <f>SUM(F223:F224)</f>
        <v>3</v>
      </c>
      <c r="G225" s="37"/>
    </row>
    <row r="226" spans="1:7" x14ac:dyDescent="0.3">
      <c r="A226" s="21"/>
      <c r="B226" s="344" t="s">
        <v>220</v>
      </c>
      <c r="C226" s="345">
        <v>4</v>
      </c>
      <c r="D226" s="7"/>
      <c r="E226" s="70">
        <v>3</v>
      </c>
      <c r="F226" s="70">
        <v>3</v>
      </c>
      <c r="G226" s="37"/>
    </row>
    <row r="227" spans="1:7" x14ac:dyDescent="0.3">
      <c r="A227" s="21"/>
      <c r="B227" s="344" t="s">
        <v>221</v>
      </c>
      <c r="C227" s="345">
        <v>4</v>
      </c>
      <c r="D227" s="7"/>
      <c r="E227" s="70">
        <v>4</v>
      </c>
      <c r="F227" s="70">
        <v>1</v>
      </c>
      <c r="G227" s="37"/>
    </row>
    <row r="228" spans="1:7" x14ac:dyDescent="0.3">
      <c r="A228" s="21"/>
      <c r="B228" s="344" t="s">
        <v>222</v>
      </c>
      <c r="C228" s="345">
        <v>5</v>
      </c>
      <c r="D228" s="7"/>
      <c r="E228" s="70">
        <v>5</v>
      </c>
      <c r="F228" s="70">
        <v>5</v>
      </c>
      <c r="G228" s="37"/>
    </row>
    <row r="229" spans="1:7" x14ac:dyDescent="0.3">
      <c r="A229" s="21"/>
      <c r="B229" s="344" t="s">
        <v>223</v>
      </c>
      <c r="C229" s="345">
        <v>7</v>
      </c>
      <c r="D229" s="7"/>
      <c r="E229" s="70">
        <v>6</v>
      </c>
      <c r="F229" s="70">
        <v>4</v>
      </c>
      <c r="G229" s="37"/>
    </row>
    <row r="230" spans="1:7" ht="14.5" thickBot="1" x14ac:dyDescent="0.35">
      <c r="A230" s="21"/>
      <c r="B230" s="344" t="s">
        <v>224</v>
      </c>
      <c r="C230" s="345">
        <v>6</v>
      </c>
      <c r="D230" s="7"/>
      <c r="E230" s="76">
        <v>7</v>
      </c>
      <c r="F230" s="76">
        <v>5</v>
      </c>
      <c r="G230" s="37"/>
    </row>
    <row r="231" spans="1:7" ht="14.5" thickBot="1" x14ac:dyDescent="0.35">
      <c r="A231" s="21"/>
      <c r="B231" s="349" t="s">
        <v>225</v>
      </c>
      <c r="C231" s="350">
        <f>SUM(C226:C230,C209:C212,C218,C222,C225)</f>
        <v>89</v>
      </c>
      <c r="D231" s="7"/>
      <c r="E231" s="194">
        <f>SUM(E226:E230,E225,E222,E218)</f>
        <v>66</v>
      </c>
      <c r="F231" s="194">
        <f>SUM(F226:F230,F225,F222,F218)</f>
        <v>68</v>
      </c>
      <c r="G231" s="37"/>
    </row>
    <row r="232" spans="1:7" ht="14.5" customHeight="1" x14ac:dyDescent="0.3">
      <c r="A232" s="21" t="s">
        <v>306</v>
      </c>
      <c r="B232" s="351" t="s">
        <v>62</v>
      </c>
      <c r="C232" s="352"/>
      <c r="D232" s="7"/>
      <c r="E232" s="70">
        <v>4</v>
      </c>
      <c r="F232" s="75">
        <v>4</v>
      </c>
      <c r="G232" s="36"/>
    </row>
    <row r="233" spans="1:7" ht="14.5" customHeight="1" x14ac:dyDescent="0.3">
      <c r="A233" s="21" t="s">
        <v>307</v>
      </c>
      <c r="B233" s="351" t="s">
        <v>63</v>
      </c>
      <c r="C233" s="352"/>
      <c r="D233" s="7"/>
      <c r="E233" s="70">
        <v>5</v>
      </c>
      <c r="F233" s="75">
        <v>7</v>
      </c>
      <c r="G233" s="36"/>
    </row>
    <row r="234" spans="1:7" ht="15" customHeight="1" x14ac:dyDescent="0.3">
      <c r="A234" s="21" t="s">
        <v>308</v>
      </c>
      <c r="B234" s="351" t="s">
        <v>64</v>
      </c>
      <c r="C234" s="352"/>
      <c r="D234" s="7"/>
      <c r="E234" s="70">
        <v>2</v>
      </c>
      <c r="F234" s="75">
        <v>3</v>
      </c>
      <c r="G234" s="36"/>
    </row>
    <row r="235" spans="1:7" x14ac:dyDescent="0.3">
      <c r="A235" s="21" t="s">
        <v>309</v>
      </c>
      <c r="B235" s="351" t="s">
        <v>65</v>
      </c>
      <c r="C235" s="352"/>
      <c r="D235" s="7"/>
      <c r="E235" s="70">
        <v>2</v>
      </c>
      <c r="F235" s="75">
        <v>2</v>
      </c>
      <c r="G235" s="36"/>
    </row>
    <row r="236" spans="1:7" ht="14.5" thickBot="1" x14ac:dyDescent="0.35">
      <c r="A236" s="22" t="s">
        <v>310</v>
      </c>
      <c r="B236" s="361" t="s">
        <v>66</v>
      </c>
      <c r="C236" s="362"/>
      <c r="D236" s="8"/>
      <c r="E236" s="76">
        <v>2</v>
      </c>
      <c r="F236" s="79">
        <v>1</v>
      </c>
      <c r="G236" s="38"/>
    </row>
    <row r="237" spans="1:7" ht="15" customHeight="1" thickBot="1" x14ac:dyDescent="0.35">
      <c r="B237" s="277" t="s">
        <v>67</v>
      </c>
      <c r="C237" s="278"/>
      <c r="D237" s="279"/>
      <c r="E237" s="185">
        <f>SUM(E207,E231:E236)</f>
        <v>121</v>
      </c>
      <c r="F237" s="18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77" t="s">
        <v>68</v>
      </c>
      <c r="C239" s="278"/>
      <c r="D239" s="279"/>
      <c r="E239" s="185">
        <f>SUM(E185,E237)</f>
        <v>423</v>
      </c>
      <c r="F239" s="18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77" t="s">
        <v>69</v>
      </c>
      <c r="C241" s="278"/>
      <c r="D241" s="279"/>
      <c r="E241" s="185">
        <f>SUM(E133,E239)</f>
        <v>452</v>
      </c>
      <c r="F241" s="18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97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98"/>
      <c r="D244" s="299"/>
      <c r="E244" s="72">
        <f>E241-E110</f>
        <v>-51</v>
      </c>
      <c r="F244" s="72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thickBot="1" x14ac:dyDescent="0.35"/>
    <row r="248" spans="1:6" ht="15" customHeight="1" x14ac:dyDescent="0.3">
      <c r="B248" s="220"/>
      <c r="C248" s="221"/>
      <c r="D248" s="221"/>
      <c r="E248" s="222"/>
    </row>
    <row r="249" spans="1:6" ht="15" customHeight="1" x14ac:dyDescent="0.3">
      <c r="B249" s="223"/>
      <c r="C249" s="224"/>
      <c r="D249" s="224"/>
      <c r="E249" s="225"/>
    </row>
    <row r="250" spans="1:6" ht="15" customHeight="1" x14ac:dyDescent="0.3">
      <c r="B250" s="223"/>
      <c r="C250" s="224"/>
      <c r="D250" s="224"/>
      <c r="E250" s="225"/>
    </row>
    <row r="251" spans="1:6" ht="15" customHeight="1" x14ac:dyDescent="0.3">
      <c r="B251" s="223"/>
      <c r="C251" s="224"/>
      <c r="D251" s="224"/>
      <c r="E251" s="225"/>
    </row>
    <row r="252" spans="1:6" ht="15" customHeight="1" x14ac:dyDescent="0.3">
      <c r="B252" s="223"/>
      <c r="C252" s="224"/>
      <c r="D252" s="224"/>
      <c r="E252" s="225"/>
    </row>
    <row r="253" spans="1:6" ht="15" customHeight="1" x14ac:dyDescent="0.3">
      <c r="B253" s="223"/>
      <c r="C253" s="224"/>
      <c r="D253" s="224"/>
      <c r="E253" s="225"/>
    </row>
    <row r="254" spans="1:6" ht="15" customHeight="1" x14ac:dyDescent="0.3">
      <c r="B254" s="223"/>
      <c r="C254" s="224"/>
      <c r="D254" s="224"/>
      <c r="E254" s="225"/>
    </row>
    <row r="255" spans="1:6" ht="14.5" thickBot="1" x14ac:dyDescent="0.35">
      <c r="B255" s="227"/>
      <c r="C255" s="235"/>
      <c r="D255" s="235"/>
      <c r="E255" s="229"/>
    </row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61"/>
  <sheetViews>
    <sheetView zoomScale="70" zoomScaleNormal="70" workbookViewId="0">
      <selection activeCell="E15" sqref="E15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3.36328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302" t="s">
        <v>404</v>
      </c>
      <c r="B1" s="302"/>
      <c r="C1" s="302"/>
      <c r="D1" s="302"/>
      <c r="E1" s="302"/>
      <c r="F1" s="303"/>
      <c r="G1" s="94"/>
      <c r="H1" s="94"/>
      <c r="I1" s="94"/>
    </row>
    <row r="2" spans="1:9" ht="18.5" thickBot="1" x14ac:dyDescent="0.45">
      <c r="A2" s="97" t="s">
        <v>419</v>
      </c>
      <c r="B2" s="304" t="str">
        <f>'General information'!B2</f>
        <v>CompanyName LegalForm</v>
      </c>
      <c r="C2" s="305"/>
      <c r="D2" s="305"/>
      <c r="E2" s="305"/>
      <c r="F2" s="306"/>
    </row>
    <row r="3" spans="1:9" ht="18.5" thickBot="1" x14ac:dyDescent="0.45">
      <c r="A3" s="184" t="s">
        <v>422</v>
      </c>
      <c r="B3" s="271" t="str">
        <f>'General information'!B3</f>
        <v>Address 1234, Country</v>
      </c>
      <c r="C3" s="272"/>
      <c r="D3" s="272"/>
      <c r="E3" s="272"/>
      <c r="F3" s="273"/>
    </row>
    <row r="4" spans="1:9" ht="18.5" thickBot="1" x14ac:dyDescent="0.45">
      <c r="A4" s="97" t="s">
        <v>80</v>
      </c>
      <c r="B4" s="280">
        <f>'General information'!B8</f>
        <v>45291</v>
      </c>
      <c r="C4" s="281"/>
      <c r="D4" s="281"/>
      <c r="E4" s="281"/>
      <c r="F4" s="282"/>
    </row>
    <row r="5" spans="1:9" ht="18.5" thickBot="1" x14ac:dyDescent="0.45">
      <c r="A5" s="97" t="s">
        <v>81</v>
      </c>
      <c r="B5" s="307">
        <f>'General information'!B9</f>
        <v>45657</v>
      </c>
      <c r="C5" s="308"/>
      <c r="D5" s="308"/>
      <c r="E5" s="308"/>
      <c r="F5" s="309"/>
    </row>
    <row r="6" spans="1:9" ht="20.5" thickBot="1" x14ac:dyDescent="0.45">
      <c r="A6" s="313" t="s">
        <v>403</v>
      </c>
      <c r="B6" s="302"/>
      <c r="C6" s="302"/>
      <c r="D6" s="302"/>
      <c r="E6" s="302"/>
      <c r="F6" s="303"/>
      <c r="G6" s="94"/>
      <c r="H6" s="94"/>
      <c r="I6" s="94"/>
    </row>
    <row r="7" spans="1:9" ht="18.5" thickBot="1" x14ac:dyDescent="0.45">
      <c r="A7" s="96" t="s">
        <v>90</v>
      </c>
      <c r="B7" s="310" t="s">
        <v>89</v>
      </c>
      <c r="C7" s="311"/>
      <c r="D7" s="311"/>
      <c r="E7" s="311"/>
      <c r="F7" s="312"/>
    </row>
    <row r="8" spans="1:9" ht="18.5" thickBot="1" x14ac:dyDescent="0.45">
      <c r="A8" s="97" t="s">
        <v>281</v>
      </c>
      <c r="B8" s="274" t="s">
        <v>570</v>
      </c>
      <c r="C8" s="275"/>
      <c r="D8" s="275"/>
      <c r="E8" s="275"/>
      <c r="F8" s="276"/>
    </row>
    <row r="11" spans="1:9" ht="14.5" thickBot="1" x14ac:dyDescent="0.35"/>
    <row r="12" spans="1:9" ht="18.5" thickBot="1" x14ac:dyDescent="0.45">
      <c r="A12" s="11" t="s">
        <v>91</v>
      </c>
      <c r="B12" s="283" t="s">
        <v>71</v>
      </c>
      <c r="C12" s="284"/>
      <c r="D12" s="134" t="s">
        <v>73</v>
      </c>
      <c r="E12" s="11">
        <f>B4</f>
        <v>45291</v>
      </c>
      <c r="F12" s="12">
        <f>B5</f>
        <v>45657</v>
      </c>
      <c r="G12" s="136" t="s">
        <v>281</v>
      </c>
    </row>
    <row r="13" spans="1:9" ht="14.5" thickBot="1" x14ac:dyDescent="0.35">
      <c r="B13" s="277" t="s">
        <v>72</v>
      </c>
      <c r="C13" s="278"/>
      <c r="D13" s="278"/>
      <c r="E13" s="278"/>
      <c r="F13" s="278"/>
      <c r="G13" s="137"/>
    </row>
    <row r="14" spans="1:9" ht="14.5" customHeight="1" x14ac:dyDescent="0.3">
      <c r="A14" s="20" t="s">
        <v>430</v>
      </c>
      <c r="B14" s="353" t="s">
        <v>373</v>
      </c>
      <c r="C14" s="354"/>
      <c r="D14" s="110" t="s">
        <v>566</v>
      </c>
      <c r="E14" s="371" t="s">
        <v>567</v>
      </c>
      <c r="F14" s="372"/>
      <c r="G14" s="373"/>
    </row>
    <row r="15" spans="1:9" ht="14.5" customHeight="1" x14ac:dyDescent="0.3">
      <c r="A15" s="21"/>
      <c r="B15" s="365" t="s">
        <v>528</v>
      </c>
      <c r="C15" s="366"/>
      <c r="D15" s="110"/>
      <c r="E15" s="70">
        <v>3</v>
      </c>
      <c r="F15" s="75">
        <v>4</v>
      </c>
      <c r="G15" s="140"/>
    </row>
    <row r="16" spans="1:9" ht="14.5" customHeight="1" x14ac:dyDescent="0.3">
      <c r="A16" s="21"/>
      <c r="B16" s="365" t="s">
        <v>528</v>
      </c>
      <c r="C16" s="366"/>
      <c r="D16" s="110"/>
      <c r="E16" s="70">
        <v>2</v>
      </c>
      <c r="F16" s="75">
        <v>5</v>
      </c>
      <c r="G16" s="140"/>
    </row>
    <row r="17" spans="1:7" ht="14.5" customHeight="1" x14ac:dyDescent="0.3">
      <c r="A17" s="21"/>
      <c r="B17" s="365" t="s">
        <v>529</v>
      </c>
      <c r="C17" s="366"/>
      <c r="D17" s="110"/>
      <c r="E17" s="70">
        <v>3</v>
      </c>
      <c r="F17" s="75">
        <v>3</v>
      </c>
      <c r="G17" s="140"/>
    </row>
    <row r="18" spans="1:7" ht="14.5" customHeight="1" x14ac:dyDescent="0.3">
      <c r="A18" s="21"/>
      <c r="B18" s="365" t="s">
        <v>530</v>
      </c>
      <c r="C18" s="366"/>
      <c r="D18" s="110"/>
      <c r="E18" s="70">
        <v>4</v>
      </c>
      <c r="F18" s="75">
        <v>2</v>
      </c>
      <c r="G18" s="140"/>
    </row>
    <row r="19" spans="1:7" ht="14.5" customHeight="1" x14ac:dyDescent="0.3">
      <c r="A19" s="21"/>
      <c r="B19" s="365" t="s">
        <v>531</v>
      </c>
      <c r="C19" s="366"/>
      <c r="D19" s="110"/>
      <c r="E19" s="70">
        <v>5</v>
      </c>
      <c r="F19" s="75">
        <v>4</v>
      </c>
      <c r="G19" s="140"/>
    </row>
    <row r="20" spans="1:7" ht="14.5" customHeight="1" x14ac:dyDescent="0.3">
      <c r="A20" s="21"/>
      <c r="B20" s="365" t="s">
        <v>532</v>
      </c>
      <c r="C20" s="366"/>
      <c r="D20" s="110"/>
      <c r="E20" s="70">
        <v>6</v>
      </c>
      <c r="F20" s="75">
        <v>56</v>
      </c>
      <c r="G20" s="140"/>
    </row>
    <row r="21" spans="1:7" ht="14.5" customHeight="1" x14ac:dyDescent="0.3">
      <c r="A21" s="21"/>
      <c r="B21" s="365" t="s">
        <v>533</v>
      </c>
      <c r="C21" s="366"/>
      <c r="D21" s="110"/>
      <c r="E21" s="70">
        <v>76</v>
      </c>
      <c r="F21" s="75">
        <v>4</v>
      </c>
      <c r="G21" s="140"/>
    </row>
    <row r="22" spans="1:7" ht="14.5" customHeight="1" x14ac:dyDescent="0.3">
      <c r="A22" s="21"/>
      <c r="B22" s="365" t="s">
        <v>534</v>
      </c>
      <c r="C22" s="366"/>
      <c r="D22" s="110"/>
      <c r="E22" s="70">
        <v>8</v>
      </c>
      <c r="F22" s="75">
        <v>2</v>
      </c>
      <c r="G22" s="140"/>
    </row>
    <row r="23" spans="1:7" ht="14.5" customHeight="1" x14ac:dyDescent="0.3">
      <c r="A23" s="21" t="s">
        <v>431</v>
      </c>
      <c r="B23" s="365" t="s">
        <v>535</v>
      </c>
      <c r="C23" s="366"/>
      <c r="D23" s="110"/>
      <c r="E23" s="70">
        <v>9</v>
      </c>
      <c r="F23" s="75">
        <v>4</v>
      </c>
      <c r="G23" s="138"/>
    </row>
    <row r="24" spans="1:7" ht="15" customHeight="1" thickBot="1" x14ac:dyDescent="0.35">
      <c r="A24" s="21" t="s">
        <v>432</v>
      </c>
      <c r="B24" s="365" t="s">
        <v>536</v>
      </c>
      <c r="C24" s="366"/>
      <c r="D24" s="110"/>
      <c r="E24" s="76">
        <v>0</v>
      </c>
      <c r="F24" s="142">
        <v>5</v>
      </c>
      <c r="G24" s="138"/>
    </row>
    <row r="25" spans="1:7" ht="14.5" customHeight="1" x14ac:dyDescent="0.3">
      <c r="A25" s="21" t="s">
        <v>433</v>
      </c>
      <c r="B25" s="363" t="s">
        <v>537</v>
      </c>
      <c r="C25" s="364"/>
      <c r="D25" s="110"/>
      <c r="E25" s="200">
        <f>SUM(E15:E24)</f>
        <v>116</v>
      </c>
      <c r="F25" s="200">
        <f>SUM(F15:F24)</f>
        <v>89</v>
      </c>
      <c r="G25" s="138"/>
    </row>
    <row r="26" spans="1:7" ht="15" customHeight="1" thickBot="1" x14ac:dyDescent="0.35">
      <c r="A26" s="21" t="s">
        <v>434</v>
      </c>
      <c r="B26" s="351" t="s">
        <v>371</v>
      </c>
      <c r="C26" s="352"/>
      <c r="D26" s="110"/>
      <c r="E26" s="76">
        <v>-6</v>
      </c>
      <c r="F26" s="142">
        <v>-6</v>
      </c>
      <c r="G26" s="138"/>
    </row>
    <row r="27" spans="1:7" ht="14.5" customHeight="1" x14ac:dyDescent="0.3">
      <c r="A27" s="21" t="s">
        <v>435</v>
      </c>
      <c r="B27" s="359" t="s">
        <v>370</v>
      </c>
      <c r="C27" s="360"/>
      <c r="D27" s="110">
        <v>28.4</v>
      </c>
      <c r="E27" s="371" t="s">
        <v>568</v>
      </c>
      <c r="F27" s="372"/>
      <c r="G27" s="373"/>
    </row>
    <row r="28" spans="1:7" ht="14.5" customHeight="1" x14ac:dyDescent="0.3">
      <c r="A28" s="21"/>
      <c r="B28" s="365" t="s">
        <v>539</v>
      </c>
      <c r="C28" s="366"/>
      <c r="D28" s="110"/>
      <c r="E28" s="70">
        <v>2</v>
      </c>
      <c r="F28" s="75">
        <v>54</v>
      </c>
      <c r="G28" s="138"/>
    </row>
    <row r="29" spans="1:7" ht="14.5" customHeight="1" x14ac:dyDescent="0.3">
      <c r="A29" s="21"/>
      <c r="B29" s="365" t="s">
        <v>540</v>
      </c>
      <c r="C29" s="366"/>
      <c r="D29" s="110"/>
      <c r="E29" s="70">
        <v>3</v>
      </c>
      <c r="F29" s="75">
        <v>5</v>
      </c>
      <c r="G29" s="138"/>
    </row>
    <row r="30" spans="1:7" ht="14.5" customHeight="1" x14ac:dyDescent="0.3">
      <c r="A30" s="21"/>
      <c r="B30" s="365" t="s">
        <v>541</v>
      </c>
      <c r="C30" s="366"/>
      <c r="D30" s="110"/>
      <c r="E30" s="70">
        <v>4</v>
      </c>
      <c r="F30" s="75">
        <v>6</v>
      </c>
      <c r="G30" s="138"/>
    </row>
    <row r="31" spans="1:7" ht="14.5" customHeight="1" x14ac:dyDescent="0.3">
      <c r="A31" s="21"/>
      <c r="B31" s="365" t="s">
        <v>542</v>
      </c>
      <c r="C31" s="366"/>
      <c r="D31" s="110"/>
      <c r="E31" s="70">
        <v>5</v>
      </c>
      <c r="F31" s="75">
        <v>6</v>
      </c>
      <c r="G31" s="138"/>
    </row>
    <row r="32" spans="1:7" ht="14.5" customHeight="1" x14ac:dyDescent="0.3">
      <c r="A32" s="21"/>
      <c r="B32" s="365" t="s">
        <v>543</v>
      </c>
      <c r="C32" s="366"/>
      <c r="D32" s="110"/>
      <c r="E32" s="70">
        <v>6</v>
      </c>
      <c r="F32" s="75">
        <v>7</v>
      </c>
      <c r="G32" s="138"/>
    </row>
    <row r="33" spans="1:7" ht="14.5" customHeight="1" x14ac:dyDescent="0.3">
      <c r="A33" s="21"/>
      <c r="B33" s="365" t="s">
        <v>544</v>
      </c>
      <c r="C33" s="366"/>
      <c r="D33" s="110"/>
      <c r="E33" s="70">
        <v>7</v>
      </c>
      <c r="F33" s="75">
        <v>7</v>
      </c>
      <c r="G33" s="138"/>
    </row>
    <row r="34" spans="1:7" ht="14.5" customHeight="1" x14ac:dyDescent="0.3">
      <c r="A34" s="21"/>
      <c r="B34" s="365" t="s">
        <v>271</v>
      </c>
      <c r="C34" s="366"/>
      <c r="D34" s="110"/>
      <c r="E34" s="70">
        <v>8</v>
      </c>
      <c r="F34" s="75">
        <v>8</v>
      </c>
      <c r="G34" s="138"/>
    </row>
    <row r="35" spans="1:7" ht="15" customHeight="1" thickBot="1" x14ac:dyDescent="0.35">
      <c r="A35" s="21"/>
      <c r="B35" s="365" t="s">
        <v>545</v>
      </c>
      <c r="C35" s="366"/>
      <c r="D35" s="110"/>
      <c r="E35" s="76">
        <v>9</v>
      </c>
      <c r="F35" s="142">
        <v>8</v>
      </c>
      <c r="G35" s="138"/>
    </row>
    <row r="36" spans="1:7" ht="14.5" customHeight="1" x14ac:dyDescent="0.3">
      <c r="A36" s="21"/>
      <c r="B36" s="363" t="s">
        <v>546</v>
      </c>
      <c r="C36" s="364"/>
      <c r="D36" s="110"/>
      <c r="E36" s="194">
        <f>SUM(E28:E35)</f>
        <v>44</v>
      </c>
      <c r="F36" s="194">
        <f>SUM(F28:F35)</f>
        <v>101</v>
      </c>
      <c r="G36" s="138"/>
    </row>
    <row r="37" spans="1:7" ht="14.5" customHeight="1" x14ac:dyDescent="0.3">
      <c r="A37" s="21" t="s">
        <v>428</v>
      </c>
      <c r="B37" s="351" t="s">
        <v>369</v>
      </c>
      <c r="C37" s="352"/>
      <c r="D37" s="110"/>
      <c r="E37" s="70">
        <v>-6</v>
      </c>
      <c r="F37" s="75">
        <v>-4</v>
      </c>
      <c r="G37" s="138"/>
    </row>
    <row r="38" spans="1:7" ht="14.5" customHeight="1" x14ac:dyDescent="0.3">
      <c r="A38" s="21" t="s">
        <v>436</v>
      </c>
      <c r="B38" s="351" t="s">
        <v>378</v>
      </c>
      <c r="C38" s="352"/>
      <c r="D38" s="110"/>
      <c r="E38" s="70">
        <v>-6</v>
      </c>
      <c r="F38" s="75">
        <v>16</v>
      </c>
      <c r="G38" s="138"/>
    </row>
    <row r="39" spans="1:7" ht="14.5" customHeight="1" x14ac:dyDescent="0.3">
      <c r="A39" s="21" t="s">
        <v>437</v>
      </c>
      <c r="B39" s="351" t="s">
        <v>368</v>
      </c>
      <c r="C39" s="352"/>
      <c r="D39" s="110"/>
      <c r="E39" s="70">
        <v>-4</v>
      </c>
      <c r="F39" s="75">
        <v>-3</v>
      </c>
      <c r="G39" s="138"/>
    </row>
    <row r="40" spans="1:7" ht="15" customHeight="1" thickBot="1" x14ac:dyDescent="0.35">
      <c r="A40" s="22" t="s">
        <v>429</v>
      </c>
      <c r="B40" s="361" t="s">
        <v>367</v>
      </c>
      <c r="C40" s="362"/>
      <c r="D40" s="110"/>
      <c r="E40" s="70">
        <v>-6</v>
      </c>
      <c r="F40" s="75">
        <v>2</v>
      </c>
      <c r="G40" s="138"/>
    </row>
    <row r="41" spans="1:7" ht="14.5" thickBot="1" x14ac:dyDescent="0.35">
      <c r="A41" s="107"/>
      <c r="B41" s="278" t="s">
        <v>289</v>
      </c>
      <c r="C41" s="279"/>
      <c r="D41" s="109"/>
      <c r="E41" s="189">
        <f>SUM(E36:E40,E25,E26)</f>
        <v>132</v>
      </c>
      <c r="F41" s="189">
        <f>SUM(F36:F40,F25,F26)</f>
        <v>195</v>
      </c>
      <c r="G41" s="138"/>
    </row>
    <row r="42" spans="1:7" ht="14.5" customHeight="1" x14ac:dyDescent="0.3">
      <c r="A42" s="20" t="s">
        <v>438</v>
      </c>
      <c r="B42" s="369" t="s">
        <v>374</v>
      </c>
      <c r="C42" s="370"/>
      <c r="D42" s="110"/>
      <c r="E42" s="70">
        <v>6</v>
      </c>
      <c r="F42" s="75">
        <v>5</v>
      </c>
      <c r="G42" s="138"/>
    </row>
    <row r="43" spans="1:7" ht="14.5" customHeight="1" x14ac:dyDescent="0.3">
      <c r="A43" s="21" t="s">
        <v>439</v>
      </c>
      <c r="B43" s="351" t="s">
        <v>375</v>
      </c>
      <c r="C43" s="352"/>
      <c r="D43" s="110"/>
      <c r="E43" s="70">
        <v>-3</v>
      </c>
      <c r="F43" s="75">
        <v>3</v>
      </c>
      <c r="G43" s="138"/>
    </row>
    <row r="44" spans="1:7" ht="15" customHeight="1" thickBot="1" x14ac:dyDescent="0.35">
      <c r="A44" s="22" t="s">
        <v>440</v>
      </c>
      <c r="B44" s="361" t="s">
        <v>376</v>
      </c>
      <c r="C44" s="362"/>
      <c r="D44" s="110"/>
      <c r="E44" s="70">
        <v>6</v>
      </c>
      <c r="F44" s="75">
        <v>6</v>
      </c>
      <c r="G44" s="138"/>
    </row>
    <row r="45" spans="1:7" ht="14.5" thickBot="1" x14ac:dyDescent="0.35">
      <c r="A45" s="107"/>
      <c r="B45" s="278" t="s">
        <v>288</v>
      </c>
      <c r="C45" s="279"/>
      <c r="D45" s="109"/>
      <c r="E45" s="189">
        <f>SUM(E41:E44)</f>
        <v>141</v>
      </c>
      <c r="F45" s="189">
        <f>SUM(F41:F44)</f>
        <v>209</v>
      </c>
      <c r="G45" s="138"/>
    </row>
    <row r="46" spans="1:7" ht="15" customHeight="1" thickBot="1" x14ac:dyDescent="0.35">
      <c r="A46" s="23" t="s">
        <v>441</v>
      </c>
      <c r="B46" s="367" t="s">
        <v>377</v>
      </c>
      <c r="C46" s="368"/>
      <c r="D46" s="110"/>
      <c r="E46" s="71">
        <v>1</v>
      </c>
      <c r="F46" s="135">
        <v>5</v>
      </c>
      <c r="G46" s="138"/>
    </row>
    <row r="47" spans="1:7" ht="14.5" thickBot="1" x14ac:dyDescent="0.35">
      <c r="A47" s="107"/>
      <c r="B47" s="278" t="s">
        <v>405</v>
      </c>
      <c r="C47" s="279"/>
      <c r="D47" s="109"/>
      <c r="E47" s="189">
        <f>SUM(E45:E46)</f>
        <v>142</v>
      </c>
      <c r="F47" s="189">
        <f>SUM(F45:F46)</f>
        <v>214</v>
      </c>
      <c r="G47" s="139"/>
    </row>
    <row r="51" spans="2:5" ht="14.5" thickBot="1" x14ac:dyDescent="0.35"/>
    <row r="52" spans="2:5" x14ac:dyDescent="0.3">
      <c r="B52" s="220"/>
      <c r="C52" s="221"/>
      <c r="D52" s="222"/>
    </row>
    <row r="53" spans="2:5" x14ac:dyDescent="0.3">
      <c r="B53" s="223"/>
      <c r="C53" s="224"/>
      <c r="D53" s="225"/>
    </row>
    <row r="54" spans="2:5" x14ac:dyDescent="0.3">
      <c r="B54" s="226"/>
      <c r="C54" s="224"/>
      <c r="D54" s="225"/>
    </row>
    <row r="55" spans="2:5" x14ac:dyDescent="0.3">
      <c r="B55" s="223"/>
      <c r="C55" s="224"/>
      <c r="D55" s="225"/>
      <c r="E55" s="17"/>
    </row>
    <row r="56" spans="2:5" x14ac:dyDescent="0.3">
      <c r="B56" s="223"/>
      <c r="C56" s="224"/>
      <c r="D56" s="225"/>
    </row>
    <row r="57" spans="2:5" x14ac:dyDescent="0.3">
      <c r="B57" s="223"/>
      <c r="C57" s="224"/>
      <c r="D57" s="225"/>
    </row>
    <row r="58" spans="2:5" x14ac:dyDescent="0.3">
      <c r="B58" s="223"/>
      <c r="C58" s="224"/>
      <c r="D58" s="225"/>
    </row>
    <row r="59" spans="2:5" x14ac:dyDescent="0.3">
      <c r="B59" s="223"/>
      <c r="C59" s="224"/>
      <c r="D59" s="225"/>
    </row>
    <row r="60" spans="2:5" x14ac:dyDescent="0.3">
      <c r="B60" s="223"/>
      <c r="C60" s="224"/>
      <c r="D60" s="225"/>
    </row>
    <row r="61" spans="2:5" ht="14.5" thickBot="1" x14ac:dyDescent="0.35">
      <c r="B61" s="227"/>
      <c r="C61" s="235"/>
      <c r="D61" s="229"/>
    </row>
  </sheetData>
  <mergeCells count="46">
    <mergeCell ref="E27:G27"/>
    <mergeCell ref="E14:G14"/>
    <mergeCell ref="B26:C26"/>
    <mergeCell ref="B29:C29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28:C28"/>
    <mergeCell ref="B36:C36"/>
    <mergeCell ref="A6:F6"/>
    <mergeCell ref="A1:F1"/>
    <mergeCell ref="B2:F2"/>
    <mergeCell ref="B3:F3"/>
    <mergeCell ref="B4:F4"/>
    <mergeCell ref="B5:F5"/>
    <mergeCell ref="B34:C34"/>
    <mergeCell ref="B27:C27"/>
    <mergeCell ref="B31:C31"/>
    <mergeCell ref="B32:C32"/>
    <mergeCell ref="B30:C30"/>
    <mergeCell ref="B33:C33"/>
    <mergeCell ref="B35:C35"/>
    <mergeCell ref="B14:C14"/>
    <mergeCell ref="B15:C15"/>
  </mergeCells>
  <hyperlinks>
    <hyperlink ref="B7" r:id="rId1" xr:uid="{DD4B0C15-1D0A-4E6A-9C64-50293F400D9C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48"/>
  <sheetViews>
    <sheetView zoomScale="70" zoomScaleNormal="70" zoomScalePageLayoutView="40" workbookViewId="0">
      <selection activeCell="C12" sqref="C12"/>
    </sheetView>
  </sheetViews>
  <sheetFormatPr defaultRowHeight="14" x14ac:dyDescent="0.3"/>
  <cols>
    <col min="1" max="1" width="39.269531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53" t="s">
        <v>404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3" ht="18.5" thickBot="1" x14ac:dyDescent="0.45">
      <c r="A2" s="104" t="s">
        <v>419</v>
      </c>
      <c r="B2" s="304" t="str">
        <f>'General information'!B2</f>
        <v>CompanyName LegalForm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6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</row>
    <row r="4" spans="1:13" ht="18.5" thickBot="1" x14ac:dyDescent="0.45">
      <c r="A4" s="104" t="s">
        <v>80</v>
      </c>
      <c r="B4" s="280">
        <f>'General information'!B8</f>
        <v>45291</v>
      </c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</row>
    <row r="5" spans="1:13" ht="18.5" thickBot="1" x14ac:dyDescent="0.45">
      <c r="A5" s="104" t="s">
        <v>81</v>
      </c>
      <c r="B5" s="214">
        <f>'General information'!B9</f>
        <v>45657</v>
      </c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</row>
    <row r="6" spans="1:13" ht="20.5" thickBot="1" x14ac:dyDescent="0.45">
      <c r="A6" s="253" t="s">
        <v>403</v>
      </c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5"/>
    </row>
    <row r="7" spans="1:13" ht="18" x14ac:dyDescent="0.4">
      <c r="A7" s="99" t="s">
        <v>90</v>
      </c>
      <c r="B7" s="381" t="s">
        <v>89</v>
      </c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3"/>
    </row>
    <row r="8" spans="1:13" ht="18.5" thickBot="1" x14ac:dyDescent="0.45">
      <c r="A8" s="86" t="s">
        <v>281</v>
      </c>
      <c r="B8" s="378" t="s">
        <v>573</v>
      </c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80"/>
    </row>
    <row r="9" spans="1:13" ht="14.5" thickBot="1" x14ac:dyDescent="0.35">
      <c r="A9" s="1"/>
      <c r="B9" s="50"/>
      <c r="C9" s="50"/>
    </row>
    <row r="10" spans="1:13" ht="18.5" thickBot="1" x14ac:dyDescent="0.45">
      <c r="A10" s="283" t="s">
        <v>292</v>
      </c>
      <c r="B10" s="374"/>
      <c r="C10" s="374"/>
      <c r="D10" s="374"/>
      <c r="E10" s="374"/>
      <c r="F10" s="374"/>
      <c r="G10" s="374"/>
      <c r="H10" s="374"/>
      <c r="I10" s="374"/>
      <c r="J10" s="374"/>
      <c r="K10" s="374"/>
      <c r="L10" s="374"/>
      <c r="M10" s="284"/>
    </row>
    <row r="11" spans="1:13" ht="14.5" thickBot="1" x14ac:dyDescent="0.35">
      <c r="A11" s="105" t="s">
        <v>132</v>
      </c>
      <c r="B11" s="100" t="s">
        <v>151</v>
      </c>
      <c r="C11" s="100" t="s">
        <v>152</v>
      </c>
      <c r="D11" s="100" t="s">
        <v>133</v>
      </c>
      <c r="E11" s="375" t="s">
        <v>73</v>
      </c>
      <c r="F11" s="376"/>
      <c r="G11" s="376"/>
      <c r="H11" s="376"/>
      <c r="I11" s="376"/>
      <c r="J11" s="376"/>
      <c r="K11" s="376"/>
      <c r="L11" s="376"/>
      <c r="M11" s="377"/>
    </row>
    <row r="12" spans="1:13" ht="15" customHeight="1" thickBot="1" x14ac:dyDescent="0.35">
      <c r="A12" s="384" t="s">
        <v>423</v>
      </c>
      <c r="B12" s="385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90"/>
      <c r="B13" s="391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92"/>
      <c r="B14" s="393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92"/>
      <c r="B15" s="393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92"/>
      <c r="B16" s="393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92"/>
      <c r="B17" s="393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92"/>
      <c r="B18" s="393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92"/>
      <c r="B19" s="393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92"/>
      <c r="B20" s="393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92"/>
      <c r="B21" s="393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92"/>
      <c r="B22" s="393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92"/>
      <c r="B23" s="393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92"/>
      <c r="B24" s="393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92"/>
      <c r="B25" s="393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92"/>
      <c r="B26" s="393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92"/>
      <c r="B27" s="393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92"/>
      <c r="B28" s="393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92"/>
      <c r="B29" s="393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92"/>
      <c r="B30" s="393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94"/>
      <c r="B31" s="395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92" t="s">
        <v>136</v>
      </c>
      <c r="D32" s="296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56" t="s">
        <v>134</v>
      </c>
      <c r="D33" s="73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57" t="s">
        <v>135</v>
      </c>
      <c r="D34" s="76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5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1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77" t="s">
        <v>141</v>
      </c>
      <c r="D37" s="279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57" t="s">
        <v>138</v>
      </c>
      <c r="D38" s="73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57" t="s">
        <v>139</v>
      </c>
      <c r="D39" s="70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57" t="s">
        <v>140</v>
      </c>
      <c r="D40" s="76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5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57" t="s">
        <v>142</v>
      </c>
      <c r="D42" s="75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57" t="s">
        <v>143</v>
      </c>
      <c r="D43" s="75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57" t="s">
        <v>144</v>
      </c>
      <c r="D44" s="75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57" t="s">
        <v>145</v>
      </c>
      <c r="D45" s="75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57" t="s">
        <v>146</v>
      </c>
      <c r="D46" s="75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57" t="s">
        <v>147</v>
      </c>
      <c r="D47" s="75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57" t="s">
        <v>148</v>
      </c>
      <c r="D48" s="75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57" t="s">
        <v>149</v>
      </c>
      <c r="D49" s="75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57" t="s">
        <v>150</v>
      </c>
      <c r="D50" s="75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5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77" t="s">
        <v>3</v>
      </c>
      <c r="D52" s="279"/>
      <c r="E52" s="59" t="s">
        <v>626</v>
      </c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57" t="s">
        <v>171</v>
      </c>
      <c r="D53" s="75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57" t="s">
        <v>172</v>
      </c>
      <c r="D54" s="75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57" t="s">
        <v>173</v>
      </c>
      <c r="D55" s="75">
        <v>3</v>
      </c>
      <c r="E55" s="59" t="s">
        <v>627</v>
      </c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57" t="s">
        <v>174</v>
      </c>
      <c r="D56" s="75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77" t="s">
        <v>187</v>
      </c>
      <c r="D57" s="279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77" t="s">
        <v>186</v>
      </c>
      <c r="D58" s="279"/>
      <c r="E58" s="59" t="s">
        <v>628</v>
      </c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57" t="s">
        <v>175</v>
      </c>
      <c r="D59" s="75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57" t="s">
        <v>176</v>
      </c>
      <c r="D60" s="75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5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58" t="s">
        <v>178</v>
      </c>
      <c r="D62" s="75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5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57" t="s">
        <v>180</v>
      </c>
      <c r="D64" s="75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57" t="s">
        <v>181</v>
      </c>
      <c r="D65" s="75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57" t="s">
        <v>182</v>
      </c>
      <c r="D66" s="75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57" t="s">
        <v>183</v>
      </c>
      <c r="D67" s="75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57" t="s">
        <v>184</v>
      </c>
      <c r="D68" s="75">
        <v>2</v>
      </c>
      <c r="E68" s="59" t="s">
        <v>626</v>
      </c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9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77" t="s">
        <v>21</v>
      </c>
      <c r="D70" s="278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56" t="s">
        <v>156</v>
      </c>
      <c r="D71" s="75">
        <v>1</v>
      </c>
      <c r="E71" s="59" t="s">
        <v>627</v>
      </c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57" t="s">
        <v>157</v>
      </c>
      <c r="D72" s="75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57" t="s">
        <v>158</v>
      </c>
      <c r="D73" s="75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57" t="s">
        <v>159</v>
      </c>
      <c r="D74" s="75">
        <v>3</v>
      </c>
      <c r="E74" s="59" t="s">
        <v>628</v>
      </c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9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57" t="s">
        <v>160</v>
      </c>
      <c r="D76" s="75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57" t="s">
        <v>161</v>
      </c>
      <c r="D77" s="75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57" t="s">
        <v>162</v>
      </c>
      <c r="D78" s="75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9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57" t="s">
        <v>164</v>
      </c>
      <c r="D80" s="75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57" t="s">
        <v>165</v>
      </c>
      <c r="D81" s="75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57" t="s">
        <v>166</v>
      </c>
      <c r="D82" s="75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57" t="s">
        <v>167</v>
      </c>
      <c r="D83" s="75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57" t="s">
        <v>168</v>
      </c>
      <c r="D84" s="75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4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86" t="s">
        <v>292</v>
      </c>
      <c r="B86" s="387"/>
      <c r="C86" s="387"/>
      <c r="D86" s="387"/>
      <c r="E86" s="388"/>
      <c r="F86" s="388"/>
      <c r="G86" s="388"/>
      <c r="H86" s="388"/>
      <c r="I86" s="388"/>
      <c r="J86" s="388"/>
      <c r="K86" s="388"/>
      <c r="L86" s="388"/>
      <c r="M86" s="389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75" t="s">
        <v>73</v>
      </c>
      <c r="F87" s="376"/>
      <c r="G87" s="376"/>
      <c r="H87" s="376"/>
      <c r="I87" s="376"/>
      <c r="J87" s="376"/>
      <c r="K87" s="376"/>
      <c r="L87" s="376"/>
      <c r="M87" s="377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56" t="s">
        <v>629</v>
      </c>
      <c r="F88" s="63"/>
      <c r="G88" s="63"/>
      <c r="H88" s="63"/>
      <c r="I88" s="63"/>
      <c r="J88" s="63"/>
      <c r="K88" s="63"/>
      <c r="L88" s="63"/>
      <c r="M88" s="64"/>
    </row>
    <row r="89" spans="1:13" ht="14.5" thickBot="1" x14ac:dyDescent="0.35">
      <c r="A89" s="3"/>
      <c r="C89" s="277" t="s">
        <v>204</v>
      </c>
      <c r="D89" s="279"/>
      <c r="E89" s="59"/>
      <c r="F89" s="65"/>
      <c r="G89" s="65"/>
      <c r="H89" s="65"/>
      <c r="I89" s="65"/>
      <c r="J89" s="65"/>
      <c r="K89" s="65"/>
      <c r="L89" s="65"/>
      <c r="M89" s="66"/>
    </row>
    <row r="90" spans="1:13" x14ac:dyDescent="0.3">
      <c r="A90" s="3"/>
      <c r="C90" s="157" t="s">
        <v>188</v>
      </c>
      <c r="D90" s="75">
        <v>2</v>
      </c>
      <c r="E90" s="59"/>
      <c r="F90" s="65"/>
      <c r="G90" s="65"/>
      <c r="H90" s="65"/>
      <c r="I90" s="65"/>
      <c r="J90" s="65"/>
      <c r="K90" s="65"/>
      <c r="L90" s="65"/>
      <c r="M90" s="66"/>
    </row>
    <row r="91" spans="1:13" ht="14.5" thickBot="1" x14ac:dyDescent="0.35">
      <c r="A91" s="3"/>
      <c r="C91" s="157" t="s">
        <v>189</v>
      </c>
      <c r="D91" s="75">
        <v>3</v>
      </c>
      <c r="E91" s="59" t="s">
        <v>630</v>
      </c>
      <c r="F91" s="65"/>
      <c r="G91" s="65"/>
      <c r="H91" s="65"/>
      <c r="I91" s="65"/>
      <c r="J91" s="65"/>
      <c r="K91" s="65"/>
      <c r="L91" s="65"/>
      <c r="M91" s="66"/>
    </row>
    <row r="92" spans="1:13" ht="14.5" thickBot="1" x14ac:dyDescent="0.35">
      <c r="A92" s="3"/>
      <c r="C92" s="24" t="s">
        <v>190</v>
      </c>
      <c r="D92" s="205">
        <f>SUM(D90:D91)</f>
        <v>5</v>
      </c>
      <c r="E92" s="59"/>
      <c r="F92" s="65"/>
      <c r="G92" s="65"/>
      <c r="H92" s="65"/>
      <c r="I92" s="65"/>
      <c r="J92" s="65"/>
      <c r="K92" s="65"/>
      <c r="L92" s="65"/>
      <c r="M92" s="66"/>
    </row>
    <row r="93" spans="1:13" x14ac:dyDescent="0.3">
      <c r="A93" s="3"/>
      <c r="C93" s="157" t="s">
        <v>191</v>
      </c>
      <c r="D93" s="75">
        <v>4</v>
      </c>
      <c r="E93" s="59" t="s">
        <v>631</v>
      </c>
      <c r="F93" s="65"/>
      <c r="G93" s="65"/>
      <c r="H93" s="65"/>
      <c r="I93" s="65"/>
      <c r="J93" s="65"/>
      <c r="K93" s="65"/>
      <c r="L93" s="65"/>
      <c r="M93" s="66"/>
    </row>
    <row r="94" spans="1:13" x14ac:dyDescent="0.3">
      <c r="A94" s="3"/>
      <c r="C94" s="157" t="s">
        <v>192</v>
      </c>
      <c r="D94" s="75">
        <v>5</v>
      </c>
      <c r="E94" s="59"/>
      <c r="F94" s="65"/>
      <c r="G94" s="65"/>
      <c r="H94" s="65"/>
      <c r="I94" s="65"/>
      <c r="J94" s="65"/>
      <c r="K94" s="65"/>
      <c r="L94" s="65"/>
      <c r="M94" s="66"/>
    </row>
    <row r="95" spans="1:13" x14ac:dyDescent="0.3">
      <c r="A95" s="3"/>
      <c r="C95" s="157" t="s">
        <v>193</v>
      </c>
      <c r="D95" s="75">
        <v>6</v>
      </c>
      <c r="E95" s="59" t="s">
        <v>632</v>
      </c>
      <c r="F95" s="65"/>
      <c r="G95" s="65"/>
      <c r="H95" s="65"/>
      <c r="I95" s="65"/>
      <c r="J95" s="65"/>
      <c r="K95" s="65"/>
      <c r="L95" s="65"/>
      <c r="M95" s="66"/>
    </row>
    <row r="96" spans="1:13" x14ac:dyDescent="0.3">
      <c r="A96" s="3"/>
      <c r="C96" s="157" t="s">
        <v>194</v>
      </c>
      <c r="D96" s="75">
        <v>7</v>
      </c>
      <c r="E96" s="59"/>
      <c r="F96" s="65"/>
      <c r="G96" s="65"/>
      <c r="H96" s="65"/>
      <c r="I96" s="65"/>
      <c r="J96" s="65"/>
      <c r="K96" s="65"/>
      <c r="L96" s="65"/>
      <c r="M96" s="66"/>
    </row>
    <row r="97" spans="1:13" x14ac:dyDescent="0.3">
      <c r="A97" s="3"/>
      <c r="C97" s="157" t="s">
        <v>195</v>
      </c>
      <c r="D97" s="75">
        <v>4</v>
      </c>
      <c r="E97" s="59"/>
      <c r="F97" s="60"/>
      <c r="G97" s="60"/>
      <c r="H97" s="60"/>
      <c r="I97" s="60"/>
      <c r="J97" s="65"/>
      <c r="K97" s="65"/>
      <c r="L97" s="65"/>
      <c r="M97" s="66"/>
    </row>
    <row r="98" spans="1:13" x14ac:dyDescent="0.3">
      <c r="A98" s="3"/>
      <c r="C98" s="157" t="s">
        <v>196</v>
      </c>
      <c r="D98" s="75">
        <v>4</v>
      </c>
      <c r="E98" s="59"/>
      <c r="F98" s="60"/>
      <c r="G98" s="60"/>
      <c r="H98" s="60"/>
      <c r="I98" s="60"/>
      <c r="J98" s="65"/>
      <c r="K98" s="65"/>
      <c r="L98" s="65"/>
      <c r="M98" s="66"/>
    </row>
    <row r="99" spans="1:13" x14ac:dyDescent="0.3">
      <c r="A99" s="3"/>
      <c r="C99" s="157" t="s">
        <v>197</v>
      </c>
      <c r="D99" s="75">
        <v>6</v>
      </c>
      <c r="E99" s="59"/>
      <c r="F99" s="60"/>
      <c r="G99" s="60"/>
      <c r="H99" s="60"/>
      <c r="I99" s="60"/>
      <c r="J99" s="65"/>
      <c r="K99" s="65"/>
      <c r="L99" s="65"/>
      <c r="M99" s="66"/>
    </row>
    <row r="100" spans="1:13" x14ac:dyDescent="0.3">
      <c r="A100" s="3"/>
      <c r="C100" s="157" t="s">
        <v>198</v>
      </c>
      <c r="D100" s="75">
        <v>7</v>
      </c>
      <c r="E100" s="59"/>
      <c r="F100" s="60"/>
      <c r="G100" s="60"/>
      <c r="H100" s="60"/>
      <c r="I100" s="60"/>
      <c r="J100" s="65"/>
      <c r="K100" s="65"/>
      <c r="L100" s="65"/>
      <c r="M100" s="66"/>
    </row>
    <row r="101" spans="1:13" x14ac:dyDescent="0.3">
      <c r="A101" s="3"/>
      <c r="C101" s="157" t="s">
        <v>199</v>
      </c>
      <c r="D101" s="75">
        <v>8</v>
      </c>
      <c r="E101" s="59"/>
      <c r="F101" s="60"/>
      <c r="G101" s="60"/>
      <c r="H101" s="60"/>
      <c r="I101" s="60"/>
      <c r="J101" s="65"/>
      <c r="K101" s="65"/>
      <c r="L101" s="65"/>
      <c r="M101" s="66"/>
    </row>
    <row r="102" spans="1:13" x14ac:dyDescent="0.3">
      <c r="A102" s="3"/>
      <c r="C102" s="157" t="s">
        <v>200</v>
      </c>
      <c r="D102" s="75">
        <v>9</v>
      </c>
      <c r="E102" s="59"/>
      <c r="F102" s="60"/>
      <c r="G102" s="60"/>
      <c r="H102" s="60"/>
      <c r="I102" s="60"/>
      <c r="J102" s="65"/>
      <c r="K102" s="65"/>
      <c r="L102" s="65"/>
      <c r="M102" s="66"/>
    </row>
    <row r="103" spans="1:13" ht="14.5" thickBot="1" x14ac:dyDescent="0.35">
      <c r="A103" s="3"/>
      <c r="C103" s="157" t="s">
        <v>201</v>
      </c>
      <c r="D103" s="75">
        <v>5</v>
      </c>
      <c r="E103" s="59"/>
      <c r="F103" s="60"/>
      <c r="G103" s="60"/>
      <c r="H103" s="60"/>
      <c r="I103" s="60"/>
      <c r="J103" s="65"/>
      <c r="K103" s="65"/>
      <c r="L103" s="65"/>
      <c r="M103" s="66"/>
    </row>
    <row r="104" spans="1:13" ht="14.5" thickBot="1" x14ac:dyDescent="0.35">
      <c r="A104" s="4"/>
      <c r="C104" s="24" t="s">
        <v>202</v>
      </c>
      <c r="D104" s="205">
        <f>SUM(D93:D103)</f>
        <v>65</v>
      </c>
      <c r="E104" s="67"/>
      <c r="F104" s="10"/>
      <c r="G104" s="10"/>
      <c r="H104" s="10"/>
      <c r="I104" s="10"/>
      <c r="J104" s="68"/>
      <c r="K104" s="68"/>
      <c r="L104" s="68"/>
      <c r="M104" s="69"/>
    </row>
    <row r="105" spans="1:13" ht="14.5" thickBot="1" x14ac:dyDescent="0.35">
      <c r="A105" s="24" t="s">
        <v>313</v>
      </c>
      <c r="B105" s="24" t="s">
        <v>61</v>
      </c>
      <c r="C105" s="277" t="s">
        <v>61</v>
      </c>
      <c r="D105" s="279"/>
      <c r="E105" s="59" t="s">
        <v>633</v>
      </c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57" t="s">
        <v>206</v>
      </c>
      <c r="D106" s="75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57" t="s">
        <v>207</v>
      </c>
      <c r="D107" s="75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57" t="s">
        <v>208</v>
      </c>
      <c r="D108" s="75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57" t="s">
        <v>209</v>
      </c>
      <c r="D109" s="75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77" t="s">
        <v>226</v>
      </c>
      <c r="D110" s="279"/>
      <c r="E110" s="59" t="s">
        <v>634</v>
      </c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77" t="s">
        <v>227</v>
      </c>
      <c r="D111" s="279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57" t="s">
        <v>228</v>
      </c>
      <c r="D112" s="75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57" t="s">
        <v>210</v>
      </c>
      <c r="D113" s="75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57" t="s">
        <v>211</v>
      </c>
      <c r="D114" s="75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5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57" t="s">
        <v>213</v>
      </c>
      <c r="D116" s="75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57" t="s">
        <v>214</v>
      </c>
      <c r="D117" s="75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57" t="s">
        <v>215</v>
      </c>
      <c r="D118" s="75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5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57" t="s">
        <v>217</v>
      </c>
      <c r="D120" s="75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57" t="s">
        <v>218</v>
      </c>
      <c r="D121" s="75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5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57" t="s">
        <v>220</v>
      </c>
      <c r="D123" s="75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57" t="s">
        <v>221</v>
      </c>
      <c r="D124" s="75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57" t="s">
        <v>222</v>
      </c>
      <c r="D125" s="75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57" t="s">
        <v>223</v>
      </c>
      <c r="D126" s="75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57" t="s">
        <v>224</v>
      </c>
      <c r="D127" s="75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5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77" t="s">
        <v>49</v>
      </c>
      <c r="D129" s="279"/>
      <c r="E129" s="59" t="s">
        <v>633</v>
      </c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57" t="s">
        <v>229</v>
      </c>
      <c r="D130" s="75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57" t="s">
        <v>230</v>
      </c>
      <c r="D131" s="75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57" t="s">
        <v>231</v>
      </c>
      <c r="D132" s="75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57" t="s">
        <v>232</v>
      </c>
      <c r="D133" s="75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77" t="s">
        <v>248</v>
      </c>
      <c r="D134" s="279"/>
      <c r="E134" s="59" t="s">
        <v>634</v>
      </c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77" t="s">
        <v>249</v>
      </c>
      <c r="D135" s="279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77" t="s">
        <v>250</v>
      </c>
      <c r="D136" s="279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57" t="s">
        <v>233</v>
      </c>
      <c r="D137" s="208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57" t="s">
        <v>234</v>
      </c>
      <c r="D138" s="208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5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57" t="s">
        <v>236</v>
      </c>
      <c r="D140" s="75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57" t="s">
        <v>237</v>
      </c>
      <c r="D141" s="75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57" t="s">
        <v>238</v>
      </c>
      <c r="D142" s="75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5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57" t="s">
        <v>240</v>
      </c>
      <c r="D144" s="191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5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57" t="s">
        <v>242</v>
      </c>
      <c r="D146" s="75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57" t="s">
        <v>243</v>
      </c>
      <c r="D147" s="75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57" t="s">
        <v>244</v>
      </c>
      <c r="D148" s="75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57" t="s">
        <v>245</v>
      </c>
      <c r="D149" s="75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57" t="s">
        <v>246</v>
      </c>
      <c r="D150" s="75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5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77" t="s">
        <v>58</v>
      </c>
      <c r="D152" s="279"/>
      <c r="E152" s="59" t="s">
        <v>635</v>
      </c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47"/>
      <c r="B153" s="147"/>
      <c r="C153" s="159" t="s">
        <v>516</v>
      </c>
      <c r="D153" s="70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47"/>
      <c r="B154" s="147"/>
      <c r="C154" s="159" t="s">
        <v>518</v>
      </c>
      <c r="D154" s="70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47"/>
      <c r="B155" s="147"/>
      <c r="C155" s="159" t="s">
        <v>517</v>
      </c>
      <c r="D155" s="70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47"/>
      <c r="B156" s="147"/>
      <c r="C156" s="159" t="s">
        <v>519</v>
      </c>
      <c r="D156" s="76"/>
      <c r="E156" s="59" t="s">
        <v>636</v>
      </c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47"/>
      <c r="B157" s="147"/>
      <c r="C157" s="24" t="s">
        <v>269</v>
      </c>
      <c r="D157" s="188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56" t="s">
        <v>520</v>
      </c>
      <c r="D158" s="75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57" t="s">
        <v>521</v>
      </c>
      <c r="D159" s="75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6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0" t="s">
        <v>522</v>
      </c>
      <c r="D161" s="75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57" t="s">
        <v>523</v>
      </c>
      <c r="D162" s="75"/>
      <c r="E162" s="59" t="s">
        <v>637</v>
      </c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57" t="s">
        <v>524</v>
      </c>
      <c r="D163" s="75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6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1" t="s">
        <v>272</v>
      </c>
      <c r="D165" s="75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5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2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1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77" t="s">
        <v>46</v>
      </c>
      <c r="D170" s="279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47"/>
      <c r="B171" s="146"/>
      <c r="C171" s="159" t="s">
        <v>516</v>
      </c>
      <c r="D171" s="70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47"/>
      <c r="B172" s="146"/>
      <c r="C172" s="159" t="s">
        <v>518</v>
      </c>
      <c r="D172" s="70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47"/>
      <c r="B173" s="146"/>
      <c r="C173" s="159" t="s">
        <v>517</v>
      </c>
      <c r="D173" s="70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47"/>
      <c r="B174" s="146"/>
      <c r="C174" s="159" t="s">
        <v>519</v>
      </c>
      <c r="D174" s="76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47"/>
      <c r="B175" s="146"/>
      <c r="C175" s="24" t="s">
        <v>269</v>
      </c>
      <c r="D175" s="188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47"/>
      <c r="B176" s="146"/>
      <c r="C176" s="156" t="s">
        <v>520</v>
      </c>
      <c r="D176" s="75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47"/>
      <c r="B177" s="146"/>
      <c r="C177" s="157" t="s">
        <v>521</v>
      </c>
      <c r="D177" s="75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47"/>
      <c r="B178" s="146"/>
      <c r="C178" s="24" t="s">
        <v>270</v>
      </c>
      <c r="D178" s="206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47"/>
      <c r="B179" s="146"/>
      <c r="C179" s="160" t="s">
        <v>522</v>
      </c>
      <c r="D179" s="75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47"/>
      <c r="B180" s="146"/>
      <c r="C180" s="157" t="s">
        <v>523</v>
      </c>
      <c r="D180" s="75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47"/>
      <c r="B181" s="146"/>
      <c r="C181" s="157" t="s">
        <v>524</v>
      </c>
      <c r="D181" s="75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47"/>
      <c r="B182" s="146"/>
      <c r="C182" s="24" t="s">
        <v>271</v>
      </c>
      <c r="D182" s="206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47"/>
      <c r="B183" s="146"/>
      <c r="C183" s="161" t="s">
        <v>272</v>
      </c>
      <c r="D183" s="75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47"/>
      <c r="B184" s="146"/>
      <c r="C184" s="24" t="s">
        <v>525</v>
      </c>
      <c r="D184" s="185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77" t="s">
        <v>34</v>
      </c>
      <c r="D185" s="279"/>
      <c r="E185" s="56" t="s">
        <v>638</v>
      </c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57" t="s">
        <v>251</v>
      </c>
      <c r="D186" s="75">
        <v>1</v>
      </c>
      <c r="E186" s="59" t="s">
        <v>639</v>
      </c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57" t="s">
        <v>252</v>
      </c>
      <c r="D187" s="75">
        <v>2</v>
      </c>
      <c r="E187" s="59" t="s">
        <v>640</v>
      </c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5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77" t="s">
        <v>257</v>
      </c>
      <c r="D189" s="279"/>
      <c r="E189" s="56" t="s">
        <v>641</v>
      </c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57" t="s">
        <v>254</v>
      </c>
      <c r="D190" s="75">
        <v>3</v>
      </c>
      <c r="E190" s="59" t="s">
        <v>642</v>
      </c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57" t="s">
        <v>255</v>
      </c>
      <c r="D191" s="75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7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1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1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77" t="s">
        <v>39</v>
      </c>
      <c r="D228" s="278"/>
      <c r="E228" s="42" t="s">
        <v>643</v>
      </c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0"/>
      <c r="B229" s="90"/>
      <c r="C229" s="156" t="s">
        <v>265</v>
      </c>
      <c r="D229" s="74">
        <v>1</v>
      </c>
      <c r="E229" s="43" t="s">
        <v>644</v>
      </c>
      <c r="F229" s="87"/>
      <c r="G229" s="87"/>
      <c r="H229" s="87"/>
      <c r="I229" s="87"/>
      <c r="J229" s="87"/>
      <c r="K229" s="87"/>
      <c r="L229" s="87"/>
      <c r="M229" s="46"/>
    </row>
    <row r="230" spans="1:13" x14ac:dyDescent="0.3">
      <c r="A230" s="3"/>
      <c r="B230" s="3"/>
      <c r="C230" s="157" t="s">
        <v>266</v>
      </c>
      <c r="D230" s="75">
        <v>4</v>
      </c>
      <c r="E230" s="43"/>
      <c r="F230" s="87"/>
      <c r="G230" s="87"/>
      <c r="H230" s="87"/>
      <c r="I230" s="87"/>
      <c r="J230" s="87"/>
      <c r="K230" s="87"/>
      <c r="L230" s="87"/>
      <c r="M230" s="46"/>
    </row>
    <row r="231" spans="1:13" ht="14.5" thickBot="1" x14ac:dyDescent="0.35">
      <c r="A231" s="3"/>
      <c r="B231" s="3"/>
      <c r="C231" s="157" t="s">
        <v>267</v>
      </c>
      <c r="D231" s="75">
        <v>2</v>
      </c>
      <c r="E231" s="43"/>
      <c r="F231" s="87"/>
      <c r="G231" s="87"/>
      <c r="H231" s="87"/>
      <c r="I231" s="87"/>
      <c r="J231" s="87"/>
      <c r="K231" s="87"/>
      <c r="L231" s="87"/>
      <c r="M231" s="46"/>
    </row>
    <row r="232" spans="1:13" ht="14.5" thickBot="1" x14ac:dyDescent="0.35">
      <c r="A232" s="4"/>
      <c r="B232" s="4"/>
      <c r="C232" s="24" t="s">
        <v>268</v>
      </c>
      <c r="D232" s="189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  <row r="237" spans="1:13" ht="14.5" thickBot="1" x14ac:dyDescent="0.35"/>
    <row r="238" spans="1:13" x14ac:dyDescent="0.3">
      <c r="B238" s="220"/>
      <c r="C238" s="221"/>
      <c r="D238" s="222"/>
    </row>
    <row r="239" spans="1:13" x14ac:dyDescent="0.3">
      <c r="B239" s="223"/>
      <c r="C239" s="224"/>
      <c r="D239" s="225"/>
    </row>
    <row r="240" spans="1:13" x14ac:dyDescent="0.3">
      <c r="B240" s="223"/>
      <c r="C240" s="224"/>
      <c r="D240" s="225"/>
    </row>
    <row r="241" spans="2:4" x14ac:dyDescent="0.3">
      <c r="B241" s="223"/>
      <c r="C241" s="224"/>
      <c r="D241" s="225"/>
    </row>
    <row r="242" spans="2:4" x14ac:dyDescent="0.3">
      <c r="B242" s="223"/>
      <c r="C242" s="224"/>
      <c r="D242" s="225"/>
    </row>
    <row r="243" spans="2:4" x14ac:dyDescent="0.3">
      <c r="B243" s="223"/>
      <c r="C243" s="224"/>
      <c r="D243" s="225"/>
    </row>
    <row r="244" spans="2:4" x14ac:dyDescent="0.3">
      <c r="B244" s="223"/>
      <c r="C244" s="224"/>
      <c r="D244" s="225"/>
    </row>
    <row r="245" spans="2:4" x14ac:dyDescent="0.3">
      <c r="B245" s="223"/>
      <c r="C245" s="224"/>
      <c r="D245" s="225"/>
    </row>
    <row r="246" spans="2:4" x14ac:dyDescent="0.3">
      <c r="B246" s="223"/>
      <c r="C246" s="224"/>
      <c r="D246" s="225"/>
    </row>
    <row r="247" spans="2:4" x14ac:dyDescent="0.3">
      <c r="B247" s="223"/>
      <c r="C247" s="224"/>
      <c r="D247" s="225"/>
    </row>
    <row r="248" spans="2:4" ht="14.5" thickBot="1" x14ac:dyDescent="0.35">
      <c r="B248" s="227"/>
      <c r="C248" s="235"/>
      <c r="D248" s="229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2024-07-31T08:29:08Z</dcterms:modified>
</cp:coreProperties>
</file>