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dier KINANO\Documents\"/>
    </mc:Choice>
  </mc:AlternateContent>
  <bookViews>
    <workbookView xWindow="0" yWindow="0" windowWidth="19200" windowHeight="6450" activeTab="2"/>
  </bookViews>
  <sheets>
    <sheet name="Bilan" sheetId="1" r:id="rId1"/>
    <sheet name="Compte de Résultat" sheetId="2" r:id="rId2"/>
    <sheet name="Tableau des  Flux de trésorerie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E72" i="1"/>
  <c r="D72" i="1"/>
  <c r="F38" i="1" l="1"/>
  <c r="F36" i="1"/>
  <c r="F32" i="1"/>
  <c r="F31" i="1"/>
  <c r="F30" i="1"/>
  <c r="F28" i="1"/>
  <c r="F27" i="1"/>
  <c r="F25" i="1"/>
  <c r="F24" i="1"/>
  <c r="F22" i="1"/>
  <c r="F21" i="1"/>
  <c r="F20" i="1"/>
  <c r="F19" i="1"/>
  <c r="F18" i="1"/>
  <c r="F17" i="1"/>
  <c r="F13" i="1" l="1"/>
  <c r="F11" i="1" s="1"/>
  <c r="F14" i="1"/>
  <c r="F15" i="1"/>
  <c r="F12" i="1"/>
  <c r="E11" i="1"/>
  <c r="G11" i="1"/>
  <c r="E33" i="3"/>
  <c r="E31" i="3"/>
  <c r="E30" i="3"/>
  <c r="E25" i="3"/>
  <c r="E12" i="3"/>
  <c r="E19" i="3"/>
  <c r="E11" i="3"/>
  <c r="F46" i="2"/>
  <c r="F40" i="2"/>
  <c r="F29" i="2"/>
  <c r="F31" i="2" s="1"/>
  <c r="F34" i="2" s="1"/>
  <c r="F41" i="2" s="1"/>
  <c r="F49" i="2" s="1"/>
  <c r="F15" i="2"/>
  <c r="F11" i="2"/>
  <c r="E69" i="1"/>
  <c r="E62" i="1"/>
  <c r="E61" i="1"/>
  <c r="E57" i="1"/>
  <c r="G23" i="1"/>
  <c r="G26" i="1" s="1"/>
  <c r="G33" i="1"/>
  <c r="G29" i="1"/>
  <c r="D30" i="3"/>
  <c r="D25" i="3"/>
  <c r="D19" i="3"/>
  <c r="D11" i="3"/>
  <c r="D12" i="3"/>
  <c r="F47" i="2"/>
  <c r="E46" i="2"/>
  <c r="E40" i="2"/>
  <c r="F32" i="2"/>
  <c r="E15" i="2"/>
  <c r="E29" i="2"/>
  <c r="E31" i="2" s="1"/>
  <c r="E34" i="2" s="1"/>
  <c r="D69" i="1"/>
  <c r="D61" i="1"/>
  <c r="D57" i="1"/>
  <c r="E37" i="1"/>
  <c r="D37" i="1"/>
  <c r="F35" i="1"/>
  <c r="G37" i="1"/>
  <c r="F34" i="1"/>
  <c r="E29" i="1"/>
  <c r="E33" i="1" s="1"/>
  <c r="F29" i="1"/>
  <c r="G24" i="1"/>
  <c r="D23" i="1"/>
  <c r="F23" i="1" s="1"/>
  <c r="D16" i="1"/>
  <c r="D26" i="1" s="1"/>
  <c r="G16" i="1"/>
  <c r="F16" i="1"/>
  <c r="E16" i="1"/>
  <c r="E26" i="1" s="1"/>
  <c r="D11" i="1"/>
  <c r="G39" i="1" l="1"/>
  <c r="D31" i="3"/>
  <c r="E32" i="3"/>
  <c r="E41" i="2"/>
  <c r="E49" i="2" s="1"/>
  <c r="E74" i="1"/>
  <c r="F26" i="1"/>
  <c r="D32" i="3"/>
  <c r="D33" i="3" s="1"/>
  <c r="E39" i="1"/>
  <c r="D62" i="1"/>
  <c r="D74" i="1" s="1"/>
  <c r="F33" i="1"/>
  <c r="F37" i="1"/>
  <c r="D29" i="1"/>
  <c r="D33" i="1" s="1"/>
  <c r="D39" i="1" s="1"/>
  <c r="F39" i="1" l="1"/>
</calcChain>
</file>

<file path=xl/sharedStrings.xml><?xml version="1.0" encoding="utf-8"?>
<sst xmlns="http://schemas.openxmlformats.org/spreadsheetml/2006/main" count="402" uniqueCount="322">
  <si>
    <t xml:space="preserve">Numéro d’identification : ....................................                                  </t>
  </si>
  <si>
    <t xml:space="preserve">        Durée (en mois) ...................... </t>
  </si>
  <si>
    <t xml:space="preserve">BILAN AU 31 DECEMBRE N </t>
  </si>
  <si>
    <t xml:space="preserve"> </t>
  </si>
  <si>
    <t xml:space="preserve">REF </t>
  </si>
  <si>
    <t xml:space="preserve">ACTIF </t>
  </si>
  <si>
    <t xml:space="preserve">Note  </t>
  </si>
  <si>
    <t xml:space="preserve">BRUT </t>
  </si>
  <si>
    <t xml:space="preserve">AMORT et DEPREC. </t>
  </si>
  <si>
    <t xml:space="preserve">NET </t>
  </si>
  <si>
    <t xml:space="preserve">AD </t>
  </si>
  <si>
    <r>
      <t>IMMOBILISATIONS</t>
    </r>
    <r>
      <rPr>
        <b/>
        <sz val="10"/>
        <color rgb="FF000000"/>
        <rFont val="Calibri"/>
        <family val="2"/>
        <scheme val="minor"/>
      </rPr>
      <t xml:space="preserve"> INCORPORELLES </t>
    </r>
  </si>
  <si>
    <t xml:space="preserve">AE </t>
  </si>
  <si>
    <t xml:space="preserve">Frais de développement et de prospection </t>
  </si>
  <si>
    <t xml:space="preserve">  </t>
  </si>
  <si>
    <t xml:space="preserve">AF </t>
  </si>
  <si>
    <t xml:space="preserve">Brevets, licences, logiciels, et  droits similaires </t>
  </si>
  <si>
    <t xml:space="preserve">AG </t>
  </si>
  <si>
    <t xml:space="preserve">Fonds commercial et droit au bail </t>
  </si>
  <si>
    <t xml:space="preserve">AH </t>
  </si>
  <si>
    <t xml:space="preserve">Autres immobilisations incorporelles </t>
  </si>
  <si>
    <t xml:space="preserve">AI </t>
  </si>
  <si>
    <t xml:space="preserve">IMMOBILISATIONS CORPORELLES </t>
  </si>
  <si>
    <t xml:space="preserve">AJ </t>
  </si>
  <si>
    <t xml:space="preserve">Terrains (1)                                                               </t>
  </si>
  <si>
    <t xml:space="preserve">AK </t>
  </si>
  <si>
    <r>
      <t xml:space="preserve">Bâtiments       </t>
    </r>
    <r>
      <rPr>
        <i/>
        <sz val="10"/>
        <color rgb="FF000000"/>
        <rFont val="Calibri"/>
        <family val="2"/>
        <scheme val="minor"/>
      </rPr>
      <t xml:space="preserve">                                                           </t>
    </r>
  </si>
  <si>
    <t xml:space="preserve">AL </t>
  </si>
  <si>
    <t xml:space="preserve">Aménagements, agencements et installations </t>
  </si>
  <si>
    <t xml:space="preserve">AM </t>
  </si>
  <si>
    <t xml:space="preserve">Matériel, mobilier et actifs biologiques </t>
  </si>
  <si>
    <t xml:space="preserve">AN </t>
  </si>
  <si>
    <t xml:space="preserve">Matériel de transport </t>
  </si>
  <si>
    <t xml:space="preserve">AP </t>
  </si>
  <si>
    <t xml:space="preserve">Avances et acomptes versés sur immobilisations </t>
  </si>
  <si>
    <t xml:space="preserve">AQ </t>
  </si>
  <si>
    <t xml:space="preserve">IMMOBILISATIONS FINANCIERES </t>
  </si>
  <si>
    <t xml:space="preserve">AR </t>
  </si>
  <si>
    <t xml:space="preserve">Titres de participation </t>
  </si>
  <si>
    <t xml:space="preserve">AS </t>
  </si>
  <si>
    <t xml:space="preserve">Autres immobilisations financières </t>
  </si>
  <si>
    <t xml:space="preserve">AZ </t>
  </si>
  <si>
    <t xml:space="preserve">TOTAL ACTIF IMMOBILISE </t>
  </si>
  <si>
    <t xml:space="preserve">BA </t>
  </si>
  <si>
    <t xml:space="preserve">ACTIF CIRCULANT HAO </t>
  </si>
  <si>
    <t xml:space="preserve">BB </t>
  </si>
  <si>
    <t xml:space="preserve">STOCKS ET ENCOURS </t>
  </si>
  <si>
    <t xml:space="preserve">BG </t>
  </si>
  <si>
    <t xml:space="preserve">CREANCES ET EMPLOIS ASSIMILES </t>
  </si>
  <si>
    <t xml:space="preserve">BH </t>
  </si>
  <si>
    <t xml:space="preserve">Fournisseurs avances versées </t>
  </si>
  <si>
    <t xml:space="preserve">BI </t>
  </si>
  <si>
    <t xml:space="preserve">Clients </t>
  </si>
  <si>
    <t xml:space="preserve">BJ </t>
  </si>
  <si>
    <t xml:space="preserve">Autres créances </t>
  </si>
  <si>
    <t xml:space="preserve">BK </t>
  </si>
  <si>
    <t xml:space="preserve">TOTAL ACTIF CIRCULANT </t>
  </si>
  <si>
    <t xml:space="preserve">BQ </t>
  </si>
  <si>
    <t xml:space="preserve">Titres de placement </t>
  </si>
  <si>
    <t xml:space="preserve">BR </t>
  </si>
  <si>
    <t xml:space="preserve">Valeurs à encaisser  </t>
  </si>
  <si>
    <t xml:space="preserve">BS </t>
  </si>
  <si>
    <t xml:space="preserve">Banques, chèques postaux, caisse et assimilés </t>
  </si>
  <si>
    <t xml:space="preserve">BT </t>
  </si>
  <si>
    <t xml:space="preserve">TOTAL TRESORERIE ACTIF </t>
  </si>
  <si>
    <t xml:space="preserve">BU </t>
  </si>
  <si>
    <r>
      <t xml:space="preserve">Ecart de </t>
    </r>
    <r>
      <rPr>
        <sz val="10"/>
        <color rgb="FF0D0D0D"/>
        <rFont val="Calibri"/>
        <family val="2"/>
        <scheme val="minor"/>
      </rPr>
      <t>conversion-Actif</t>
    </r>
    <r>
      <rPr>
        <sz val="10"/>
        <color theme="1"/>
        <rFont val="Calibri"/>
        <family val="2"/>
        <scheme val="minor"/>
      </rPr>
      <t xml:space="preserve"> </t>
    </r>
  </si>
  <si>
    <t xml:space="preserve">BZ </t>
  </si>
  <si>
    <t xml:space="preserve">TOTAL GENERAL </t>
  </si>
  <si>
    <r>
      <t xml:space="preserve">Désignation entité : .............................................                                 Exercice clos le 31-12-......................... </t>
    </r>
    <r>
      <rPr>
        <sz val="11"/>
        <color theme="1"/>
        <rFont val="Calibri"/>
        <family val="2"/>
        <scheme val="minor"/>
      </rPr>
      <t xml:space="preserve"> </t>
    </r>
  </si>
  <si>
    <t xml:space="preserve">Numéro d’identification : ....................................                                         Durée (en mois) ......................  </t>
  </si>
  <si>
    <t xml:space="preserve">PASSIF </t>
  </si>
  <si>
    <t>EXERCICE AU  31/12/2023</t>
  </si>
  <si>
    <t>EXERCICE AU   31/12/2022</t>
  </si>
  <si>
    <t xml:space="preserve">CA </t>
  </si>
  <si>
    <t xml:space="preserve">Capital  </t>
  </si>
  <si>
    <t xml:space="preserve">CB </t>
  </si>
  <si>
    <t xml:space="preserve">Apporteurs capital non appelé          (-) </t>
  </si>
  <si>
    <t xml:space="preserve">CD </t>
  </si>
  <si>
    <t xml:space="preserve">Primes liées au capital social </t>
  </si>
  <si>
    <t xml:space="preserve">CE </t>
  </si>
  <si>
    <t xml:space="preserve">Ecarts de réévaluation </t>
  </si>
  <si>
    <t xml:space="preserve">3e </t>
  </si>
  <si>
    <t xml:space="preserve">CF </t>
  </si>
  <si>
    <t xml:space="preserve">Réserves indisponibles </t>
  </si>
  <si>
    <t xml:space="preserve">CG </t>
  </si>
  <si>
    <t xml:space="preserve">Réserves libres </t>
  </si>
  <si>
    <t xml:space="preserve">CH </t>
  </si>
  <si>
    <t xml:space="preserve">Report à nouveau                         (+ ou -)  </t>
  </si>
  <si>
    <t xml:space="preserve">CJ </t>
  </si>
  <si>
    <t xml:space="preserve">Résultat net de l'exercice (bénéfice + ou perte -) </t>
  </si>
  <si>
    <t xml:space="preserve">CL </t>
  </si>
  <si>
    <t xml:space="preserve">Subventions d'investissement </t>
  </si>
  <si>
    <t xml:space="preserve">CM </t>
  </si>
  <si>
    <t xml:space="preserve">Provisions réglementées </t>
  </si>
  <si>
    <t xml:space="preserve">CP </t>
  </si>
  <si>
    <t xml:space="preserve">TOTAL CAPITAUX PROPRES ET RESSOURCES ASSIMILEES </t>
  </si>
  <si>
    <t xml:space="preserve">DA </t>
  </si>
  <si>
    <t xml:space="preserve">Emprunts et dettes financières diverses </t>
  </si>
  <si>
    <t xml:space="preserve">DB </t>
  </si>
  <si>
    <t xml:space="preserve">Dettes de location acquisition </t>
  </si>
  <si>
    <t xml:space="preserve">DC </t>
  </si>
  <si>
    <t xml:space="preserve">Provisions pour risques et charges </t>
  </si>
  <si>
    <t xml:space="preserve">DD </t>
  </si>
  <si>
    <t xml:space="preserve">TOTAL DETTES FINANCIERES ET RESSOURCES ASSIMILEES </t>
  </si>
  <si>
    <t xml:space="preserve">DF </t>
  </si>
  <si>
    <t xml:space="preserve">TOTAL RESSOURCES STABLES </t>
  </si>
  <si>
    <t xml:space="preserve">DH </t>
  </si>
  <si>
    <t xml:space="preserve">Dettes circulantes HAO </t>
  </si>
  <si>
    <t xml:space="preserve">DI </t>
  </si>
  <si>
    <t xml:space="preserve">Clients, avances reçues </t>
  </si>
  <si>
    <t xml:space="preserve">DJ </t>
  </si>
  <si>
    <t xml:space="preserve">Fournisseurs d'exploitation </t>
  </si>
  <si>
    <t xml:space="preserve">DK </t>
  </si>
  <si>
    <t xml:space="preserve">Dettes fiscales et sociales </t>
  </si>
  <si>
    <t xml:space="preserve">DM </t>
  </si>
  <si>
    <t xml:space="preserve">Autres dettes </t>
  </si>
  <si>
    <t xml:space="preserve">DN </t>
  </si>
  <si>
    <t xml:space="preserve">Provisions pour risques à court terme </t>
  </si>
  <si>
    <t xml:space="preserve">DP </t>
  </si>
  <si>
    <t xml:space="preserve">TOTAL PASSIF CIRCULANT </t>
  </si>
  <si>
    <t xml:space="preserve">DQ </t>
  </si>
  <si>
    <t xml:space="preserve">Banques, crédits d'escompte  </t>
  </si>
  <si>
    <t xml:space="preserve">DR </t>
  </si>
  <si>
    <t xml:space="preserve">Banques, établissements financiers et crédits de trésorerie </t>
  </si>
  <si>
    <t xml:space="preserve">DT </t>
  </si>
  <si>
    <t xml:space="preserve">TOTAL TRESORERIE-PASSIF  </t>
  </si>
  <si>
    <t xml:space="preserve">DV </t>
  </si>
  <si>
    <r>
      <t>Ecart de conversion</t>
    </r>
    <r>
      <rPr>
        <sz val="10"/>
        <color rgb="FF0D0D0D"/>
        <rFont val="Calibri"/>
        <family val="2"/>
        <scheme val="minor"/>
      </rPr>
      <t>-Passif</t>
    </r>
    <r>
      <rPr>
        <sz val="10"/>
        <color theme="1"/>
        <rFont val="Calibri"/>
        <family val="2"/>
        <scheme val="minor"/>
      </rPr>
      <t xml:space="preserve"> </t>
    </r>
  </si>
  <si>
    <t xml:space="preserve">DZ </t>
  </si>
  <si>
    <t>Désignation entité : .............................................                                                       Exercice clos le 31-12-N</t>
  </si>
  <si>
    <t>EXERCICE AU         31/12/N</t>
  </si>
  <si>
    <t xml:space="preserve">Désignation entité : .............................................                                 Exercice clos le 31-12-......................... Numéro d’identification : ....................................                                         Durée (en mois) ...................... </t>
  </si>
  <si>
    <r>
      <t xml:space="preserve">LIBELLES  </t>
    </r>
    <r>
      <rPr>
        <sz val="10"/>
        <color rgb="FFFFFFFF"/>
        <rFont val="Times New Roman"/>
        <family val="1"/>
      </rPr>
      <t xml:space="preserve">  </t>
    </r>
  </si>
  <si>
    <t xml:space="preserve">NOTE </t>
  </si>
  <si>
    <t xml:space="preserve">EXERCICE </t>
  </si>
  <si>
    <t xml:space="preserve">TA </t>
  </si>
  <si>
    <r>
      <t xml:space="preserve">Ventes de marchandises  </t>
    </r>
    <r>
      <rPr>
        <b/>
        <sz val="10"/>
        <color rgb="FF0D0D0D"/>
        <rFont val="Times New Roman"/>
        <family val="1"/>
      </rPr>
      <t xml:space="preserve">A </t>
    </r>
  </si>
  <si>
    <t xml:space="preserve">+ </t>
  </si>
  <si>
    <t xml:space="preserve">RA </t>
  </si>
  <si>
    <r>
      <t xml:space="preserve">Achats de marchandises  </t>
    </r>
    <r>
      <rPr>
        <sz val="10"/>
        <color rgb="FF000000"/>
        <rFont val="Times New Roman"/>
        <family val="1"/>
      </rPr>
      <t xml:space="preserve">  </t>
    </r>
  </si>
  <si>
    <r>
      <t>-</t>
    </r>
    <r>
      <rPr>
        <b/>
        <i/>
        <sz val="10"/>
        <color rgb="FF0D0D0D"/>
        <rFont val="Times New Roman"/>
        <family val="1"/>
      </rPr>
      <t xml:space="preserve"> </t>
    </r>
    <r>
      <rPr>
        <b/>
        <sz val="10"/>
        <color rgb="FF0D0D0D"/>
        <rFont val="Times New Roman"/>
        <family val="1"/>
      </rPr>
      <t xml:space="preserve">   </t>
    </r>
  </si>
  <si>
    <t xml:space="preserve">RB </t>
  </si>
  <si>
    <t xml:space="preserve">Variation de stocks de marchandises                                                    </t>
  </si>
  <si>
    <t xml:space="preserve"> -  </t>
  </si>
  <si>
    <t xml:space="preserve">XA </t>
  </si>
  <si>
    <t>MARGE  COMMERCIALE   [TA-(RA+ RB) ]</t>
  </si>
  <si>
    <t xml:space="preserve">TB </t>
  </si>
  <si>
    <r>
      <t xml:space="preserve">Ventes de produits fabriqués  </t>
    </r>
    <r>
      <rPr>
        <b/>
        <sz val="10"/>
        <color rgb="FF0D0D0D"/>
        <rFont val="Times New Roman"/>
        <family val="1"/>
      </rPr>
      <t xml:space="preserve">B </t>
    </r>
  </si>
  <si>
    <t xml:space="preserve">TC </t>
  </si>
  <si>
    <r>
      <t xml:space="preserve">Travaux, services vendus  </t>
    </r>
    <r>
      <rPr>
        <b/>
        <sz val="10"/>
        <color rgb="FF0D0D0D"/>
        <rFont val="Times New Roman"/>
        <family val="1"/>
      </rPr>
      <t xml:space="preserve">C </t>
    </r>
  </si>
  <si>
    <t xml:space="preserve">TD </t>
  </si>
  <si>
    <r>
      <t xml:space="preserve">Produits accessoires  </t>
    </r>
    <r>
      <rPr>
        <b/>
        <sz val="10"/>
        <color rgb="FF0D0D0D"/>
        <rFont val="Times New Roman"/>
        <family val="1"/>
      </rPr>
      <t xml:space="preserve">D </t>
    </r>
  </si>
  <si>
    <t xml:space="preserve">XB </t>
  </si>
  <si>
    <r>
      <t xml:space="preserve">        CHIFFRE D'AFFAIRES (A + B + C + D) </t>
    </r>
    <r>
      <rPr>
        <sz val="10"/>
        <color rgb="FFFFFFFF"/>
        <rFont val="Times New Roman"/>
        <family val="1"/>
      </rPr>
      <t xml:space="preserve">  </t>
    </r>
  </si>
  <si>
    <t xml:space="preserve">TE </t>
  </si>
  <si>
    <r>
      <t xml:space="preserve"> Production stockée (ou déstockage)  </t>
    </r>
    <r>
      <rPr>
        <sz val="10"/>
        <color rgb="FF000000"/>
        <rFont val="Times New Roman"/>
        <family val="1"/>
      </rPr>
      <t xml:space="preserve">  </t>
    </r>
  </si>
  <si>
    <t xml:space="preserve">+  </t>
  </si>
  <si>
    <t xml:space="preserve">TF </t>
  </si>
  <si>
    <r>
      <t xml:space="preserve">Production immobilisée  </t>
    </r>
    <r>
      <rPr>
        <sz val="10"/>
        <color rgb="FF000000"/>
        <rFont val="Times New Roman"/>
        <family val="1"/>
      </rPr>
      <t xml:space="preserve"> </t>
    </r>
  </si>
  <si>
    <t xml:space="preserve">TG </t>
  </si>
  <si>
    <r>
      <t xml:space="preserve">Subventions d’exploitation  </t>
    </r>
    <r>
      <rPr>
        <sz val="10"/>
        <color rgb="FF000000"/>
        <rFont val="Times New Roman"/>
        <family val="1"/>
      </rPr>
      <t xml:space="preserve"> </t>
    </r>
  </si>
  <si>
    <t xml:space="preserve">TH </t>
  </si>
  <si>
    <r>
      <t xml:space="preserve">Autres produits  </t>
    </r>
    <r>
      <rPr>
        <sz val="10"/>
        <color rgb="FF000000"/>
        <rFont val="Times New Roman"/>
        <family val="1"/>
      </rPr>
      <t xml:space="preserve">  </t>
    </r>
  </si>
  <si>
    <t xml:space="preserve">TI </t>
  </si>
  <si>
    <t xml:space="preserve">Transferts de charges d'exploitation     </t>
  </si>
  <si>
    <t xml:space="preserve">RC </t>
  </si>
  <si>
    <r>
      <t xml:space="preserve"> Achats de matières premières et fournitures liées  </t>
    </r>
    <r>
      <rPr>
        <sz val="10"/>
        <color rgb="FF000000"/>
        <rFont val="Times New Roman"/>
        <family val="1"/>
      </rPr>
      <t xml:space="preserve">  </t>
    </r>
  </si>
  <si>
    <t xml:space="preserve"> - </t>
  </si>
  <si>
    <t xml:space="preserve">RD </t>
  </si>
  <si>
    <r>
      <t xml:space="preserve">Variation de stocks de matières premières et fournitures liées  </t>
    </r>
    <r>
      <rPr>
        <sz val="10"/>
        <color rgb="FF000000"/>
        <rFont val="Times New Roman"/>
        <family val="1"/>
      </rPr>
      <t xml:space="preserve">  </t>
    </r>
  </si>
  <si>
    <t xml:space="preserve">RE </t>
  </si>
  <si>
    <r>
      <t xml:space="preserve">Autres achats  </t>
    </r>
    <r>
      <rPr>
        <sz val="10"/>
        <color rgb="FF000000"/>
        <rFont val="Times New Roman"/>
        <family val="1"/>
      </rPr>
      <t xml:space="preserve">  </t>
    </r>
  </si>
  <si>
    <t xml:space="preserve">RF </t>
  </si>
  <si>
    <r>
      <t xml:space="preserve">Variation de stocks d’autres approvisionnements                      </t>
    </r>
    <r>
      <rPr>
        <sz val="10"/>
        <color rgb="FF000000"/>
        <rFont val="Times New Roman"/>
        <family val="1"/>
      </rPr>
      <t xml:space="preserve">  </t>
    </r>
  </si>
  <si>
    <t xml:space="preserve">  -  </t>
  </si>
  <si>
    <t xml:space="preserve">RG </t>
  </si>
  <si>
    <r>
      <t xml:space="preserve">Transports  </t>
    </r>
    <r>
      <rPr>
        <sz val="10"/>
        <color rgb="FF000000"/>
        <rFont val="Times New Roman"/>
        <family val="1"/>
      </rPr>
      <t xml:space="preserve">  </t>
    </r>
  </si>
  <si>
    <t xml:space="preserve">RH </t>
  </si>
  <si>
    <r>
      <t xml:space="preserve">Services extérieurs  </t>
    </r>
    <r>
      <rPr>
        <sz val="10"/>
        <color rgb="FF000000"/>
        <rFont val="Times New Roman"/>
        <family val="1"/>
      </rPr>
      <t xml:space="preserve">  </t>
    </r>
  </si>
  <si>
    <t xml:space="preserve">RI </t>
  </si>
  <si>
    <r>
      <t xml:space="preserve"> Impôts et taxes  </t>
    </r>
    <r>
      <rPr>
        <sz val="10"/>
        <color rgb="FF000000"/>
        <rFont val="Times New Roman"/>
        <family val="1"/>
      </rPr>
      <t xml:space="preserve">  </t>
    </r>
  </si>
  <si>
    <t xml:space="preserve">RJ </t>
  </si>
  <si>
    <r>
      <t xml:space="preserve">Autres charges  </t>
    </r>
    <r>
      <rPr>
        <sz val="10"/>
        <color rgb="FF000000"/>
        <rFont val="Times New Roman"/>
        <family val="1"/>
      </rPr>
      <t xml:space="preserve">  </t>
    </r>
  </si>
  <si>
    <t xml:space="preserve">XC </t>
  </si>
  <si>
    <r>
      <t xml:space="preserve">  VALEUR AJOUTEE    (XB +RA+RB) + (somme TE à RJ)  </t>
    </r>
    <r>
      <rPr>
        <sz val="11"/>
        <color rgb="FFFFFFFF"/>
        <rFont val="Arial"/>
        <family val="2"/>
      </rPr>
      <t xml:space="preserve"> </t>
    </r>
  </si>
  <si>
    <t xml:space="preserve">RK </t>
  </si>
  <si>
    <r>
      <t xml:space="preserve">Charges de personnel  </t>
    </r>
    <r>
      <rPr>
        <sz val="10"/>
        <color rgb="FF000000"/>
        <rFont val="Times New Roman"/>
        <family val="1"/>
      </rPr>
      <t xml:space="preserve">  </t>
    </r>
  </si>
  <si>
    <t xml:space="preserve">XD </t>
  </si>
  <si>
    <r>
      <t xml:space="preserve">  </t>
    </r>
    <r>
      <rPr>
        <b/>
        <sz val="10"/>
        <color rgb="FFFFFFFF"/>
        <rFont val="Arial"/>
        <family val="2"/>
      </rPr>
      <t xml:space="preserve">      EXCEDENT BRUT D'EXPLOITATION (XC+RK)     </t>
    </r>
  </si>
  <si>
    <r>
      <t xml:space="preserve">  </t>
    </r>
    <r>
      <rPr>
        <b/>
        <sz val="10"/>
        <color rgb="FFFFFFFF"/>
        <rFont val="Arial"/>
        <family val="2"/>
      </rPr>
      <t xml:space="preserve">  </t>
    </r>
    <r>
      <rPr>
        <sz val="11"/>
        <color rgb="FFFFFFFF"/>
        <rFont val="Arial"/>
        <family val="2"/>
      </rPr>
      <t xml:space="preserve"> </t>
    </r>
  </si>
  <si>
    <r>
      <t xml:space="preserve">  </t>
    </r>
    <r>
      <rPr>
        <sz val="11"/>
        <color rgb="FFFFFFFF"/>
        <rFont val="Arial"/>
        <family val="2"/>
      </rPr>
      <t xml:space="preserve"> </t>
    </r>
  </si>
  <si>
    <t xml:space="preserve">TJ </t>
  </si>
  <si>
    <t xml:space="preserve">Reprises d’amortissements, provisions et dépréciations  </t>
  </si>
  <si>
    <t xml:space="preserve">RL </t>
  </si>
  <si>
    <t xml:space="preserve">Dotations aux amortissements, aux provisions et dépréciations </t>
  </si>
  <si>
    <t xml:space="preserve">3C&amp;28 </t>
  </si>
  <si>
    <t xml:space="preserve">XE </t>
  </si>
  <si>
    <r>
      <t xml:space="preserve">  </t>
    </r>
    <r>
      <rPr>
        <b/>
        <sz val="10"/>
        <color rgb="FFFFFFFF"/>
        <rFont val="Arial"/>
        <family val="2"/>
      </rPr>
      <t xml:space="preserve">       RESULTAT D'EXPLOITATION (XD+TJ+ RL)     </t>
    </r>
  </si>
  <si>
    <t xml:space="preserve">TK </t>
  </si>
  <si>
    <r>
      <t xml:space="preserve">Revenus financiers et assimilés  </t>
    </r>
    <r>
      <rPr>
        <sz val="10"/>
        <color rgb="FF000000"/>
        <rFont val="Times New Roman"/>
        <family val="1"/>
      </rPr>
      <t xml:space="preserve">  </t>
    </r>
  </si>
  <si>
    <t xml:space="preserve">TL </t>
  </si>
  <si>
    <t xml:space="preserve">Reprises de provisions  et dépréciations financières </t>
  </si>
  <si>
    <t xml:space="preserve"> + </t>
  </si>
  <si>
    <t xml:space="preserve">TM </t>
  </si>
  <si>
    <r>
      <t xml:space="preserve">Transferts de charges financières  </t>
    </r>
    <r>
      <rPr>
        <sz val="10"/>
        <color rgb="FF000000"/>
        <rFont val="Times New Roman"/>
        <family val="1"/>
      </rPr>
      <t xml:space="preserve">  </t>
    </r>
  </si>
  <si>
    <t xml:space="preserve">RM </t>
  </si>
  <si>
    <r>
      <t xml:space="preserve">Frais financiers et charges assimilées  </t>
    </r>
    <r>
      <rPr>
        <sz val="10"/>
        <color rgb="FF000000"/>
        <rFont val="Times New Roman"/>
        <family val="1"/>
      </rPr>
      <t xml:space="preserve">  </t>
    </r>
  </si>
  <si>
    <t xml:space="preserve">RN </t>
  </si>
  <si>
    <t xml:space="preserve">Dotations aux provisions et aux dépréciations financières </t>
  </si>
  <si>
    <t xml:space="preserve">XF </t>
  </si>
  <si>
    <r>
      <t xml:space="preserve">  </t>
    </r>
    <r>
      <rPr>
        <b/>
        <sz val="10"/>
        <color rgb="FFFFFFFF"/>
        <rFont val="Arial"/>
        <family val="2"/>
      </rPr>
      <t xml:space="preserve">RESULTAT  FINANCIER  (somme TK à RN)     </t>
    </r>
  </si>
  <si>
    <t xml:space="preserve">XG </t>
  </si>
  <si>
    <r>
      <t xml:space="preserve">  </t>
    </r>
    <r>
      <rPr>
        <b/>
        <sz val="10"/>
        <color rgb="FF0D0D0D"/>
        <rFont val="Arial"/>
        <family val="2"/>
      </rPr>
      <t xml:space="preserve">RESULTAT  DES ACTIVITES ORDINAIRES (XE+XF)     </t>
    </r>
  </si>
  <si>
    <t xml:space="preserve">TN </t>
  </si>
  <si>
    <r>
      <t xml:space="preserve">Produits des cessions d'immobilisations  </t>
    </r>
    <r>
      <rPr>
        <sz val="10"/>
        <color rgb="FF000000"/>
        <rFont val="Times New Roman"/>
        <family val="1"/>
      </rPr>
      <t xml:space="preserve">  </t>
    </r>
  </si>
  <si>
    <t xml:space="preserve">3D </t>
  </si>
  <si>
    <t xml:space="preserve">TO </t>
  </si>
  <si>
    <t xml:space="preserve">Autres Produits HAO   </t>
  </si>
  <si>
    <t xml:space="preserve">RO </t>
  </si>
  <si>
    <r>
      <t xml:space="preserve">Valeurs comptables des cessions d'immobilisations  </t>
    </r>
    <r>
      <rPr>
        <sz val="10"/>
        <color rgb="FF000000"/>
        <rFont val="Times New Roman"/>
        <family val="1"/>
      </rPr>
      <t xml:space="preserve">  </t>
    </r>
  </si>
  <si>
    <t xml:space="preserve">RP </t>
  </si>
  <si>
    <t xml:space="preserve">Autres Charges HAO   </t>
  </si>
  <si>
    <t xml:space="preserve">XH </t>
  </si>
  <si>
    <r>
      <t xml:space="preserve">RESULTAT HORS ACTIVITES ORDINAIRES </t>
    </r>
    <r>
      <rPr>
        <b/>
        <sz val="10"/>
        <color theme="1"/>
        <rFont val="Times New Roman"/>
        <family val="1"/>
      </rPr>
      <t>(somme TN à TO) - (somme RO à RP)</t>
    </r>
    <r>
      <rPr>
        <b/>
        <sz val="10"/>
        <color rgb="FF0D0D0D"/>
        <rFont val="Times New Roman"/>
        <family val="1"/>
      </rPr>
      <t xml:space="preserve">  </t>
    </r>
  </si>
  <si>
    <t xml:space="preserve">RQ </t>
  </si>
  <si>
    <r>
      <t xml:space="preserve">Participation des travailleurs  </t>
    </r>
    <r>
      <rPr>
        <sz val="10"/>
        <color rgb="FF000000"/>
        <rFont val="Times New Roman"/>
        <family val="1"/>
      </rPr>
      <t xml:space="preserve">  </t>
    </r>
  </si>
  <si>
    <t xml:space="preserve">RS </t>
  </si>
  <si>
    <r>
      <t xml:space="preserve"> Impôts sur le résultat  </t>
    </r>
    <r>
      <rPr>
        <sz val="10"/>
        <color rgb="FF000000"/>
        <rFont val="Times New Roman"/>
        <family val="1"/>
      </rPr>
      <t xml:space="preserve">  </t>
    </r>
  </si>
  <si>
    <t xml:space="preserve">XI </t>
  </si>
  <si>
    <r>
      <t xml:space="preserve">RESULTAT NET (XG+XH-RQ-RS) </t>
    </r>
    <r>
      <rPr>
        <sz val="10"/>
        <color rgb="FFFFFFFF"/>
        <rFont val="Times New Roman"/>
        <family val="1"/>
      </rPr>
      <t xml:space="preserve">  </t>
    </r>
  </si>
  <si>
    <t>COMPTE DE RESULTAT AU 31 DECEMBRE N</t>
  </si>
  <si>
    <t>AU         31/12/N</t>
  </si>
  <si>
    <t>AU   31/12/N</t>
  </si>
  <si>
    <t>REF</t>
  </si>
  <si>
    <t>LIBELLES</t>
  </si>
  <si>
    <t>EXERCICE 2023</t>
  </si>
  <si>
    <t>EXERCICE 2022</t>
  </si>
  <si>
    <t>ZA</t>
  </si>
  <si>
    <t>Trésorerie nette au 1er janvier (Trésorerie actif N-1 - trésorerie passif N-1)</t>
  </si>
  <si>
    <t>A</t>
  </si>
  <si>
    <t>Flux de trésorerie provenant des activités opérationnelles</t>
  </si>
  <si>
    <t>FA</t>
  </si>
  <si>
    <t>Capacité d'Autofinancement Globale (CAFG)</t>
  </si>
  <si>
    <t>FB</t>
  </si>
  <si>
    <t>(-) Variation actif circulant HAO</t>
  </si>
  <si>
    <t>FC</t>
  </si>
  <si>
    <t>(-) Variation des stocks</t>
  </si>
  <si>
    <t>FD</t>
  </si>
  <si>
    <t>(-) Variation des créances</t>
  </si>
  <si>
    <t>FE</t>
  </si>
  <si>
    <t>(+) Variation du passif circulant</t>
  </si>
  <si>
    <t>Variation du BF lié aux activités opérationnelles (FB+FC+FD+FE)</t>
  </si>
  <si>
    <t>ZB</t>
  </si>
  <si>
    <t>Flux de trésorerie provenant des activités opérationnelles (somme FA à FE)</t>
  </si>
  <si>
    <t>B</t>
  </si>
  <si>
    <t xml:space="preserve">Flux de trésorerie provenant des activités d'investissements </t>
  </si>
  <si>
    <t>FF</t>
  </si>
  <si>
    <t>(-) Décaissements liés aux acquisitions d'immobilisations incorporelles</t>
  </si>
  <si>
    <t>FG</t>
  </si>
  <si>
    <t>(-) Décaissements liés aux acquisitions d'immobilisations corporelles</t>
  </si>
  <si>
    <t>FH</t>
  </si>
  <si>
    <t>(-) Décaissements liés aux acquisitions d'immobilisations financières</t>
  </si>
  <si>
    <t>FI</t>
  </si>
  <si>
    <t>(+) Encaissements liés aux cessions d'immobilisations incorporelles et corporelles</t>
  </si>
  <si>
    <t>FJ</t>
  </si>
  <si>
    <t>(+) Encaissements liés aux cessions d'immobilisations financières</t>
  </si>
  <si>
    <t>ZC</t>
  </si>
  <si>
    <t>Flux de trésorerie provenant des activités d'investissement (somme FF à FJ)</t>
  </si>
  <si>
    <t>C</t>
  </si>
  <si>
    <t>Flux de trésorerie provenant du financement par les capitaux propres</t>
  </si>
  <si>
    <t>FK</t>
  </si>
  <si>
    <t>(+) Augmentations de capital par apports nouveaux</t>
  </si>
  <si>
    <t>FL</t>
  </si>
  <si>
    <t>(+) Subventions d'investissement reçues</t>
  </si>
  <si>
    <t>FM</t>
  </si>
  <si>
    <t>(-) Prélèvements sur le capital</t>
  </si>
  <si>
    <t>FN</t>
  </si>
  <si>
    <t>(-) Dividendes verses</t>
  </si>
  <si>
    <t>ZD</t>
  </si>
  <si>
    <t>Flux de trésorerie provenant des capitaux propres (somme FK à FN)</t>
  </si>
  <si>
    <t>D</t>
  </si>
  <si>
    <t>Trésorerie provenant du financement par les capitaux étrangers</t>
  </si>
  <si>
    <t>FO</t>
  </si>
  <si>
    <t>(+) Emprunts</t>
  </si>
  <si>
    <t>FP</t>
  </si>
  <si>
    <t>(+) Autres dettes financières</t>
  </si>
  <si>
    <t>FQ</t>
  </si>
  <si>
    <t>(-) Remboursements des emprunts et autres dettes financières</t>
  </si>
  <si>
    <t>ZE</t>
  </si>
  <si>
    <t>Flux de trésorerie provenant des capitaux étrangers (somme FO à FQ)</t>
  </si>
  <si>
    <t>E</t>
  </si>
  <si>
    <t>ZF</t>
  </si>
  <si>
    <t>Flux de trésorerie provenant des activités de financement (D+E)</t>
  </si>
  <si>
    <t>F</t>
  </si>
  <si>
    <t>ZG</t>
  </si>
  <si>
    <t>VARIATION DE LA TRESORERIE NETTE DE LA PERIODE (B+C+F)</t>
  </si>
  <si>
    <t>G</t>
  </si>
  <si>
    <t>ZH</t>
  </si>
  <si>
    <t>Trésorerie nette au 31 Décembre (G+A) Contrôle : Trésorerie actif 2022 - trésorerie passif 2022 =</t>
  </si>
  <si>
    <t>H</t>
  </si>
  <si>
    <t>Formules</t>
  </si>
  <si>
    <t>AD= AE+AF+AG+AH</t>
  </si>
  <si>
    <t>AI= AJ+AK+AL+AM+AN+AP</t>
  </si>
  <si>
    <t>AQ= AR+AS</t>
  </si>
  <si>
    <t>AZ=AD+AI+AQ</t>
  </si>
  <si>
    <t>BG= BH+BI+BJ</t>
  </si>
  <si>
    <t>BK = BA+BB+BG</t>
  </si>
  <si>
    <t>BT = BQ+BR+BS</t>
  </si>
  <si>
    <t>BZ =AZ+BK+BT+BU</t>
  </si>
  <si>
    <t>BILAN PASSIF</t>
  </si>
  <si>
    <t>BILAN ACTIF</t>
  </si>
  <si>
    <t xml:space="preserve">Modèle du Bilan du Système Normal OHADA </t>
  </si>
  <si>
    <t>Somme (CA à CM)</t>
  </si>
  <si>
    <t>Somme (DA à DC)</t>
  </si>
  <si>
    <t>DF = CP+DD</t>
  </si>
  <si>
    <t>Somme (DH à DN)</t>
  </si>
  <si>
    <t>DT = DQ+DR</t>
  </si>
  <si>
    <t>DZ= DF+DP+DT+DV</t>
  </si>
  <si>
    <t>+</t>
  </si>
  <si>
    <t xml:space="preserve">Modèle de Compte de résultat du Système Normal OHADA </t>
  </si>
  <si>
    <t xml:space="preserve">Modèle du Tableau des flux de trésorerie du Système Normal OHADA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</si>
</sst>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bscript"/>
      <sz val="17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D0D0D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FFFFFF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8.5"/>
      <color rgb="FF548DD4"/>
      <name val="Times New Roman"/>
      <family val="1"/>
    </font>
    <font>
      <b/>
      <sz val="10"/>
      <color rgb="FF0070C0"/>
      <name val="Times New Roman"/>
      <family val="1"/>
    </font>
    <font>
      <b/>
      <sz val="10"/>
      <color rgb="FFFFFFFF"/>
      <name val="Times New Roman"/>
      <family val="1"/>
    </font>
    <font>
      <sz val="10"/>
      <color rgb="FFFFFFFF"/>
      <name val="Times New Roman"/>
      <family val="1"/>
    </font>
    <font>
      <sz val="10"/>
      <color rgb="FF0D0D0D"/>
      <name val="Times New Roman"/>
      <family val="1"/>
    </font>
    <font>
      <b/>
      <sz val="10"/>
      <color rgb="FF0D0D0D"/>
      <name val="Times New Roman"/>
      <family val="1"/>
    </font>
    <font>
      <sz val="10"/>
      <color rgb="FF000000"/>
      <name val="Times New Roman"/>
      <family val="1"/>
    </font>
    <font>
      <b/>
      <i/>
      <sz val="10"/>
      <color rgb="FF0D0D0D"/>
      <name val="Times New Roman"/>
      <family val="1"/>
    </font>
    <font>
      <b/>
      <sz val="10"/>
      <color rgb="FFFFFFFF"/>
      <name val="Arial"/>
      <family val="2"/>
    </font>
    <font>
      <sz val="11"/>
      <color rgb="FFFFFFFF"/>
      <name val="Arial"/>
      <family val="2"/>
    </font>
    <font>
      <b/>
      <sz val="10"/>
      <color theme="1"/>
      <name val="Times New Roman"/>
      <family val="1"/>
    </font>
    <font>
      <sz val="10"/>
      <color rgb="FFFFFFFF"/>
      <name val="Arial"/>
      <family val="2"/>
    </font>
    <font>
      <sz val="11"/>
      <color rgb="FF000000"/>
      <name val="Arial"/>
      <family val="2"/>
    </font>
    <font>
      <b/>
      <sz val="10"/>
      <color rgb="FF0D0D0D"/>
      <name val="Arial"/>
      <family val="2"/>
    </font>
    <font>
      <b/>
      <sz val="11"/>
      <color theme="1"/>
      <name val="Helvetica"/>
    </font>
    <font>
      <sz val="11"/>
      <color theme="1"/>
      <name val="Helvetica"/>
    </font>
    <font>
      <sz val="9"/>
      <color theme="1"/>
      <name val="Helvetica"/>
    </font>
    <font>
      <sz val="11"/>
      <color rgb="FFFF0000"/>
      <name val="Helvetica"/>
    </font>
    <font>
      <b/>
      <sz val="24"/>
      <color rgb="FFFFFFFF"/>
      <name val="Calibri"/>
      <family val="2"/>
      <scheme val="minor"/>
    </font>
    <font>
      <b/>
      <sz val="16"/>
      <color rgb="FF0D0D0D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91A7C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C984A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244062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right" vertical="center" wrapText="1"/>
    </xf>
    <xf numFmtId="3" fontId="0" fillId="3" borderId="1" xfId="0" applyNumberFormat="1" applyFont="1" applyFill="1" applyBorder="1" applyAlignment="1">
      <alignment vertical="center" wrapText="1"/>
    </xf>
    <xf numFmtId="3" fontId="10" fillId="3" borderId="1" xfId="0" applyNumberFormat="1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right" vertical="center" wrapText="1"/>
    </xf>
    <xf numFmtId="3" fontId="7" fillId="0" borderId="1" xfId="0" applyNumberFormat="1" applyFont="1" applyBorder="1" applyAlignment="1">
      <alignment vertical="center" wrapText="1"/>
    </xf>
    <xf numFmtId="3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3" fontId="0" fillId="0" borderId="0" xfId="0" applyNumberFormat="1" applyBorder="1"/>
    <xf numFmtId="3" fontId="0" fillId="0" borderId="0" xfId="0" applyNumberForma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3" fontId="31" fillId="0" borderId="0" xfId="0" applyNumberFormat="1" applyFont="1"/>
    <xf numFmtId="3" fontId="30" fillId="0" borderId="4" xfId="0" applyNumberFormat="1" applyFont="1" applyFill="1" applyBorder="1" applyAlignment="1">
      <alignment horizontal="right" vertical="top" wrapText="1"/>
    </xf>
    <xf numFmtId="3" fontId="30" fillId="0" borderId="4" xfId="0" applyNumberFormat="1" applyFont="1" applyFill="1" applyBorder="1" applyAlignment="1">
      <alignment vertical="top" wrapText="1"/>
    </xf>
    <xf numFmtId="0" fontId="5" fillId="11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horizontal="center" vertical="center" wrapText="1"/>
    </xf>
    <xf numFmtId="3" fontId="6" fillId="11" borderId="1" xfId="0" applyNumberFormat="1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 wrapText="1"/>
    </xf>
    <xf numFmtId="3" fontId="5" fillId="11" borderId="1" xfId="0" applyNumberFormat="1" applyFont="1" applyFill="1" applyBorder="1" applyAlignment="1">
      <alignment vertical="center" wrapText="1"/>
    </xf>
    <xf numFmtId="0" fontId="6" fillId="12" borderId="1" xfId="0" applyFont="1" applyFill="1" applyBorder="1" applyAlignment="1">
      <alignment vertical="center" wrapText="1"/>
    </xf>
    <xf numFmtId="0" fontId="5" fillId="12" borderId="1" xfId="0" applyFont="1" applyFill="1" applyBorder="1" applyAlignment="1">
      <alignment horizontal="center" vertical="center" wrapText="1"/>
    </xf>
    <xf numFmtId="3" fontId="6" fillId="12" borderId="1" xfId="0" applyNumberFormat="1" applyFont="1" applyFill="1" applyBorder="1" applyAlignment="1">
      <alignment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vertical="center" wrapText="1"/>
    </xf>
    <xf numFmtId="0" fontId="12" fillId="13" borderId="1" xfId="0" applyFont="1" applyFill="1" applyBorder="1" applyAlignment="1">
      <alignment horizontal="center" vertical="center" wrapText="1"/>
    </xf>
    <xf numFmtId="3" fontId="4" fillId="13" borderId="1" xfId="0" applyNumberFormat="1" applyFont="1" applyFill="1" applyBorder="1" applyAlignment="1">
      <alignment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vertical="center" wrapText="1"/>
    </xf>
    <xf numFmtId="3" fontId="6" fillId="14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3" fontId="7" fillId="0" borderId="1" xfId="0" applyNumberFormat="1" applyFont="1" applyFill="1" applyBorder="1" applyAlignment="1">
      <alignment vertical="center" wrapText="1"/>
    </xf>
    <xf numFmtId="3" fontId="7" fillId="0" borderId="1" xfId="0" applyNumberFormat="1" applyFont="1" applyFill="1" applyBorder="1" applyAlignment="1">
      <alignment horizontal="right" vertical="center" wrapText="1"/>
    </xf>
    <xf numFmtId="3" fontId="5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justify" vertical="center" wrapText="1"/>
    </xf>
    <xf numFmtId="3" fontId="17" fillId="2" borderId="1" xfId="0" applyNumberFormat="1" applyFont="1" applyFill="1" applyBorder="1" applyAlignment="1">
      <alignment horizontal="justify" vertical="center" wrapText="1"/>
    </xf>
    <xf numFmtId="0" fontId="17" fillId="2" borderId="1" xfId="0" applyFont="1" applyFill="1" applyBorder="1" applyAlignment="1">
      <alignment horizontal="center" vertical="center" wrapText="1"/>
    </xf>
    <xf numFmtId="3" fontId="17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left" vertical="center" wrapText="1" indent="6"/>
    </xf>
    <xf numFmtId="0" fontId="17" fillId="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3" fontId="19" fillId="0" borderId="1" xfId="0" applyNumberFormat="1" applyFont="1" applyBorder="1" applyAlignment="1">
      <alignment vertical="center" wrapText="1"/>
    </xf>
    <xf numFmtId="0" fontId="23" fillId="6" borderId="1" xfId="0" applyFont="1" applyFill="1" applyBorder="1" applyAlignment="1">
      <alignment vertical="center" wrapText="1"/>
    </xf>
    <xf numFmtId="0" fontId="24" fillId="6" borderId="1" xfId="0" applyFont="1" applyFill="1" applyBorder="1" applyAlignment="1">
      <alignment vertical="center" wrapText="1"/>
    </xf>
    <xf numFmtId="0" fontId="24" fillId="6" borderId="1" xfId="0" applyFont="1" applyFill="1" applyBorder="1" applyAlignment="1">
      <alignment horizontal="justify" vertical="center" wrapText="1"/>
    </xf>
    <xf numFmtId="0" fontId="26" fillId="6" borderId="1" xfId="0" applyFont="1" applyFill="1" applyBorder="1" applyAlignment="1">
      <alignment vertical="center" wrapText="1"/>
    </xf>
    <xf numFmtId="0" fontId="24" fillId="6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vertical="center" wrapText="1"/>
    </xf>
    <xf numFmtId="0" fontId="24" fillId="6" borderId="1" xfId="0" applyFont="1" applyFill="1" applyBorder="1" applyAlignment="1">
      <alignment horizontal="left" vertical="center" wrapText="1"/>
    </xf>
    <xf numFmtId="3" fontId="17" fillId="5" borderId="1" xfId="0" applyNumberFormat="1" applyFont="1" applyFill="1" applyBorder="1" applyAlignment="1">
      <alignment vertical="center" wrapText="1"/>
    </xf>
    <xf numFmtId="0" fontId="0" fillId="0" borderId="1" xfId="0" applyBorder="1" applyAlignment="1"/>
    <xf numFmtId="3" fontId="13" fillId="4" borderId="1" xfId="0" applyNumberFormat="1" applyFont="1" applyFill="1" applyBorder="1" applyAlignment="1">
      <alignment vertical="center" wrapText="1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1" fillId="11" borderId="1" xfId="0" applyFont="1" applyFill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" fillId="12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14" borderId="1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vertical="center" wrapText="1"/>
    </xf>
    <xf numFmtId="0" fontId="0" fillId="0" borderId="5" xfId="0" applyBorder="1" applyAlignment="1"/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33" fillId="2" borderId="0" xfId="0" applyFont="1" applyFill="1" applyBorder="1" applyAlignment="1">
      <alignment horizontal="center" vertical="center" wrapText="1"/>
    </xf>
    <xf numFmtId="0" fontId="34" fillId="16" borderId="0" xfId="0" applyFont="1" applyFill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3" fontId="10" fillId="0" borderId="1" xfId="0" applyNumberFormat="1" applyFont="1" applyBorder="1" applyAlignment="1">
      <alignment vertical="center" wrapText="1"/>
    </xf>
    <xf numFmtId="0" fontId="33" fillId="2" borderId="8" xfId="0" applyFont="1" applyFill="1" applyBorder="1" applyAlignment="1">
      <alignment horizontal="center" vertical="center" wrapText="1"/>
    </xf>
    <xf numFmtId="0" fontId="33" fillId="2" borderId="9" xfId="0" applyFont="1" applyFill="1" applyBorder="1" applyAlignment="1">
      <alignment horizontal="center" vertical="center" wrapText="1"/>
    </xf>
    <xf numFmtId="0" fontId="33" fillId="2" borderId="10" xfId="0" applyFont="1" applyFill="1" applyBorder="1" applyAlignment="1">
      <alignment horizontal="center" vertical="center" wrapText="1"/>
    </xf>
    <xf numFmtId="3" fontId="30" fillId="0" borderId="11" xfId="0" applyNumberFormat="1" applyFont="1" applyBorder="1" applyAlignment="1">
      <alignment horizontal="right" vertical="top" wrapText="1"/>
    </xf>
    <xf numFmtId="3" fontId="30" fillId="0" borderId="11" xfId="0" applyNumberFormat="1" applyFont="1" applyFill="1" applyBorder="1" applyAlignment="1">
      <alignment horizontal="right" vertical="top" wrapText="1"/>
    </xf>
    <xf numFmtId="3" fontId="30" fillId="0" borderId="11" xfId="0" applyNumberFormat="1" applyFont="1" applyFill="1" applyBorder="1" applyAlignment="1">
      <alignment vertical="top" wrapText="1"/>
    </xf>
    <xf numFmtId="3" fontId="6" fillId="0" borderId="3" xfId="0" applyNumberFormat="1" applyFont="1" applyBorder="1" applyAlignment="1">
      <alignment horizontal="right" vertical="center" wrapText="1"/>
    </xf>
    <xf numFmtId="3" fontId="6" fillId="3" borderId="3" xfId="0" applyNumberFormat="1" applyFont="1" applyFill="1" applyBorder="1" applyAlignment="1">
      <alignment vertical="center" wrapText="1"/>
    </xf>
    <xf numFmtId="0" fontId="34" fillId="16" borderId="1" xfId="0" applyFont="1" applyFill="1" applyBorder="1" applyAlignment="1">
      <alignment horizontal="center"/>
    </xf>
    <xf numFmtId="3" fontId="0" fillId="0" borderId="1" xfId="0" applyNumberFormat="1" applyBorder="1"/>
    <xf numFmtId="0" fontId="30" fillId="9" borderId="1" xfId="0" applyFont="1" applyFill="1" applyBorder="1" applyAlignment="1">
      <alignment vertical="top" wrapText="1"/>
    </xf>
    <xf numFmtId="0" fontId="30" fillId="15" borderId="1" xfId="0" applyFont="1" applyFill="1" applyBorder="1" applyAlignment="1">
      <alignment vertical="top" wrapText="1"/>
    </xf>
    <xf numFmtId="0" fontId="29" fillId="15" borderId="1" xfId="0" applyFont="1" applyFill="1" applyBorder="1" applyAlignment="1">
      <alignment vertical="top" wrapText="1"/>
    </xf>
    <xf numFmtId="3" fontId="30" fillId="15" borderId="1" xfId="0" applyNumberFormat="1" applyFont="1" applyFill="1" applyBorder="1" applyAlignment="1">
      <alignment horizontal="right" vertical="top" wrapText="1"/>
    </xf>
    <xf numFmtId="3" fontId="30" fillId="15" borderId="1" xfId="0" applyNumberFormat="1" applyFont="1" applyFill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3" fontId="31" fillId="0" borderId="1" xfId="0" applyNumberFormat="1" applyFont="1" applyBorder="1"/>
    <xf numFmtId="3" fontId="30" fillId="0" borderId="1" xfId="0" applyNumberFormat="1" applyFont="1" applyBorder="1" applyAlignment="1">
      <alignment vertical="top" wrapText="1"/>
    </xf>
    <xf numFmtId="3" fontId="32" fillId="0" borderId="1" xfId="0" applyNumberFormat="1" applyFont="1" applyBorder="1" applyAlignment="1">
      <alignment horizontal="right" vertical="top" wrapText="1"/>
    </xf>
    <xf numFmtId="3" fontId="30" fillId="0" borderId="1" xfId="0" applyNumberFormat="1" applyFont="1" applyBorder="1" applyAlignment="1">
      <alignment horizontal="right" vertical="top" wrapText="1"/>
    </xf>
    <xf numFmtId="3" fontId="30" fillId="10" borderId="1" xfId="0" applyNumberFormat="1" applyFont="1" applyFill="1" applyBorder="1" applyAlignment="1">
      <alignment horizontal="left" vertical="top" wrapText="1"/>
    </xf>
    <xf numFmtId="3" fontId="30" fillId="10" borderId="1" xfId="0" applyNumberFormat="1" applyFont="1" applyFill="1" applyBorder="1" applyAlignment="1">
      <alignment horizontal="right" vertical="top" wrapText="1"/>
    </xf>
    <xf numFmtId="3" fontId="30" fillId="11" borderId="1" xfId="0" applyNumberFormat="1" applyFont="1" applyFill="1" applyBorder="1" applyAlignment="1">
      <alignment vertical="top" wrapText="1"/>
    </xf>
    <xf numFmtId="3" fontId="32" fillId="0" borderId="1" xfId="0" applyNumberFormat="1" applyFont="1" applyBorder="1" applyAlignment="1">
      <alignment vertical="top" wrapText="1"/>
    </xf>
    <xf numFmtId="0" fontId="29" fillId="9" borderId="1" xfId="0" applyFont="1" applyFill="1" applyBorder="1" applyAlignment="1">
      <alignment vertical="top" wrapText="1"/>
    </xf>
    <xf numFmtId="3" fontId="30" fillId="9" borderId="1" xfId="0" applyNumberFormat="1" applyFont="1" applyFill="1" applyBorder="1" applyAlignment="1">
      <alignment vertical="top" wrapText="1"/>
    </xf>
    <xf numFmtId="0" fontId="30" fillId="8" borderId="1" xfId="0" applyFont="1" applyFill="1" applyBorder="1" applyAlignment="1">
      <alignment vertical="top" wrapText="1"/>
    </xf>
    <xf numFmtId="0" fontId="29" fillId="8" borderId="1" xfId="0" applyFont="1" applyFill="1" applyBorder="1" applyAlignment="1">
      <alignment vertical="top" wrapText="1"/>
    </xf>
    <xf numFmtId="3" fontId="29" fillId="8" borderId="1" xfId="0" applyNumberFormat="1" applyFont="1" applyFill="1" applyBorder="1" applyAlignment="1">
      <alignment vertical="top" wrapText="1"/>
    </xf>
    <xf numFmtId="0" fontId="29" fillId="17" borderId="1" xfId="0" applyFont="1" applyFill="1" applyBorder="1" applyAlignment="1">
      <alignment vertical="top" wrapText="1"/>
    </xf>
    <xf numFmtId="3" fontId="29" fillId="17" borderId="1" xfId="0" applyNumberFormat="1" applyFont="1" applyFill="1" applyBorder="1" applyAlignment="1">
      <alignment vertical="top" wrapText="1"/>
    </xf>
    <xf numFmtId="0" fontId="29" fillId="17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ats%20fananciers%20OHADA%20en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FT 2022"/>
      <sheetName val="TFT 2023"/>
      <sheetName val=" COMPTE DE RESULTAT 2022"/>
      <sheetName val=" COMPTE DE RESULTAT 2023"/>
      <sheetName val="BILAN 2022"/>
      <sheetName val="BILAN 2023"/>
      <sheetName val="Balance 2021-2022"/>
      <sheetName val="Tableau de correspondance"/>
      <sheetName val="Balance 2022-2023"/>
    </sheetNames>
    <sheetDataSet>
      <sheetData sheetId="0"/>
      <sheetData sheetId="1"/>
      <sheetData sheetId="2">
        <row r="32">
          <cell r="E32"/>
        </row>
        <row r="47">
          <cell r="E47"/>
        </row>
      </sheetData>
      <sheetData sheetId="3"/>
      <sheetData sheetId="4">
        <row r="23">
          <cell r="F23"/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6"/>
  <sheetViews>
    <sheetView workbookViewId="0">
      <selection activeCell="D8" sqref="D8:F9"/>
    </sheetView>
  </sheetViews>
  <sheetFormatPr baseColWidth="10" defaultRowHeight="20" customHeight="1" x14ac:dyDescent="0.35"/>
  <cols>
    <col min="1" max="1" width="6.36328125" style="84" customWidth="1"/>
    <col min="2" max="2" width="45.90625" style="1" bestFit="1" customWidth="1"/>
    <col min="3" max="3" width="10.90625" style="2"/>
    <col min="4" max="4" width="27.7265625" style="1" customWidth="1"/>
    <col min="5" max="5" width="22.453125" style="1" customWidth="1"/>
    <col min="6" max="6" width="16.6328125" style="1" bestFit="1" customWidth="1"/>
    <col min="7" max="7" width="12.81640625" style="1" customWidth="1"/>
    <col min="8" max="8" width="21.08984375" style="1" bestFit="1" customWidth="1"/>
    <col min="9" max="16384" width="10.90625" style="1"/>
  </cols>
  <sheetData>
    <row r="2" spans="1:8" ht="20" customHeight="1" x14ac:dyDescent="0.4">
      <c r="A2" s="102" t="s">
        <v>312</v>
      </c>
      <c r="B2" s="102"/>
      <c r="C2" s="102"/>
      <c r="D2" s="102"/>
      <c r="E2" s="102"/>
      <c r="F2" s="102"/>
      <c r="G2" s="102"/>
      <c r="H2" s="102"/>
    </row>
    <row r="3" spans="1:8" ht="20" customHeight="1" x14ac:dyDescent="0.35">
      <c r="A3" s="100" t="s">
        <v>311</v>
      </c>
      <c r="B3" s="101"/>
      <c r="C3" s="101"/>
      <c r="D3" s="101"/>
      <c r="E3" s="101"/>
      <c r="F3" s="101"/>
      <c r="G3" s="101"/>
      <c r="H3" s="101"/>
    </row>
    <row r="4" spans="1:8" ht="20" customHeight="1" x14ac:dyDescent="0.35">
      <c r="A4" s="3" t="s">
        <v>130</v>
      </c>
    </row>
    <row r="5" spans="1:8" ht="20" customHeight="1" x14ac:dyDescent="0.35">
      <c r="A5" s="3" t="s">
        <v>0</v>
      </c>
      <c r="B5" s="3" t="s">
        <v>1</v>
      </c>
    </row>
    <row r="6" spans="1:8" ht="20" customHeight="1" x14ac:dyDescent="0.35">
      <c r="B6" s="4" t="s">
        <v>2</v>
      </c>
    </row>
    <row r="7" spans="1:8" ht="20" customHeight="1" x14ac:dyDescent="0.35">
      <c r="A7" s="85" t="s">
        <v>3</v>
      </c>
    </row>
    <row r="8" spans="1:8" ht="20" customHeight="1" x14ac:dyDescent="0.35">
      <c r="A8" s="6" t="s">
        <v>4</v>
      </c>
      <c r="B8" s="6" t="s">
        <v>5</v>
      </c>
      <c r="C8" s="5" t="s">
        <v>6</v>
      </c>
      <c r="D8" s="94" t="s">
        <v>131</v>
      </c>
      <c r="E8" s="94"/>
      <c r="F8" s="94"/>
      <c r="G8" s="95" t="s">
        <v>131</v>
      </c>
      <c r="H8" s="95" t="s">
        <v>301</v>
      </c>
    </row>
    <row r="9" spans="1:8" ht="20" customHeight="1" x14ac:dyDescent="0.35">
      <c r="A9" s="6"/>
      <c r="B9" s="6"/>
      <c r="C9" s="5"/>
      <c r="D9" s="94"/>
      <c r="E9" s="94"/>
      <c r="F9" s="94"/>
      <c r="G9" s="96"/>
      <c r="H9" s="97"/>
    </row>
    <row r="10" spans="1:8" ht="20" customHeight="1" x14ac:dyDescent="0.35">
      <c r="A10" s="6"/>
      <c r="B10" s="6"/>
      <c r="C10" s="5"/>
      <c r="D10" s="6" t="s">
        <v>7</v>
      </c>
      <c r="E10" s="6" t="s">
        <v>8</v>
      </c>
      <c r="F10" s="6" t="s">
        <v>9</v>
      </c>
      <c r="G10" s="6" t="s">
        <v>9</v>
      </c>
      <c r="H10" s="97"/>
    </row>
    <row r="11" spans="1:8" ht="20" customHeight="1" x14ac:dyDescent="0.35">
      <c r="A11" s="86" t="s">
        <v>10</v>
      </c>
      <c r="B11" s="34" t="s">
        <v>11</v>
      </c>
      <c r="C11" s="35">
        <v>3</v>
      </c>
      <c r="D11" s="36">
        <f>D12+D13+D14+D15</f>
        <v>0</v>
      </c>
      <c r="E11" s="36">
        <f t="shared" ref="E11:G11" si="0">E12+E13+E14+E15</f>
        <v>0</v>
      </c>
      <c r="F11" s="36">
        <f t="shared" si="0"/>
        <v>0</v>
      </c>
      <c r="G11" s="36">
        <f t="shared" si="0"/>
        <v>0</v>
      </c>
      <c r="H11" s="36" t="s">
        <v>302</v>
      </c>
    </row>
    <row r="12" spans="1:8" ht="20" customHeight="1" x14ac:dyDescent="0.35">
      <c r="A12" s="21" t="s">
        <v>12</v>
      </c>
      <c r="B12" s="8" t="s">
        <v>13</v>
      </c>
      <c r="C12" s="9" t="s">
        <v>14</v>
      </c>
      <c r="D12" s="12"/>
      <c r="E12" s="13"/>
      <c r="F12" s="10">
        <f>D12-E12</f>
        <v>0</v>
      </c>
      <c r="G12" s="12"/>
      <c r="H12" s="93"/>
    </row>
    <row r="13" spans="1:8" ht="20" customHeight="1" x14ac:dyDescent="0.35">
      <c r="A13" s="87" t="s">
        <v>15</v>
      </c>
      <c r="B13" s="8" t="s">
        <v>16</v>
      </c>
      <c r="C13" s="14" t="s">
        <v>14</v>
      </c>
      <c r="D13" s="12"/>
      <c r="E13" s="13"/>
      <c r="F13" s="10">
        <f t="shared" ref="F13:F32" si="1">D13-E13</f>
        <v>0</v>
      </c>
      <c r="G13" s="12"/>
      <c r="H13" s="93"/>
    </row>
    <row r="14" spans="1:8" ht="20" customHeight="1" x14ac:dyDescent="0.35">
      <c r="A14" s="88" t="s">
        <v>17</v>
      </c>
      <c r="B14" s="8" t="s">
        <v>18</v>
      </c>
      <c r="C14" s="9" t="s">
        <v>14</v>
      </c>
      <c r="D14" s="12"/>
      <c r="E14" s="9"/>
      <c r="F14" s="10">
        <f t="shared" si="1"/>
        <v>0</v>
      </c>
      <c r="G14" s="12"/>
      <c r="H14" s="93"/>
    </row>
    <row r="15" spans="1:8" ht="20" customHeight="1" x14ac:dyDescent="0.35">
      <c r="A15" s="88" t="s">
        <v>19</v>
      </c>
      <c r="B15" s="8" t="s">
        <v>20</v>
      </c>
      <c r="C15" s="9" t="s">
        <v>14</v>
      </c>
      <c r="D15" s="8"/>
      <c r="E15" s="13"/>
      <c r="F15" s="10">
        <f t="shared" si="1"/>
        <v>0</v>
      </c>
      <c r="G15" s="12"/>
      <c r="H15" s="93"/>
    </row>
    <row r="16" spans="1:8" ht="20" customHeight="1" x14ac:dyDescent="0.35">
      <c r="A16" s="86" t="s">
        <v>21</v>
      </c>
      <c r="B16" s="37" t="s">
        <v>22</v>
      </c>
      <c r="C16" s="35">
        <v>3</v>
      </c>
      <c r="D16" s="36">
        <f>D17+D18+D19+D20+D21+D22</f>
        <v>0</v>
      </c>
      <c r="E16" s="36">
        <f t="shared" ref="E16:G16" si="2">E17+E18+E19+E20+E21+E22</f>
        <v>0</v>
      </c>
      <c r="F16" s="36">
        <f t="shared" si="2"/>
        <v>0</v>
      </c>
      <c r="G16" s="36">
        <f t="shared" si="2"/>
        <v>0</v>
      </c>
      <c r="H16" s="36" t="s">
        <v>303</v>
      </c>
    </row>
    <row r="17" spans="1:8" ht="20" customHeight="1" x14ac:dyDescent="0.35">
      <c r="A17" s="21" t="s">
        <v>23</v>
      </c>
      <c r="B17" s="8" t="s">
        <v>24</v>
      </c>
      <c r="C17" s="9" t="s">
        <v>3</v>
      </c>
      <c r="D17" s="12"/>
      <c r="E17" s="13"/>
      <c r="F17" s="10">
        <f t="shared" si="1"/>
        <v>0</v>
      </c>
      <c r="G17" s="12"/>
    </row>
    <row r="18" spans="1:8" ht="20" customHeight="1" x14ac:dyDescent="0.35">
      <c r="A18" s="21" t="s">
        <v>25</v>
      </c>
      <c r="B18" s="8" t="s">
        <v>26</v>
      </c>
      <c r="C18" s="9" t="s">
        <v>14</v>
      </c>
      <c r="D18" s="12"/>
      <c r="E18" s="15"/>
      <c r="F18" s="10">
        <f t="shared" si="1"/>
        <v>0</v>
      </c>
      <c r="G18" s="12"/>
    </row>
    <row r="19" spans="1:8" ht="20" customHeight="1" x14ac:dyDescent="0.35">
      <c r="A19" s="21" t="s">
        <v>27</v>
      </c>
      <c r="B19" s="8" t="s">
        <v>28</v>
      </c>
      <c r="C19" s="9" t="s">
        <v>14</v>
      </c>
      <c r="D19" s="12"/>
      <c r="E19" s="15"/>
      <c r="F19" s="10">
        <f t="shared" si="1"/>
        <v>0</v>
      </c>
      <c r="G19" s="12"/>
    </row>
    <row r="20" spans="1:8" ht="20" customHeight="1" x14ac:dyDescent="0.35">
      <c r="A20" s="21" t="s">
        <v>29</v>
      </c>
      <c r="B20" s="8" t="s">
        <v>30</v>
      </c>
      <c r="C20" s="9" t="s">
        <v>14</v>
      </c>
      <c r="D20" s="16"/>
      <c r="E20" s="15"/>
      <c r="F20" s="10">
        <f t="shared" si="1"/>
        <v>0</v>
      </c>
      <c r="G20" s="12"/>
    </row>
    <row r="21" spans="1:8" ht="20" customHeight="1" x14ac:dyDescent="0.35">
      <c r="A21" s="21" t="s">
        <v>31</v>
      </c>
      <c r="B21" s="8" t="s">
        <v>32</v>
      </c>
      <c r="C21" s="9" t="s">
        <v>14</v>
      </c>
      <c r="D21" s="12"/>
      <c r="E21" s="15"/>
      <c r="F21" s="10">
        <f t="shared" si="1"/>
        <v>0</v>
      </c>
      <c r="G21" s="12"/>
    </row>
    <row r="22" spans="1:8" ht="20" customHeight="1" x14ac:dyDescent="0.35">
      <c r="A22" s="21" t="s">
        <v>33</v>
      </c>
      <c r="B22" s="8" t="s">
        <v>34</v>
      </c>
      <c r="C22" s="9">
        <v>3</v>
      </c>
      <c r="D22" s="17"/>
      <c r="E22" s="18"/>
      <c r="F22" s="10">
        <f t="shared" si="1"/>
        <v>0</v>
      </c>
      <c r="G22" s="12"/>
    </row>
    <row r="23" spans="1:8" ht="20" customHeight="1" x14ac:dyDescent="0.35">
      <c r="A23" s="86" t="s">
        <v>35</v>
      </c>
      <c r="B23" s="37" t="s">
        <v>36</v>
      </c>
      <c r="C23" s="35">
        <v>4</v>
      </c>
      <c r="D23" s="36">
        <f>D24+D25</f>
        <v>0</v>
      </c>
      <c r="E23" s="36"/>
      <c r="F23" s="38">
        <f t="shared" ref="F23:G23" si="3">D23-E23</f>
        <v>0</v>
      </c>
      <c r="G23" s="38">
        <f t="shared" si="3"/>
        <v>0</v>
      </c>
      <c r="H23" s="36" t="s">
        <v>304</v>
      </c>
    </row>
    <row r="24" spans="1:8" ht="20" customHeight="1" x14ac:dyDescent="0.35">
      <c r="A24" s="21" t="s">
        <v>37</v>
      </c>
      <c r="B24" s="8" t="s">
        <v>38</v>
      </c>
      <c r="C24" s="9" t="s">
        <v>14</v>
      </c>
      <c r="D24" s="8"/>
      <c r="E24" s="13"/>
      <c r="F24" s="10">
        <f t="shared" si="1"/>
        <v>0</v>
      </c>
      <c r="G24" s="12">
        <f>'[1]BILAN 2022'!F23</f>
        <v>0</v>
      </c>
    </row>
    <row r="25" spans="1:8" ht="20" customHeight="1" x14ac:dyDescent="0.35">
      <c r="A25" s="21" t="s">
        <v>39</v>
      </c>
      <c r="B25" s="8" t="s">
        <v>40</v>
      </c>
      <c r="C25" s="9" t="s">
        <v>14</v>
      </c>
      <c r="D25" s="12"/>
      <c r="E25" s="13"/>
      <c r="F25" s="10">
        <f t="shared" si="1"/>
        <v>0</v>
      </c>
      <c r="G25" s="12"/>
    </row>
    <row r="26" spans="1:8" ht="20" customHeight="1" x14ac:dyDescent="0.35">
      <c r="A26" s="89" t="s">
        <v>41</v>
      </c>
      <c r="B26" s="39" t="s">
        <v>42</v>
      </c>
      <c r="C26" s="40" t="s">
        <v>14</v>
      </c>
      <c r="D26" s="41">
        <f>D23+D16+D11</f>
        <v>0</v>
      </c>
      <c r="E26" s="41">
        <f t="shared" ref="E26:G26" si="4">E23+E16+E11</f>
        <v>0</v>
      </c>
      <c r="F26" s="41">
        <f t="shared" si="4"/>
        <v>0</v>
      </c>
      <c r="G26" s="41">
        <f t="shared" si="4"/>
        <v>0</v>
      </c>
      <c r="H26" s="41" t="s">
        <v>305</v>
      </c>
    </row>
    <row r="27" spans="1:8" ht="20" customHeight="1" x14ac:dyDescent="0.35">
      <c r="A27" s="90" t="s">
        <v>43</v>
      </c>
      <c r="B27" s="50" t="s">
        <v>44</v>
      </c>
      <c r="C27" s="49">
        <v>5</v>
      </c>
      <c r="D27" s="51"/>
      <c r="E27" s="49"/>
      <c r="F27" s="10">
        <f t="shared" si="1"/>
        <v>0</v>
      </c>
      <c r="G27" s="53"/>
    </row>
    <row r="28" spans="1:8" ht="20" customHeight="1" x14ac:dyDescent="0.35">
      <c r="A28" s="90" t="s">
        <v>45</v>
      </c>
      <c r="B28" s="50" t="s">
        <v>46</v>
      </c>
      <c r="C28" s="49">
        <v>6</v>
      </c>
      <c r="D28" s="52"/>
      <c r="E28" s="49"/>
      <c r="F28" s="10">
        <f t="shared" si="1"/>
        <v>0</v>
      </c>
      <c r="G28" s="53"/>
    </row>
    <row r="29" spans="1:8" ht="20" customHeight="1" x14ac:dyDescent="0.35">
      <c r="A29" s="91" t="s">
        <v>47</v>
      </c>
      <c r="B29" s="47" t="s">
        <v>48</v>
      </c>
      <c r="C29" s="46" t="s">
        <v>14</v>
      </c>
      <c r="D29" s="48">
        <f>D30+D31+D32</f>
        <v>0</v>
      </c>
      <c r="E29" s="48">
        <f t="shared" ref="E29:G29" si="5">E30+E31+E32</f>
        <v>0</v>
      </c>
      <c r="F29" s="48">
        <f t="shared" si="5"/>
        <v>0</v>
      </c>
      <c r="G29" s="48">
        <f t="shared" si="5"/>
        <v>0</v>
      </c>
      <c r="H29" s="48" t="s">
        <v>306</v>
      </c>
    </row>
    <row r="30" spans="1:8" ht="20" customHeight="1" x14ac:dyDescent="0.35">
      <c r="A30" s="21" t="s">
        <v>49</v>
      </c>
      <c r="B30" s="21" t="s">
        <v>50</v>
      </c>
      <c r="C30" s="11">
        <v>17</v>
      </c>
      <c r="D30" s="20"/>
      <c r="E30" s="11"/>
      <c r="F30" s="10">
        <f t="shared" si="1"/>
        <v>0</v>
      </c>
      <c r="G30" s="12"/>
    </row>
    <row r="31" spans="1:8" ht="20" customHeight="1" x14ac:dyDescent="0.35">
      <c r="A31" s="21" t="s">
        <v>51</v>
      </c>
      <c r="B31" s="21" t="s">
        <v>52</v>
      </c>
      <c r="C31" s="11">
        <v>7</v>
      </c>
      <c r="D31" s="20"/>
      <c r="E31" s="20"/>
      <c r="F31" s="10">
        <f t="shared" si="1"/>
        <v>0</v>
      </c>
      <c r="G31" s="12"/>
    </row>
    <row r="32" spans="1:8" ht="20" customHeight="1" x14ac:dyDescent="0.35">
      <c r="A32" s="23" t="s">
        <v>53</v>
      </c>
      <c r="B32" s="23" t="s">
        <v>54</v>
      </c>
      <c r="C32" s="22">
        <v>8</v>
      </c>
      <c r="D32" s="19"/>
      <c r="E32" s="23"/>
      <c r="F32" s="10">
        <f t="shared" si="1"/>
        <v>0</v>
      </c>
      <c r="G32" s="12"/>
    </row>
    <row r="33" spans="1:8" ht="20" customHeight="1" x14ac:dyDescent="0.35">
      <c r="A33" s="39" t="s">
        <v>55</v>
      </c>
      <c r="B33" s="39" t="s">
        <v>56</v>
      </c>
      <c r="C33" s="39"/>
      <c r="D33" s="39">
        <f>D27+D28+D29</f>
        <v>0</v>
      </c>
      <c r="E33" s="39">
        <f t="shared" ref="E33:G33" si="6">E27+E28+E29</f>
        <v>0</v>
      </c>
      <c r="F33" s="39">
        <f t="shared" si="6"/>
        <v>0</v>
      </c>
      <c r="G33" s="39">
        <f t="shared" si="6"/>
        <v>0</v>
      </c>
      <c r="H33" s="39" t="s">
        <v>307</v>
      </c>
    </row>
    <row r="34" spans="1:8" ht="20" customHeight="1" x14ac:dyDescent="0.35">
      <c r="A34" s="21" t="s">
        <v>57</v>
      </c>
      <c r="B34" s="21" t="s">
        <v>58</v>
      </c>
      <c r="C34" s="7">
        <v>9</v>
      </c>
      <c r="D34" s="11"/>
      <c r="E34" s="11"/>
      <c r="F34" s="24">
        <f>D34-E34</f>
        <v>0</v>
      </c>
      <c r="G34" s="12"/>
    </row>
    <row r="35" spans="1:8" ht="20" customHeight="1" x14ac:dyDescent="0.35">
      <c r="A35" s="21" t="s">
        <v>59</v>
      </c>
      <c r="B35" s="21" t="s">
        <v>60</v>
      </c>
      <c r="C35" s="11">
        <v>10</v>
      </c>
      <c r="D35" s="11"/>
      <c r="E35" s="11"/>
      <c r="F35" s="24">
        <f>D35-E35</f>
        <v>0</v>
      </c>
      <c r="G35" s="12"/>
    </row>
    <row r="36" spans="1:8" ht="20" customHeight="1" x14ac:dyDescent="0.35">
      <c r="A36" s="21" t="s">
        <v>61</v>
      </c>
      <c r="B36" s="21" t="s">
        <v>62</v>
      </c>
      <c r="C36" s="11">
        <v>11</v>
      </c>
      <c r="D36" s="20"/>
      <c r="E36" s="11"/>
      <c r="F36" s="24">
        <f>D36-E36</f>
        <v>0</v>
      </c>
      <c r="G36" s="12"/>
    </row>
    <row r="37" spans="1:8" ht="20" customHeight="1" x14ac:dyDescent="0.35">
      <c r="A37" s="39" t="s">
        <v>63</v>
      </c>
      <c r="B37" s="39" t="s">
        <v>64</v>
      </c>
      <c r="C37" s="39"/>
      <c r="D37" s="39">
        <f>D34+D35+D36</f>
        <v>0</v>
      </c>
      <c r="E37" s="39">
        <f t="shared" ref="E37:G37" si="7">E34+E35+E36</f>
        <v>0</v>
      </c>
      <c r="F37" s="39">
        <f t="shared" si="7"/>
        <v>0</v>
      </c>
      <c r="G37" s="39">
        <f t="shared" si="7"/>
        <v>0</v>
      </c>
      <c r="H37" s="39" t="s">
        <v>308</v>
      </c>
    </row>
    <row r="38" spans="1:8" ht="20" customHeight="1" x14ac:dyDescent="0.35">
      <c r="A38" s="54" t="s">
        <v>65</v>
      </c>
      <c r="B38" s="54" t="s">
        <v>66</v>
      </c>
      <c r="C38" s="54">
        <v>12</v>
      </c>
      <c r="D38" s="54"/>
      <c r="E38" s="54"/>
      <c r="F38" s="54">
        <f>D38</f>
        <v>0</v>
      </c>
      <c r="G38" s="54"/>
    </row>
    <row r="39" spans="1:8" ht="20" customHeight="1" x14ac:dyDescent="0.35">
      <c r="A39" s="92" t="s">
        <v>67</v>
      </c>
      <c r="B39" s="43" t="s">
        <v>68</v>
      </c>
      <c r="C39" s="44" t="s">
        <v>14</v>
      </c>
      <c r="D39" s="45">
        <f>D38+D37+D33+D26</f>
        <v>0</v>
      </c>
      <c r="E39" s="45">
        <f t="shared" ref="E39:G39" si="8">E38+E37+E33+E26</f>
        <v>0</v>
      </c>
      <c r="F39" s="45">
        <f t="shared" si="8"/>
        <v>0</v>
      </c>
      <c r="G39" s="45">
        <f t="shared" si="8"/>
        <v>0</v>
      </c>
      <c r="H39" s="45" t="s">
        <v>309</v>
      </c>
    </row>
    <row r="41" spans="1:8" ht="20" customHeight="1" x14ac:dyDescent="0.35">
      <c r="A41" s="112" t="s">
        <v>310</v>
      </c>
      <c r="B41" s="113"/>
      <c r="C41" s="113"/>
      <c r="D41" s="113"/>
      <c r="E41" s="113"/>
      <c r="F41" s="114"/>
    </row>
    <row r="42" spans="1:8" ht="20" customHeight="1" x14ac:dyDescent="0.35">
      <c r="A42" s="104" t="s">
        <v>69</v>
      </c>
      <c r="B42" s="103"/>
      <c r="C42" s="105"/>
      <c r="D42" s="103"/>
      <c r="E42" s="103"/>
      <c r="F42" s="103"/>
    </row>
    <row r="43" spans="1:8" ht="20" customHeight="1" x14ac:dyDescent="0.35">
      <c r="A43" s="104" t="s">
        <v>70</v>
      </c>
      <c r="B43" s="103"/>
      <c r="C43" s="105"/>
      <c r="D43" s="103"/>
      <c r="E43" s="103"/>
      <c r="F43" s="103"/>
    </row>
    <row r="44" spans="1:8" ht="20" customHeight="1" x14ac:dyDescent="0.35">
      <c r="A44" s="106" t="s">
        <v>3</v>
      </c>
      <c r="B44" s="107" t="s">
        <v>2</v>
      </c>
      <c r="C44" s="105"/>
      <c r="D44" s="103"/>
      <c r="E44" s="103"/>
      <c r="F44" s="103"/>
    </row>
    <row r="45" spans="1:8" ht="20" customHeight="1" x14ac:dyDescent="0.35">
      <c r="A45" s="6" t="s">
        <v>4</v>
      </c>
      <c r="B45" s="6" t="s">
        <v>71</v>
      </c>
      <c r="C45" s="5" t="s">
        <v>6</v>
      </c>
      <c r="D45" s="6" t="s">
        <v>72</v>
      </c>
      <c r="E45" s="5" t="s">
        <v>73</v>
      </c>
      <c r="F45" s="108" t="s">
        <v>301</v>
      </c>
    </row>
    <row r="46" spans="1:8" ht="20" customHeight="1" x14ac:dyDescent="0.35">
      <c r="A46" s="6"/>
      <c r="B46" s="6"/>
      <c r="C46" s="5"/>
      <c r="D46" s="5" t="s">
        <v>9</v>
      </c>
      <c r="E46" s="5" t="s">
        <v>9</v>
      </c>
      <c r="F46" s="108"/>
    </row>
    <row r="47" spans="1:8" ht="20" customHeight="1" x14ac:dyDescent="0.35">
      <c r="A47" s="21" t="s">
        <v>74</v>
      </c>
      <c r="B47" s="21" t="s">
        <v>75</v>
      </c>
      <c r="C47" s="11">
        <v>13</v>
      </c>
      <c r="D47" s="109"/>
      <c r="E47" s="109"/>
      <c r="F47" s="109"/>
    </row>
    <row r="48" spans="1:8" ht="20" customHeight="1" x14ac:dyDescent="0.35">
      <c r="A48" s="21" t="s">
        <v>76</v>
      </c>
      <c r="B48" s="21" t="s">
        <v>77</v>
      </c>
      <c r="C48" s="11">
        <v>13</v>
      </c>
      <c r="D48" s="109"/>
      <c r="E48" s="109"/>
      <c r="F48" s="103"/>
    </row>
    <row r="49" spans="1:7" ht="20" customHeight="1" x14ac:dyDescent="0.35">
      <c r="A49" s="88" t="s">
        <v>78</v>
      </c>
      <c r="B49" s="88" t="s">
        <v>79</v>
      </c>
      <c r="C49" s="11">
        <v>14</v>
      </c>
      <c r="D49" s="110"/>
      <c r="E49" s="109"/>
      <c r="F49" s="103"/>
    </row>
    <row r="50" spans="1:7" ht="20" customHeight="1" x14ac:dyDescent="0.35">
      <c r="A50" s="88" t="s">
        <v>80</v>
      </c>
      <c r="B50" s="88" t="s">
        <v>81</v>
      </c>
      <c r="C50" s="11" t="s">
        <v>82</v>
      </c>
      <c r="D50" s="19"/>
      <c r="E50" s="109"/>
      <c r="F50" s="103"/>
    </row>
    <row r="51" spans="1:7" ht="20" customHeight="1" x14ac:dyDescent="0.35">
      <c r="A51" s="88" t="s">
        <v>83</v>
      </c>
      <c r="B51" s="88" t="s">
        <v>84</v>
      </c>
      <c r="C51" s="11">
        <v>14</v>
      </c>
      <c r="D51" s="109"/>
      <c r="E51" s="109"/>
      <c r="F51" s="103"/>
    </row>
    <row r="52" spans="1:7" ht="20" customHeight="1" x14ac:dyDescent="0.35">
      <c r="A52" s="21" t="s">
        <v>85</v>
      </c>
      <c r="B52" s="21" t="s">
        <v>86</v>
      </c>
      <c r="C52" s="11">
        <v>14</v>
      </c>
      <c r="D52" s="109"/>
      <c r="E52" s="109"/>
      <c r="F52" s="103"/>
    </row>
    <row r="53" spans="1:7" ht="20" customHeight="1" x14ac:dyDescent="0.35">
      <c r="A53" s="21" t="s">
        <v>87</v>
      </c>
      <c r="B53" s="21" t="s">
        <v>88</v>
      </c>
      <c r="C53" s="11">
        <v>14</v>
      </c>
      <c r="D53" s="109"/>
      <c r="E53" s="109"/>
      <c r="F53" s="103"/>
    </row>
    <row r="54" spans="1:7" ht="20" customHeight="1" x14ac:dyDescent="0.35">
      <c r="A54" s="21" t="s">
        <v>89</v>
      </c>
      <c r="B54" s="21" t="s">
        <v>90</v>
      </c>
      <c r="C54" s="11" t="s">
        <v>3</v>
      </c>
      <c r="D54" s="109"/>
      <c r="E54" s="109"/>
      <c r="F54" s="103"/>
    </row>
    <row r="55" spans="1:7" ht="20" customHeight="1" x14ac:dyDescent="0.35">
      <c r="A55" s="21" t="s">
        <v>91</v>
      </c>
      <c r="B55" s="21" t="s">
        <v>92</v>
      </c>
      <c r="C55" s="11">
        <v>15</v>
      </c>
      <c r="D55" s="109"/>
      <c r="E55" s="109"/>
      <c r="F55" s="103"/>
    </row>
    <row r="56" spans="1:7" ht="20" customHeight="1" x14ac:dyDescent="0.35">
      <c r="A56" s="21" t="s">
        <v>93</v>
      </c>
      <c r="B56" s="21" t="s">
        <v>94</v>
      </c>
      <c r="C56" s="11">
        <v>15</v>
      </c>
      <c r="D56" s="109"/>
      <c r="E56" s="109"/>
      <c r="F56" s="103"/>
    </row>
    <row r="57" spans="1:7" ht="20" customHeight="1" x14ac:dyDescent="0.35">
      <c r="A57" s="37" t="s">
        <v>95</v>
      </c>
      <c r="B57" s="37" t="s">
        <v>96</v>
      </c>
      <c r="C57" s="37" t="s">
        <v>14</v>
      </c>
      <c r="D57" s="37">
        <f>D47+D48+D49+D50+D51+D52+D53+D54+D55+D56</f>
        <v>0</v>
      </c>
      <c r="E57" s="37">
        <f>E47+E48+E49+E50+E51+E52+E53+E54+E55+E56</f>
        <v>0</v>
      </c>
      <c r="F57" s="37" t="s">
        <v>313</v>
      </c>
    </row>
    <row r="58" spans="1:7" ht="20" customHeight="1" x14ac:dyDescent="0.35">
      <c r="A58" s="21" t="s">
        <v>97</v>
      </c>
      <c r="B58" s="21" t="s">
        <v>98</v>
      </c>
      <c r="C58" s="11">
        <v>16</v>
      </c>
      <c r="D58" s="19"/>
      <c r="E58" s="109"/>
      <c r="F58" s="103"/>
    </row>
    <row r="59" spans="1:7" ht="20" customHeight="1" x14ac:dyDescent="0.35">
      <c r="A59" s="21" t="s">
        <v>99</v>
      </c>
      <c r="B59" s="21" t="s">
        <v>100</v>
      </c>
      <c r="C59" s="11">
        <v>16</v>
      </c>
      <c r="D59" s="110"/>
      <c r="E59" s="109"/>
      <c r="F59" s="103"/>
    </row>
    <row r="60" spans="1:7" ht="20" customHeight="1" x14ac:dyDescent="0.35">
      <c r="A60" s="21" t="s">
        <v>101</v>
      </c>
      <c r="B60" s="21" t="s">
        <v>102</v>
      </c>
      <c r="C60" s="11">
        <v>16</v>
      </c>
      <c r="D60" s="109"/>
      <c r="E60" s="109"/>
      <c r="F60" s="103"/>
    </row>
    <row r="61" spans="1:7" ht="20" customHeight="1" x14ac:dyDescent="0.35">
      <c r="A61" s="37" t="s">
        <v>103</v>
      </c>
      <c r="B61" s="37" t="s">
        <v>104</v>
      </c>
      <c r="C61" s="37" t="s">
        <v>14</v>
      </c>
      <c r="D61" s="37">
        <f>D58+D59+D60</f>
        <v>0</v>
      </c>
      <c r="E61" s="37">
        <f>E58+E59+E60</f>
        <v>0</v>
      </c>
      <c r="F61" s="37" t="s">
        <v>314</v>
      </c>
      <c r="G61" s="26"/>
    </row>
    <row r="62" spans="1:7" ht="20" customHeight="1" x14ac:dyDescent="0.35">
      <c r="A62" s="39" t="s">
        <v>105</v>
      </c>
      <c r="B62" s="39" t="s">
        <v>106</v>
      </c>
      <c r="C62" s="39" t="s">
        <v>14</v>
      </c>
      <c r="D62" s="39">
        <f>D57+D61</f>
        <v>0</v>
      </c>
      <c r="E62" s="39">
        <f>E57+E61</f>
        <v>0</v>
      </c>
      <c r="F62" s="39" t="s">
        <v>315</v>
      </c>
    </row>
    <row r="63" spans="1:7" ht="20" customHeight="1" x14ac:dyDescent="0.35">
      <c r="A63" s="21" t="s">
        <v>107</v>
      </c>
      <c r="B63" s="21" t="s">
        <v>108</v>
      </c>
      <c r="C63" s="11">
        <v>5</v>
      </c>
      <c r="D63" s="19"/>
      <c r="E63" s="109"/>
      <c r="F63" s="103"/>
    </row>
    <row r="64" spans="1:7" ht="20" customHeight="1" x14ac:dyDescent="0.35">
      <c r="A64" s="21" t="s">
        <v>109</v>
      </c>
      <c r="B64" s="21" t="s">
        <v>110</v>
      </c>
      <c r="C64" s="11">
        <v>7</v>
      </c>
      <c r="D64" s="109"/>
      <c r="E64" s="109"/>
      <c r="F64" s="103"/>
    </row>
    <row r="65" spans="1:7" ht="20" customHeight="1" x14ac:dyDescent="0.35">
      <c r="A65" s="21" t="s">
        <v>111</v>
      </c>
      <c r="B65" s="21" t="s">
        <v>112</v>
      </c>
      <c r="C65" s="11">
        <v>17</v>
      </c>
      <c r="D65" s="19"/>
      <c r="E65" s="109"/>
      <c r="F65" s="103"/>
    </row>
    <row r="66" spans="1:7" ht="20" customHeight="1" x14ac:dyDescent="0.35">
      <c r="A66" s="21" t="s">
        <v>113</v>
      </c>
      <c r="B66" s="21" t="s">
        <v>114</v>
      </c>
      <c r="C66" s="11">
        <v>18</v>
      </c>
      <c r="D66" s="111"/>
      <c r="E66" s="109"/>
      <c r="F66" s="103"/>
    </row>
    <row r="67" spans="1:7" ht="20" customHeight="1" x14ac:dyDescent="0.35">
      <c r="A67" s="21" t="s">
        <v>115</v>
      </c>
      <c r="B67" s="21" t="s">
        <v>116</v>
      </c>
      <c r="C67" s="11">
        <v>19</v>
      </c>
      <c r="D67" s="19"/>
      <c r="E67" s="109"/>
      <c r="F67" s="103"/>
      <c r="G67" s="26"/>
    </row>
    <row r="68" spans="1:7" ht="20" customHeight="1" x14ac:dyDescent="0.35">
      <c r="A68" s="21" t="s">
        <v>117</v>
      </c>
      <c r="B68" s="21" t="s">
        <v>118</v>
      </c>
      <c r="C68" s="11">
        <v>19</v>
      </c>
      <c r="D68" s="110"/>
      <c r="E68" s="109"/>
      <c r="F68" s="103"/>
    </row>
    <row r="69" spans="1:7" ht="20" customHeight="1" x14ac:dyDescent="0.35">
      <c r="A69" s="39" t="s">
        <v>119</v>
      </c>
      <c r="B69" s="39" t="s">
        <v>120</v>
      </c>
      <c r="C69" s="39" t="s">
        <v>14</v>
      </c>
      <c r="D69" s="39">
        <f>D63+D64+D65+D66+D67+D68</f>
        <v>0</v>
      </c>
      <c r="E69" s="39">
        <f>E63+E64+E65+E66+E67+E68</f>
        <v>0</v>
      </c>
      <c r="F69" s="39" t="s">
        <v>316</v>
      </c>
    </row>
    <row r="70" spans="1:7" ht="20" customHeight="1" x14ac:dyDescent="0.35">
      <c r="A70" s="21" t="s">
        <v>121</v>
      </c>
      <c r="B70" s="21" t="s">
        <v>122</v>
      </c>
      <c r="C70" s="11">
        <v>20</v>
      </c>
      <c r="D70" s="110"/>
      <c r="E70" s="109"/>
      <c r="F70" s="103"/>
    </row>
    <row r="71" spans="1:7" ht="20" customHeight="1" x14ac:dyDescent="0.35">
      <c r="A71" s="21" t="s">
        <v>123</v>
      </c>
      <c r="B71" s="21" t="s">
        <v>124</v>
      </c>
      <c r="C71" s="11">
        <v>20</v>
      </c>
      <c r="D71" s="110"/>
      <c r="E71" s="109"/>
      <c r="F71" s="103"/>
    </row>
    <row r="72" spans="1:7" ht="20" customHeight="1" x14ac:dyDescent="0.35">
      <c r="A72" s="39" t="s">
        <v>125</v>
      </c>
      <c r="B72" s="39" t="s">
        <v>126</v>
      </c>
      <c r="C72" s="39" t="s">
        <v>14</v>
      </c>
      <c r="D72" s="39">
        <f>D70+D71</f>
        <v>0</v>
      </c>
      <c r="E72" s="39">
        <f>E70+E71</f>
        <v>0</v>
      </c>
      <c r="F72" s="39" t="s">
        <v>317</v>
      </c>
    </row>
    <row r="73" spans="1:7" ht="20" customHeight="1" x14ac:dyDescent="0.35">
      <c r="A73" s="54" t="s">
        <v>127</v>
      </c>
      <c r="B73" s="54" t="s">
        <v>128</v>
      </c>
      <c r="C73" s="54">
        <v>12</v>
      </c>
      <c r="D73" s="54"/>
      <c r="E73" s="54"/>
      <c r="F73" s="103"/>
    </row>
    <row r="74" spans="1:7" ht="20" customHeight="1" x14ac:dyDescent="0.35">
      <c r="A74" s="92" t="s">
        <v>129</v>
      </c>
      <c r="B74" s="42" t="s">
        <v>68</v>
      </c>
      <c r="C74" s="42" t="s">
        <v>14</v>
      </c>
      <c r="D74" s="55">
        <f>D73+D72+D69+D62</f>
        <v>0</v>
      </c>
      <c r="E74" s="55">
        <f>E73+E72+E69+E62</f>
        <v>0</v>
      </c>
      <c r="F74" s="55" t="s">
        <v>318</v>
      </c>
      <c r="G74" s="26"/>
    </row>
    <row r="75" spans="1:7" ht="20" customHeight="1" x14ac:dyDescent="0.35">
      <c r="D75" s="26"/>
      <c r="E75" s="26"/>
    </row>
    <row r="76" spans="1:7" ht="20" customHeight="1" x14ac:dyDescent="0.35">
      <c r="E76" s="26"/>
    </row>
  </sheetData>
  <mergeCells count="7">
    <mergeCell ref="A2:H2"/>
    <mergeCell ref="F45:F46"/>
    <mergeCell ref="A41:F41"/>
    <mergeCell ref="D8:F9"/>
    <mergeCell ref="G8:G9"/>
    <mergeCell ref="H8:H10"/>
    <mergeCell ref="A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8" workbookViewId="0">
      <selection activeCell="E49" sqref="E49"/>
    </sheetView>
  </sheetViews>
  <sheetFormatPr baseColWidth="10" defaultRowHeight="14.5" x14ac:dyDescent="0.35"/>
  <cols>
    <col min="1" max="1" width="10.90625" style="25"/>
    <col min="2" max="2" width="72.08984375" customWidth="1"/>
    <col min="3" max="4" width="10.90625" style="25"/>
    <col min="5" max="5" width="19.54296875" bestFit="1" customWidth="1"/>
    <col min="6" max="6" width="13.36328125" style="27" bestFit="1" customWidth="1"/>
  </cols>
  <sheetData>
    <row r="1" spans="1:8" ht="20" customHeight="1" x14ac:dyDescent="0.4">
      <c r="A1" s="102" t="s">
        <v>320</v>
      </c>
      <c r="B1" s="102"/>
      <c r="C1" s="102"/>
      <c r="D1" s="102"/>
      <c r="E1" s="102"/>
      <c r="F1" s="102"/>
      <c r="G1" s="27"/>
      <c r="H1" s="27"/>
    </row>
    <row r="2" spans="1:8" ht="20" customHeight="1" x14ac:dyDescent="0.35">
      <c r="A2" s="28" t="s">
        <v>132</v>
      </c>
    </row>
    <row r="3" spans="1:8" ht="20" customHeight="1" x14ac:dyDescent="0.35">
      <c r="A3" s="29" t="s">
        <v>3</v>
      </c>
      <c r="B3" s="30" t="s">
        <v>231</v>
      </c>
    </row>
    <row r="4" spans="1:8" ht="20" customHeight="1" x14ac:dyDescent="0.35">
      <c r="A4" s="98" t="s">
        <v>4</v>
      </c>
      <c r="B4" s="98" t="s">
        <v>133</v>
      </c>
      <c r="C4" s="99" t="s">
        <v>14</v>
      </c>
      <c r="D4" s="98" t="s">
        <v>134</v>
      </c>
      <c r="E4" s="56" t="s">
        <v>135</v>
      </c>
      <c r="F4" s="57" t="s">
        <v>135</v>
      </c>
    </row>
    <row r="5" spans="1:8" ht="20" customHeight="1" x14ac:dyDescent="0.35">
      <c r="A5" s="98"/>
      <c r="B5" s="98"/>
      <c r="C5" s="99"/>
      <c r="D5" s="98"/>
      <c r="E5" s="58" t="s">
        <v>232</v>
      </c>
      <c r="F5" s="59" t="s">
        <v>233</v>
      </c>
    </row>
    <row r="6" spans="1:8" ht="20" customHeight="1" x14ac:dyDescent="0.35">
      <c r="A6" s="98"/>
      <c r="B6" s="98"/>
      <c r="C6" s="99"/>
      <c r="D6" s="98"/>
      <c r="E6" s="60"/>
      <c r="F6" s="59"/>
    </row>
    <row r="7" spans="1:8" ht="20" customHeight="1" x14ac:dyDescent="0.35">
      <c r="A7" s="98"/>
      <c r="B7" s="98"/>
      <c r="C7" s="99"/>
      <c r="D7" s="98"/>
      <c r="E7" s="58" t="s">
        <v>9</v>
      </c>
      <c r="F7" s="59" t="s">
        <v>9</v>
      </c>
    </row>
    <row r="8" spans="1:8" ht="20" customHeight="1" x14ac:dyDescent="0.35">
      <c r="A8" s="61" t="s">
        <v>136</v>
      </c>
      <c r="B8" s="62" t="s">
        <v>137</v>
      </c>
      <c r="C8" s="63" t="s">
        <v>138</v>
      </c>
      <c r="D8" s="61">
        <v>21</v>
      </c>
      <c r="E8" s="64"/>
      <c r="F8" s="64"/>
    </row>
    <row r="9" spans="1:8" ht="20" customHeight="1" x14ac:dyDescent="0.35">
      <c r="A9" s="61" t="s">
        <v>139</v>
      </c>
      <c r="B9" s="62" t="s">
        <v>140</v>
      </c>
      <c r="C9" s="63" t="s">
        <v>141</v>
      </c>
      <c r="D9" s="61">
        <v>22</v>
      </c>
      <c r="E9" s="64"/>
      <c r="F9" s="64"/>
    </row>
    <row r="10" spans="1:8" ht="20" customHeight="1" x14ac:dyDescent="0.35">
      <c r="A10" s="61" t="s">
        <v>142</v>
      </c>
      <c r="B10" s="62" t="s">
        <v>143</v>
      </c>
      <c r="C10" s="63" t="s">
        <v>144</v>
      </c>
      <c r="D10" s="63">
        <v>6</v>
      </c>
      <c r="E10" s="64"/>
      <c r="F10" s="64"/>
    </row>
    <row r="11" spans="1:8" ht="20" customHeight="1" x14ac:dyDescent="0.35">
      <c r="A11" s="61" t="s">
        <v>145</v>
      </c>
      <c r="B11" s="67" t="s">
        <v>146</v>
      </c>
      <c r="C11" s="65" t="s">
        <v>14</v>
      </c>
      <c r="D11" s="65" t="s">
        <v>14</v>
      </c>
      <c r="E11" s="81">
        <f>E8-E9-E10</f>
        <v>0</v>
      </c>
      <c r="F11" s="81">
        <f>+F8-F9+F10</f>
        <v>0</v>
      </c>
    </row>
    <row r="12" spans="1:8" ht="20" customHeight="1" x14ac:dyDescent="0.35">
      <c r="A12" s="61" t="s">
        <v>147</v>
      </c>
      <c r="B12" s="62" t="s">
        <v>148</v>
      </c>
      <c r="C12" s="63" t="s">
        <v>138</v>
      </c>
      <c r="D12" s="61">
        <v>21</v>
      </c>
      <c r="E12" s="64"/>
      <c r="F12" s="64"/>
    </row>
    <row r="13" spans="1:8" ht="20" customHeight="1" x14ac:dyDescent="0.35">
      <c r="A13" s="61" t="s">
        <v>149</v>
      </c>
      <c r="B13" s="62" t="s">
        <v>150</v>
      </c>
      <c r="C13" s="63" t="s">
        <v>138</v>
      </c>
      <c r="D13" s="61">
        <v>21</v>
      </c>
      <c r="E13" s="64"/>
      <c r="F13" s="64"/>
    </row>
    <row r="14" spans="1:8" ht="20" customHeight="1" x14ac:dyDescent="0.35">
      <c r="A14" s="61" t="s">
        <v>151</v>
      </c>
      <c r="B14" s="62" t="s">
        <v>152</v>
      </c>
      <c r="C14" s="63" t="s">
        <v>138</v>
      </c>
      <c r="D14" s="61">
        <v>21</v>
      </c>
      <c r="E14" s="64"/>
      <c r="F14" s="64"/>
    </row>
    <row r="15" spans="1:8" ht="20" customHeight="1" x14ac:dyDescent="0.35">
      <c r="A15" s="61" t="s">
        <v>153</v>
      </c>
      <c r="B15" s="66" t="s">
        <v>154</v>
      </c>
      <c r="C15" s="67" t="s">
        <v>14</v>
      </c>
      <c r="D15" s="65" t="s">
        <v>14</v>
      </c>
      <c r="E15" s="81">
        <f>E8+E12+E13+E14</f>
        <v>0</v>
      </c>
      <c r="F15" s="81">
        <f>F8+F12+F13+F14</f>
        <v>0</v>
      </c>
    </row>
    <row r="16" spans="1:8" ht="20" customHeight="1" x14ac:dyDescent="0.35">
      <c r="A16" s="61" t="s">
        <v>155</v>
      </c>
      <c r="B16" s="62" t="s">
        <v>156</v>
      </c>
      <c r="C16" s="63" t="s">
        <v>157</v>
      </c>
      <c r="D16" s="63">
        <v>6</v>
      </c>
      <c r="E16" s="68"/>
      <c r="F16" s="64"/>
    </row>
    <row r="17" spans="1:8" ht="20" customHeight="1" x14ac:dyDescent="0.35">
      <c r="A17" s="61" t="s">
        <v>158</v>
      </c>
      <c r="B17" s="62" t="s">
        <v>159</v>
      </c>
      <c r="C17" s="63" t="s">
        <v>319</v>
      </c>
      <c r="D17" s="61">
        <v>21</v>
      </c>
      <c r="E17" s="64"/>
      <c r="F17" s="64"/>
    </row>
    <row r="18" spans="1:8" ht="20" customHeight="1" x14ac:dyDescent="0.35">
      <c r="A18" s="61" t="s">
        <v>160</v>
      </c>
      <c r="B18" s="62" t="s">
        <v>161</v>
      </c>
      <c r="C18" s="63" t="s">
        <v>319</v>
      </c>
      <c r="D18" s="61">
        <v>21</v>
      </c>
      <c r="E18" s="68"/>
      <c r="F18" s="64"/>
    </row>
    <row r="19" spans="1:8" ht="20" customHeight="1" x14ac:dyDescent="0.35">
      <c r="A19" s="61" t="s">
        <v>162</v>
      </c>
      <c r="B19" s="62" t="s">
        <v>163</v>
      </c>
      <c r="C19" s="63" t="s">
        <v>138</v>
      </c>
      <c r="D19" s="61">
        <v>21</v>
      </c>
      <c r="E19" s="69"/>
      <c r="F19" s="64"/>
    </row>
    <row r="20" spans="1:8" ht="20" customHeight="1" x14ac:dyDescent="0.35">
      <c r="A20" s="61" t="s">
        <v>164</v>
      </c>
      <c r="B20" s="62" t="s">
        <v>165</v>
      </c>
      <c r="C20" s="63" t="s">
        <v>138</v>
      </c>
      <c r="D20" s="61">
        <v>12</v>
      </c>
      <c r="E20" s="64"/>
      <c r="F20" s="64"/>
    </row>
    <row r="21" spans="1:8" ht="20" customHeight="1" x14ac:dyDescent="0.35">
      <c r="A21" s="61" t="s">
        <v>166</v>
      </c>
      <c r="B21" s="62" t="s">
        <v>167</v>
      </c>
      <c r="C21" s="63" t="s">
        <v>168</v>
      </c>
      <c r="D21" s="61">
        <v>22</v>
      </c>
      <c r="E21" s="64"/>
      <c r="F21" s="64"/>
    </row>
    <row r="22" spans="1:8" ht="20" customHeight="1" x14ac:dyDescent="0.35">
      <c r="A22" s="61" t="s">
        <v>169</v>
      </c>
      <c r="B22" s="62" t="s">
        <v>170</v>
      </c>
      <c r="C22" s="63" t="s">
        <v>144</v>
      </c>
      <c r="D22" s="63">
        <v>6</v>
      </c>
      <c r="E22" s="64"/>
      <c r="F22" s="64"/>
    </row>
    <row r="23" spans="1:8" ht="20" customHeight="1" x14ac:dyDescent="0.35">
      <c r="A23" s="61" t="s">
        <v>171</v>
      </c>
      <c r="B23" s="62" t="s">
        <v>172</v>
      </c>
      <c r="C23" s="63" t="s">
        <v>168</v>
      </c>
      <c r="D23" s="61">
        <v>22</v>
      </c>
      <c r="E23" s="64"/>
      <c r="F23" s="64"/>
    </row>
    <row r="24" spans="1:8" ht="20" customHeight="1" x14ac:dyDescent="0.35">
      <c r="A24" s="61" t="s">
        <v>173</v>
      </c>
      <c r="B24" s="62" t="s">
        <v>174</v>
      </c>
      <c r="C24" s="63" t="s">
        <v>175</v>
      </c>
      <c r="D24" s="61">
        <v>6</v>
      </c>
      <c r="E24" s="64"/>
      <c r="F24" s="64"/>
    </row>
    <row r="25" spans="1:8" ht="20" customHeight="1" x14ac:dyDescent="0.35">
      <c r="A25" s="61" t="s">
        <v>176</v>
      </c>
      <c r="B25" s="62" t="s">
        <v>177</v>
      </c>
      <c r="C25" s="63" t="s">
        <v>168</v>
      </c>
      <c r="D25" s="61">
        <v>23</v>
      </c>
      <c r="E25" s="64"/>
      <c r="F25" s="64"/>
    </row>
    <row r="26" spans="1:8" ht="20" customHeight="1" x14ac:dyDescent="0.35">
      <c r="A26" s="61" t="s">
        <v>178</v>
      </c>
      <c r="B26" s="62" t="s">
        <v>179</v>
      </c>
      <c r="C26" s="63" t="s">
        <v>168</v>
      </c>
      <c r="D26" s="61">
        <v>24</v>
      </c>
      <c r="E26" s="64"/>
      <c r="F26" s="64"/>
    </row>
    <row r="27" spans="1:8" ht="20" customHeight="1" x14ac:dyDescent="0.35">
      <c r="A27" s="61" t="s">
        <v>180</v>
      </c>
      <c r="B27" s="62" t="s">
        <v>181</v>
      </c>
      <c r="C27" s="63" t="s">
        <v>168</v>
      </c>
      <c r="D27" s="61">
        <v>25</v>
      </c>
      <c r="E27" s="64"/>
      <c r="F27" s="64"/>
    </row>
    <row r="28" spans="1:8" ht="20" customHeight="1" x14ac:dyDescent="0.35">
      <c r="A28" s="61" t="s">
        <v>182</v>
      </c>
      <c r="B28" s="62" t="s">
        <v>183</v>
      </c>
      <c r="C28" s="63" t="s">
        <v>168</v>
      </c>
      <c r="D28" s="61">
        <v>26</v>
      </c>
      <c r="E28" s="69"/>
      <c r="F28" s="64"/>
    </row>
    <row r="29" spans="1:8" ht="20" customHeight="1" x14ac:dyDescent="0.35">
      <c r="A29" s="70" t="s">
        <v>184</v>
      </c>
      <c r="B29" s="70" t="s">
        <v>185</v>
      </c>
      <c r="C29" s="70" t="s">
        <v>14</v>
      </c>
      <c r="D29" s="70" t="s">
        <v>14</v>
      </c>
      <c r="E29" s="70">
        <f>E11+E12+E13+E14+E16+E17+E18+E19+E20-E21+E22-E23-E24-E25-E26-E27-E28</f>
        <v>0</v>
      </c>
      <c r="F29" s="70">
        <f>F11+F12+F13+F14+F16+F17+F18+F19+F20-F21+F22-F23-F24-F25-F26-F27-F28</f>
        <v>0</v>
      </c>
      <c r="H29" s="27"/>
    </row>
    <row r="30" spans="1:8" ht="20" customHeight="1" x14ac:dyDescent="0.35">
      <c r="A30" s="61" t="s">
        <v>186</v>
      </c>
      <c r="B30" s="62" t="s">
        <v>187</v>
      </c>
      <c r="C30" s="63" t="s">
        <v>168</v>
      </c>
      <c r="D30" s="61">
        <v>27</v>
      </c>
      <c r="E30" s="64"/>
      <c r="F30" s="64"/>
    </row>
    <row r="31" spans="1:8" ht="20" customHeight="1" x14ac:dyDescent="0.35">
      <c r="A31" s="70" t="s">
        <v>188</v>
      </c>
      <c r="B31" s="80" t="s">
        <v>189</v>
      </c>
      <c r="C31" s="72" t="s">
        <v>190</v>
      </c>
      <c r="D31" s="73" t="s">
        <v>191</v>
      </c>
      <c r="E31" s="73">
        <f>E29-E30</f>
        <v>0</v>
      </c>
      <c r="F31" s="73">
        <f>F29-F30</f>
        <v>0</v>
      </c>
    </row>
    <row r="32" spans="1:8" ht="20" customHeight="1" x14ac:dyDescent="0.35">
      <c r="A32" s="61" t="s">
        <v>192</v>
      </c>
      <c r="B32" s="62" t="s">
        <v>193</v>
      </c>
      <c r="C32" s="63" t="s">
        <v>138</v>
      </c>
      <c r="D32" s="61">
        <v>28</v>
      </c>
      <c r="E32" s="68"/>
      <c r="F32" s="64">
        <f>'[1] COMPTE DE RESULTAT 2022'!E32</f>
        <v>0</v>
      </c>
    </row>
    <row r="33" spans="1:6" ht="20" customHeight="1" x14ac:dyDescent="0.35">
      <c r="A33" s="61" t="s">
        <v>194</v>
      </c>
      <c r="B33" s="62" t="s">
        <v>195</v>
      </c>
      <c r="C33" s="63" t="s">
        <v>168</v>
      </c>
      <c r="D33" s="61" t="s">
        <v>196</v>
      </c>
      <c r="E33" s="64"/>
      <c r="F33" s="64"/>
    </row>
    <row r="34" spans="1:6" ht="20" customHeight="1" x14ac:dyDescent="0.35">
      <c r="A34" s="74" t="s">
        <v>197</v>
      </c>
      <c r="B34" s="80" t="s">
        <v>198</v>
      </c>
      <c r="C34" s="71" t="s">
        <v>14</v>
      </c>
      <c r="D34" s="71" t="s">
        <v>14</v>
      </c>
      <c r="E34" s="71">
        <f>E31+E32-E33</f>
        <v>0</v>
      </c>
      <c r="F34" s="71">
        <f>F31+F32-F33</f>
        <v>0</v>
      </c>
    </row>
    <row r="35" spans="1:6" ht="20" customHeight="1" x14ac:dyDescent="0.35">
      <c r="A35" s="61" t="s">
        <v>199</v>
      </c>
      <c r="B35" s="62" t="s">
        <v>200</v>
      </c>
      <c r="C35" s="63" t="s">
        <v>138</v>
      </c>
      <c r="D35" s="61">
        <v>29</v>
      </c>
      <c r="E35" s="64"/>
      <c r="F35" s="64"/>
    </row>
    <row r="36" spans="1:6" ht="20" customHeight="1" x14ac:dyDescent="0.35">
      <c r="A36" s="61" t="s">
        <v>201</v>
      </c>
      <c r="B36" s="62" t="s">
        <v>202</v>
      </c>
      <c r="C36" s="63" t="s">
        <v>203</v>
      </c>
      <c r="D36" s="61">
        <v>28</v>
      </c>
      <c r="E36" s="68"/>
      <c r="F36" s="64"/>
    </row>
    <row r="37" spans="1:6" ht="20" customHeight="1" x14ac:dyDescent="0.35">
      <c r="A37" s="61" t="s">
        <v>204</v>
      </c>
      <c r="B37" s="62" t="s">
        <v>205</v>
      </c>
      <c r="C37" s="63" t="s">
        <v>203</v>
      </c>
      <c r="D37" s="61">
        <v>12</v>
      </c>
      <c r="E37" s="82"/>
      <c r="F37" s="64"/>
    </row>
    <row r="38" spans="1:6" ht="20" customHeight="1" x14ac:dyDescent="0.35">
      <c r="A38" s="61" t="s">
        <v>206</v>
      </c>
      <c r="B38" s="62" t="s">
        <v>207</v>
      </c>
      <c r="C38" s="63" t="s">
        <v>168</v>
      </c>
      <c r="D38" s="61">
        <v>29</v>
      </c>
      <c r="E38" s="64"/>
      <c r="F38" s="64"/>
    </row>
    <row r="39" spans="1:6" ht="20" customHeight="1" x14ac:dyDescent="0.35">
      <c r="A39" s="61" t="s">
        <v>208</v>
      </c>
      <c r="B39" s="62" t="s">
        <v>209</v>
      </c>
      <c r="C39" s="63" t="s">
        <v>168</v>
      </c>
      <c r="D39" s="61" t="s">
        <v>196</v>
      </c>
      <c r="E39" s="68"/>
      <c r="F39" s="64"/>
    </row>
    <row r="40" spans="1:6" ht="20" customHeight="1" x14ac:dyDescent="0.35">
      <c r="A40" s="74" t="s">
        <v>210</v>
      </c>
      <c r="B40" s="80" t="s">
        <v>211</v>
      </c>
      <c r="C40" s="71" t="s">
        <v>14</v>
      </c>
      <c r="D40" s="71" t="s">
        <v>14</v>
      </c>
      <c r="E40" s="71">
        <f>E35+E36+E37-E38-E39</f>
        <v>0</v>
      </c>
      <c r="F40" s="71">
        <f>F35+F36+F37-F38-F39</f>
        <v>0</v>
      </c>
    </row>
    <row r="41" spans="1:6" ht="20" customHeight="1" x14ac:dyDescent="0.35">
      <c r="A41" s="75" t="s">
        <v>212</v>
      </c>
      <c r="B41" s="76" t="s">
        <v>213</v>
      </c>
      <c r="C41" s="76" t="s">
        <v>14</v>
      </c>
      <c r="D41" s="76" t="s">
        <v>14</v>
      </c>
      <c r="E41" s="76">
        <f>E34+E40</f>
        <v>0</v>
      </c>
      <c r="F41" s="76">
        <f>F34+F40</f>
        <v>0</v>
      </c>
    </row>
    <row r="42" spans="1:6" ht="20" customHeight="1" x14ac:dyDescent="0.35">
      <c r="A42" s="61" t="s">
        <v>214</v>
      </c>
      <c r="B42" s="62" t="s">
        <v>215</v>
      </c>
      <c r="C42" s="63" t="s">
        <v>203</v>
      </c>
      <c r="D42" s="61" t="s">
        <v>216</v>
      </c>
      <c r="E42" s="69"/>
      <c r="F42" s="64"/>
    </row>
    <row r="43" spans="1:6" ht="20" customHeight="1" x14ac:dyDescent="0.35">
      <c r="A43" s="61" t="s">
        <v>217</v>
      </c>
      <c r="B43" s="62" t="s">
        <v>218</v>
      </c>
      <c r="C43" s="63" t="s">
        <v>203</v>
      </c>
      <c r="D43" s="61">
        <v>30</v>
      </c>
      <c r="E43" s="64"/>
      <c r="F43" s="64"/>
    </row>
    <row r="44" spans="1:6" ht="20" customHeight="1" x14ac:dyDescent="0.35">
      <c r="A44" s="61" t="s">
        <v>219</v>
      </c>
      <c r="B44" s="62" t="s">
        <v>220</v>
      </c>
      <c r="C44" s="63" t="s">
        <v>168</v>
      </c>
      <c r="D44" s="61" t="s">
        <v>216</v>
      </c>
      <c r="E44" s="64"/>
      <c r="F44" s="64"/>
    </row>
    <row r="45" spans="1:6" ht="20" customHeight="1" x14ac:dyDescent="0.35">
      <c r="A45" s="61" t="s">
        <v>221</v>
      </c>
      <c r="B45" s="62" t="s">
        <v>222</v>
      </c>
      <c r="C45" s="63" t="s">
        <v>168</v>
      </c>
      <c r="D45" s="61">
        <v>30</v>
      </c>
      <c r="E45" s="68"/>
      <c r="F45" s="64"/>
    </row>
    <row r="46" spans="1:6" ht="20" customHeight="1" x14ac:dyDescent="0.35">
      <c r="A46" s="75" t="s">
        <v>223</v>
      </c>
      <c r="B46" s="75" t="s">
        <v>224</v>
      </c>
      <c r="C46" s="75" t="s">
        <v>14</v>
      </c>
      <c r="D46" s="75" t="s">
        <v>14</v>
      </c>
      <c r="E46" s="76">
        <f>E42+E43-E44-E45</f>
        <v>0</v>
      </c>
      <c r="F46" s="76">
        <f>F42+F43-F44-F45</f>
        <v>0</v>
      </c>
    </row>
    <row r="47" spans="1:6" ht="20" customHeight="1" x14ac:dyDescent="0.35">
      <c r="A47" s="61" t="s">
        <v>225</v>
      </c>
      <c r="B47" s="62" t="s">
        <v>226</v>
      </c>
      <c r="C47" s="63" t="s">
        <v>168</v>
      </c>
      <c r="D47" s="61">
        <v>30</v>
      </c>
      <c r="E47" s="68"/>
      <c r="F47" s="64">
        <f>'[1] COMPTE DE RESULTAT 2022'!E47</f>
        <v>0</v>
      </c>
    </row>
    <row r="48" spans="1:6" ht="20" customHeight="1" x14ac:dyDescent="0.35">
      <c r="A48" s="61" t="s">
        <v>227</v>
      </c>
      <c r="B48" s="62" t="s">
        <v>228</v>
      </c>
      <c r="C48" s="63" t="s">
        <v>168</v>
      </c>
      <c r="D48" s="61" t="s">
        <v>14</v>
      </c>
      <c r="E48" s="64"/>
      <c r="F48" s="64"/>
    </row>
    <row r="49" spans="1:6" ht="20" customHeight="1" x14ac:dyDescent="0.35">
      <c r="A49" s="77" t="s">
        <v>229</v>
      </c>
      <c r="B49" s="79" t="s">
        <v>230</v>
      </c>
      <c r="C49" s="77" t="s">
        <v>14</v>
      </c>
      <c r="D49" s="78" t="s">
        <v>14</v>
      </c>
      <c r="E49" s="83">
        <f>E41+E46-E47-E48</f>
        <v>0</v>
      </c>
      <c r="F49" s="83">
        <f>F41+F46-F47-F48</f>
        <v>0</v>
      </c>
    </row>
  </sheetData>
  <mergeCells count="5">
    <mergeCell ref="A4:A7"/>
    <mergeCell ref="B4:B7"/>
    <mergeCell ref="C4:C7"/>
    <mergeCell ref="D4:D7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D12" sqref="D12"/>
    </sheetView>
  </sheetViews>
  <sheetFormatPr baseColWidth="10" defaultRowHeight="14.5" x14ac:dyDescent="0.35"/>
  <cols>
    <col min="1" max="1" width="7.81640625" customWidth="1"/>
    <col min="2" max="2" width="87.36328125" bestFit="1" customWidth="1"/>
    <col min="3" max="3" width="8.81640625" customWidth="1"/>
    <col min="4" max="4" width="19.81640625" style="27" customWidth="1"/>
    <col min="5" max="5" width="21.453125" style="27" customWidth="1"/>
    <col min="6" max="6" width="11.7265625" bestFit="1" customWidth="1"/>
    <col min="7" max="7" width="11.26953125" bestFit="1" customWidth="1"/>
  </cols>
  <sheetData>
    <row r="1" spans="1:7" ht="20" x14ac:dyDescent="0.4">
      <c r="A1" s="120" t="s">
        <v>321</v>
      </c>
      <c r="B1" s="120"/>
      <c r="C1" s="120"/>
      <c r="D1" s="120"/>
      <c r="E1" s="120"/>
    </row>
    <row r="2" spans="1:7" x14ac:dyDescent="0.35">
      <c r="A2" s="103"/>
      <c r="B2" s="103"/>
      <c r="C2" s="103"/>
      <c r="D2" s="121"/>
      <c r="E2" s="121"/>
    </row>
    <row r="3" spans="1:7" ht="15" customHeight="1" x14ac:dyDescent="0.35">
      <c r="A3" s="141" t="s">
        <v>234</v>
      </c>
      <c r="B3" s="143" t="s">
        <v>235</v>
      </c>
      <c r="C3" s="141"/>
      <c r="D3" s="142" t="s">
        <v>236</v>
      </c>
      <c r="E3" s="142" t="s">
        <v>237</v>
      </c>
    </row>
    <row r="4" spans="1:7" ht="15" customHeight="1" x14ac:dyDescent="0.35">
      <c r="A4" s="122" t="s">
        <v>238</v>
      </c>
      <c r="B4" s="122" t="s">
        <v>239</v>
      </c>
      <c r="C4" s="122" t="s">
        <v>240</v>
      </c>
      <c r="D4" s="122"/>
      <c r="E4" s="122"/>
    </row>
    <row r="5" spans="1:7" ht="15" customHeight="1" x14ac:dyDescent="0.35">
      <c r="A5" s="123"/>
      <c r="B5" s="124" t="s">
        <v>241</v>
      </c>
      <c r="C5" s="123"/>
      <c r="D5" s="125"/>
      <c r="E5" s="126"/>
    </row>
    <row r="6" spans="1:7" ht="15" customHeight="1" x14ac:dyDescent="0.35">
      <c r="A6" s="127" t="s">
        <v>242</v>
      </c>
      <c r="B6" s="127" t="s">
        <v>243</v>
      </c>
      <c r="C6" s="127"/>
      <c r="D6" s="128"/>
      <c r="E6" s="129"/>
      <c r="F6" s="31"/>
      <c r="G6" s="27"/>
    </row>
    <row r="7" spans="1:7" ht="15" customHeight="1" x14ac:dyDescent="0.35">
      <c r="A7" s="127" t="s">
        <v>244</v>
      </c>
      <c r="B7" s="127" t="s">
        <v>245</v>
      </c>
      <c r="C7" s="127"/>
      <c r="D7" s="130"/>
      <c r="E7" s="129"/>
      <c r="G7" s="27"/>
    </row>
    <row r="8" spans="1:7" ht="15" customHeight="1" x14ac:dyDescent="0.35">
      <c r="A8" s="127" t="s">
        <v>246</v>
      </c>
      <c r="B8" s="127" t="s">
        <v>247</v>
      </c>
      <c r="C8" s="127"/>
      <c r="D8" s="131"/>
      <c r="E8" s="129"/>
      <c r="F8" s="115"/>
      <c r="G8" s="27"/>
    </row>
    <row r="9" spans="1:7" ht="15" customHeight="1" x14ac:dyDescent="0.35">
      <c r="A9" s="127" t="s">
        <v>248</v>
      </c>
      <c r="B9" s="127" t="s">
        <v>249</v>
      </c>
      <c r="C9" s="127"/>
      <c r="D9" s="131"/>
      <c r="E9" s="129"/>
      <c r="G9" s="27"/>
    </row>
    <row r="10" spans="1:7" ht="15" customHeight="1" x14ac:dyDescent="0.35">
      <c r="A10" s="127" t="s">
        <v>250</v>
      </c>
      <c r="B10" s="127" t="s">
        <v>251</v>
      </c>
      <c r="C10" s="127"/>
      <c r="D10" s="131"/>
      <c r="E10" s="129"/>
      <c r="G10" s="27"/>
    </row>
    <row r="11" spans="1:7" ht="15" customHeight="1" x14ac:dyDescent="0.35">
      <c r="A11" s="132"/>
      <c r="B11" s="132" t="s">
        <v>252</v>
      </c>
      <c r="C11" s="132"/>
      <c r="D11" s="133">
        <f>-D7-D8-D9+D10</f>
        <v>0</v>
      </c>
      <c r="E11" s="133">
        <f>-E7-E8-E9+E10</f>
        <v>0</v>
      </c>
      <c r="F11" s="116"/>
      <c r="G11" s="32"/>
    </row>
    <row r="12" spans="1:7" ht="15" customHeight="1" x14ac:dyDescent="0.35">
      <c r="A12" s="134" t="s">
        <v>253</v>
      </c>
      <c r="B12" s="134" t="s">
        <v>254</v>
      </c>
      <c r="C12" s="134" t="s">
        <v>255</v>
      </c>
      <c r="D12" s="134">
        <f>D6-D7-D8-D9+D10</f>
        <v>0</v>
      </c>
      <c r="E12" s="134">
        <f>E6-E7-E8-E9+E10</f>
        <v>0</v>
      </c>
      <c r="F12" s="117"/>
      <c r="G12" s="33"/>
    </row>
    <row r="13" spans="1:7" ht="15" customHeight="1" x14ac:dyDescent="0.35">
      <c r="A13" s="123"/>
      <c r="B13" s="123" t="s">
        <v>256</v>
      </c>
      <c r="C13" s="123"/>
      <c r="D13" s="123"/>
      <c r="E13" s="123"/>
      <c r="G13" s="27"/>
    </row>
    <row r="14" spans="1:7" ht="15" customHeight="1" x14ac:dyDescent="0.35">
      <c r="A14" s="127" t="s">
        <v>257</v>
      </c>
      <c r="B14" s="127" t="s">
        <v>258</v>
      </c>
      <c r="C14" s="127"/>
      <c r="D14" s="129"/>
      <c r="E14" s="129"/>
    </row>
    <row r="15" spans="1:7" ht="15" customHeight="1" x14ac:dyDescent="0.35">
      <c r="A15" s="127" t="s">
        <v>259</v>
      </c>
      <c r="B15" s="127" t="s">
        <v>260</v>
      </c>
      <c r="C15" s="127"/>
      <c r="D15" s="135"/>
      <c r="E15" s="129"/>
      <c r="G15" s="27"/>
    </row>
    <row r="16" spans="1:7" ht="15" customHeight="1" x14ac:dyDescent="0.35">
      <c r="A16" s="127" t="s">
        <v>261</v>
      </c>
      <c r="B16" s="127" t="s">
        <v>262</v>
      </c>
      <c r="C16" s="127"/>
      <c r="D16" s="129"/>
      <c r="E16" s="129"/>
    </row>
    <row r="17" spans="1:7" ht="15" customHeight="1" x14ac:dyDescent="0.35">
      <c r="A17" s="127" t="s">
        <v>263</v>
      </c>
      <c r="B17" s="127" t="s">
        <v>264</v>
      </c>
      <c r="C17" s="127"/>
      <c r="D17" s="129"/>
      <c r="E17" s="129"/>
    </row>
    <row r="18" spans="1:7" ht="15" customHeight="1" x14ac:dyDescent="0.35">
      <c r="A18" s="127" t="s">
        <v>265</v>
      </c>
      <c r="B18" s="127" t="s">
        <v>266</v>
      </c>
      <c r="C18" s="127"/>
      <c r="D18" s="129"/>
      <c r="E18" s="129"/>
    </row>
    <row r="19" spans="1:7" ht="15" customHeight="1" x14ac:dyDescent="0.35">
      <c r="A19" s="134" t="s">
        <v>267</v>
      </c>
      <c r="B19" s="134" t="s">
        <v>268</v>
      </c>
      <c r="C19" s="134" t="s">
        <v>269</v>
      </c>
      <c r="D19" s="134">
        <f>-D14-D15-D16+D17+D18</f>
        <v>0</v>
      </c>
      <c r="E19" s="134">
        <f>-E14-E15-E16+E17+E18</f>
        <v>0</v>
      </c>
      <c r="G19" s="27"/>
    </row>
    <row r="20" spans="1:7" ht="15" customHeight="1" x14ac:dyDescent="0.35">
      <c r="A20" s="123"/>
      <c r="B20" s="123" t="s">
        <v>270</v>
      </c>
      <c r="C20" s="123"/>
      <c r="D20" s="123"/>
      <c r="E20" s="123"/>
    </row>
    <row r="21" spans="1:7" ht="15" customHeight="1" x14ac:dyDescent="0.35">
      <c r="A21" s="127" t="s">
        <v>271</v>
      </c>
      <c r="B21" s="127" t="s">
        <v>272</v>
      </c>
      <c r="C21" s="127"/>
      <c r="D21" s="129"/>
      <c r="E21" s="129"/>
    </row>
    <row r="22" spans="1:7" ht="15" customHeight="1" x14ac:dyDescent="0.35">
      <c r="A22" s="127" t="s">
        <v>273</v>
      </c>
      <c r="B22" s="127" t="s">
        <v>274</v>
      </c>
      <c r="C22" s="127"/>
      <c r="D22" s="121"/>
      <c r="E22" s="129"/>
    </row>
    <row r="23" spans="1:7" ht="15" customHeight="1" x14ac:dyDescent="0.35">
      <c r="A23" s="127" t="s">
        <v>275</v>
      </c>
      <c r="B23" s="127" t="s">
        <v>276</v>
      </c>
      <c r="C23" s="127"/>
      <c r="D23" s="129"/>
      <c r="E23" s="129"/>
    </row>
    <row r="24" spans="1:7" ht="15" customHeight="1" x14ac:dyDescent="0.35">
      <c r="A24" s="127" t="s">
        <v>277</v>
      </c>
      <c r="B24" s="127" t="s">
        <v>278</v>
      </c>
      <c r="C24" s="127"/>
      <c r="D24" s="129"/>
      <c r="E24" s="129"/>
    </row>
    <row r="25" spans="1:7" ht="15" customHeight="1" x14ac:dyDescent="0.35">
      <c r="A25" s="132" t="s">
        <v>279</v>
      </c>
      <c r="B25" s="132" t="s">
        <v>280</v>
      </c>
      <c r="C25" s="132" t="s">
        <v>281</v>
      </c>
      <c r="D25" s="133">
        <f>D21+D22-D23-D24</f>
        <v>0</v>
      </c>
      <c r="E25" s="133">
        <f>E21+E22-E23-E24</f>
        <v>0</v>
      </c>
    </row>
    <row r="26" spans="1:7" ht="15" customHeight="1" x14ac:dyDescent="0.35">
      <c r="A26" s="123"/>
      <c r="B26" s="123" t="s">
        <v>282</v>
      </c>
      <c r="C26" s="123"/>
      <c r="D26" s="123"/>
      <c r="E26" s="123"/>
    </row>
    <row r="27" spans="1:7" ht="15" customHeight="1" x14ac:dyDescent="0.35">
      <c r="A27" s="127" t="s">
        <v>283</v>
      </c>
      <c r="B27" s="127" t="s">
        <v>284</v>
      </c>
      <c r="C27" s="127"/>
      <c r="D27" s="129"/>
      <c r="E27" s="129"/>
    </row>
    <row r="28" spans="1:7" ht="15" customHeight="1" x14ac:dyDescent="0.35">
      <c r="A28" s="127" t="s">
        <v>285</v>
      </c>
      <c r="B28" s="127" t="s">
        <v>286</v>
      </c>
      <c r="C28" s="127"/>
      <c r="D28" s="129"/>
      <c r="E28" s="129"/>
    </row>
    <row r="29" spans="1:7" ht="15" customHeight="1" x14ac:dyDescent="0.35">
      <c r="A29" s="127" t="s">
        <v>287</v>
      </c>
      <c r="B29" s="127" t="s">
        <v>288</v>
      </c>
      <c r="C29" s="127"/>
      <c r="D29" s="129"/>
      <c r="E29" s="129"/>
    </row>
    <row r="30" spans="1:7" ht="15" customHeight="1" x14ac:dyDescent="0.35">
      <c r="A30" s="132" t="s">
        <v>289</v>
      </c>
      <c r="B30" s="132" t="s">
        <v>290</v>
      </c>
      <c r="C30" s="132" t="s">
        <v>291</v>
      </c>
      <c r="D30" s="133">
        <f>D27+D28-D29</f>
        <v>0</v>
      </c>
      <c r="E30" s="133">
        <f>E27+E28-E29</f>
        <v>0</v>
      </c>
    </row>
    <row r="31" spans="1:7" ht="15" customHeight="1" x14ac:dyDescent="0.35">
      <c r="A31" s="134" t="s">
        <v>292</v>
      </c>
      <c r="B31" s="134" t="s">
        <v>293</v>
      </c>
      <c r="C31" s="134" t="s">
        <v>294</v>
      </c>
      <c r="D31" s="134">
        <f>D25+D30</f>
        <v>0</v>
      </c>
      <c r="E31" s="134">
        <f>E25+E30</f>
        <v>0</v>
      </c>
    </row>
    <row r="32" spans="1:7" ht="15" customHeight="1" x14ac:dyDescent="0.35">
      <c r="A32" s="122" t="s">
        <v>295</v>
      </c>
      <c r="B32" s="136" t="s">
        <v>296</v>
      </c>
      <c r="C32" s="122" t="s">
        <v>297</v>
      </c>
      <c r="D32" s="137">
        <f>D12+D19+D31</f>
        <v>0</v>
      </c>
      <c r="E32" s="137">
        <f>E12+E19+E31</f>
        <v>0</v>
      </c>
      <c r="G32" s="27"/>
    </row>
    <row r="33" spans="1:7" ht="15" customHeight="1" x14ac:dyDescent="0.35">
      <c r="A33" s="138" t="s">
        <v>298</v>
      </c>
      <c r="B33" s="139" t="s">
        <v>299</v>
      </c>
      <c r="C33" s="139" t="s">
        <v>300</v>
      </c>
      <c r="D33" s="140">
        <f>D4+D32</f>
        <v>0</v>
      </c>
      <c r="E33" s="140">
        <f>E4+E32</f>
        <v>0</v>
      </c>
      <c r="G33" s="27"/>
    </row>
    <row r="34" spans="1:7" x14ac:dyDescent="0.35">
      <c r="D34" s="118"/>
      <c r="E34" s="119"/>
    </row>
    <row r="35" spans="1:7" x14ac:dyDescent="0.35">
      <c r="G35" s="27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Bilan</vt:lpstr>
      <vt:lpstr>Compte de Résultat</vt:lpstr>
      <vt:lpstr>Tableau des  Flux de trésorerie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KINANO</dc:creator>
  <cp:lastModifiedBy>Didier KINANO</cp:lastModifiedBy>
  <dcterms:created xsi:type="dcterms:W3CDTF">2024-04-30T09:32:12Z</dcterms:created>
  <dcterms:modified xsi:type="dcterms:W3CDTF">2024-05-03T10:32:53Z</dcterms:modified>
</cp:coreProperties>
</file>