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realestate\documents\"/>
    </mc:Choice>
  </mc:AlternateContent>
  <xr:revisionPtr revIDLastSave="0" documentId="13_ncr:1_{71C8C881-1E1C-47EE-ACE8-7946ECC8FCED}" xr6:coauthVersionLast="47" xr6:coauthVersionMax="47" xr10:uidLastSave="{00000000-0000-0000-0000-000000000000}"/>
  <bookViews>
    <workbookView xWindow="-108" yWindow="-108" windowWidth="23256" windowHeight="12456" xr2:uid="{C8DA3664-E04A-4EE4-B0E8-18F2F24E5315}"/>
  </bookViews>
  <sheets>
    <sheet name="Conguagli spese" sheetId="4" r:id="rId1"/>
    <sheet name="Conguagli spese Pro-r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5" l="1"/>
  <c r="G25" i="5" s="1"/>
  <c r="B24" i="5"/>
  <c r="G10" i="5"/>
  <c r="F23" i="5" s="1"/>
  <c r="G9" i="5"/>
  <c r="F20" i="5" s="1"/>
  <c r="G8" i="5"/>
  <c r="E14" i="5" s="1"/>
  <c r="G7" i="5"/>
  <c r="G6" i="5"/>
  <c r="F19" i="5" s="1"/>
  <c r="B25" i="4"/>
  <c r="G25" i="4" s="1"/>
  <c r="B24" i="4"/>
  <c r="F23" i="4"/>
  <c r="E23" i="4"/>
  <c r="D23" i="4"/>
  <c r="G23" i="4" s="1"/>
  <c r="F20" i="4"/>
  <c r="E20" i="4"/>
  <c r="D20" i="4"/>
  <c r="G20" i="4" s="1"/>
  <c r="G10" i="4"/>
  <c r="G9" i="4"/>
  <c r="G8" i="4"/>
  <c r="F14" i="4" s="1"/>
  <c r="G7" i="4"/>
  <c r="G6" i="4"/>
  <c r="F22" i="4" s="1"/>
  <c r="E16" i="5" l="1"/>
  <c r="D16" i="5"/>
  <c r="F16" i="5"/>
  <c r="D20" i="5"/>
  <c r="E20" i="5"/>
  <c r="D21" i="5"/>
  <c r="D15" i="4"/>
  <c r="E15" i="4"/>
  <c r="F15" i="4"/>
  <c r="D16" i="4"/>
  <c r="E16" i="4"/>
  <c r="F16" i="4"/>
  <c r="D19" i="4"/>
  <c r="E19" i="4"/>
  <c r="F19" i="4"/>
  <c r="E17" i="5"/>
  <c r="E21" i="5"/>
  <c r="D18" i="5"/>
  <c r="E18" i="5"/>
  <c r="F14" i="5"/>
  <c r="F22" i="5"/>
  <c r="D15" i="5"/>
  <c r="D23" i="5"/>
  <c r="E15" i="5"/>
  <c r="E19" i="5"/>
  <c r="E23" i="5"/>
  <c r="D17" i="5"/>
  <c r="F17" i="5"/>
  <c r="F21" i="5"/>
  <c r="D14" i="5"/>
  <c r="D22" i="5"/>
  <c r="E22" i="5"/>
  <c r="F18" i="5"/>
  <c r="D19" i="5"/>
  <c r="F15" i="5"/>
  <c r="D21" i="4"/>
  <c r="E17" i="4"/>
  <c r="E21" i="4"/>
  <c r="F17" i="4"/>
  <c r="F24" i="4" s="1"/>
  <c r="F26" i="4" s="1"/>
  <c r="F21" i="4"/>
  <c r="D14" i="4"/>
  <c r="D18" i="4"/>
  <c r="D22" i="4"/>
  <c r="E14" i="4"/>
  <c r="E18" i="4"/>
  <c r="E22" i="4"/>
  <c r="D17" i="4"/>
  <c r="F18" i="4"/>
  <c r="E24" i="5" l="1"/>
  <c r="E26" i="5" s="1"/>
  <c r="G20" i="5"/>
  <c r="G16" i="5"/>
  <c r="G21" i="5"/>
  <c r="G17" i="4"/>
  <c r="G19" i="4"/>
  <c r="G16" i="4"/>
  <c r="G15" i="4"/>
  <c r="G17" i="5"/>
  <c r="G23" i="5"/>
  <c r="G15" i="5"/>
  <c r="F24" i="5"/>
  <c r="G19" i="5"/>
  <c r="G18" i="5"/>
  <c r="G22" i="5"/>
  <c r="G14" i="5"/>
  <c r="D24" i="5"/>
  <c r="E24" i="4"/>
  <c r="E26" i="4" s="1"/>
  <c r="G22" i="4"/>
  <c r="G18" i="4"/>
  <c r="G14" i="4"/>
  <c r="D24" i="4"/>
  <c r="G21" i="4"/>
  <c r="D26" i="5" l="1"/>
  <c r="G24" i="5"/>
  <c r="C30" i="5"/>
  <c r="E30" i="5" s="1"/>
  <c r="F26" i="5"/>
  <c r="C29" i="5"/>
  <c r="E29" i="5" s="1"/>
  <c r="D26" i="4"/>
  <c r="B26" i="4" s="1"/>
  <c r="G26" i="4" s="1"/>
  <c r="G24" i="4"/>
  <c r="B26" i="5" l="1"/>
  <c r="G26" i="5" s="1"/>
</calcChain>
</file>

<file path=xl/sharedStrings.xml><?xml version="1.0" encoding="utf-8"?>
<sst xmlns="http://schemas.openxmlformats.org/spreadsheetml/2006/main" count="95" uniqueCount="37">
  <si>
    <t>Riscaldamento</t>
  </si>
  <si>
    <t>Stipendi portineria</t>
  </si>
  <si>
    <t>Contributi portineria</t>
  </si>
  <si>
    <t>Prodotti di pulizia portineria</t>
  </si>
  <si>
    <t>Manutenzione giardino</t>
  </si>
  <si>
    <t>Elettricità</t>
  </si>
  <si>
    <t>Acqua potabile</t>
  </si>
  <si>
    <t>Abbonamenti ascensori</t>
  </si>
  <si>
    <t>Altri abbonamenti</t>
  </si>
  <si>
    <t>Tv</t>
  </si>
  <si>
    <t>Acconti richiesti</t>
  </si>
  <si>
    <t>Conguaglio spese</t>
  </si>
  <si>
    <t>Spesa da ripartire</t>
  </si>
  <si>
    <t>App. 1</t>
  </si>
  <si>
    <t>App. 2</t>
  </si>
  <si>
    <t>App. 3</t>
  </si>
  <si>
    <t>m2</t>
  </si>
  <si>
    <t>unità</t>
  </si>
  <si>
    <t>Totale</t>
  </si>
  <si>
    <t>Stabile Cedro</t>
  </si>
  <si>
    <t>Ripartizione delle spese di riscaldamento e accessorie</t>
  </si>
  <si>
    <t>Periodo:</t>
  </si>
  <si>
    <t>Tipo di ripartizione</t>
  </si>
  <si>
    <t>consumo</t>
  </si>
  <si>
    <t>altro</t>
  </si>
  <si>
    <t>consumo (riscaldamento)</t>
  </si>
  <si>
    <t>consumo (acqua)</t>
  </si>
  <si>
    <t>Tipo</t>
  </si>
  <si>
    <t>Calcolo prorata</t>
  </si>
  <si>
    <t>Inquilino 1</t>
  </si>
  <si>
    <t>Inquilino 2</t>
  </si>
  <si>
    <t>Mesi</t>
  </si>
  <si>
    <t>Acconto</t>
  </si>
  <si>
    <t>Conguaglio</t>
  </si>
  <si>
    <t>millesimi/centesimi</t>
  </si>
  <si>
    <t>millesimi</t>
  </si>
  <si>
    <t>Controllo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</si>
</sst>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</cellXfs>
  <cellStyles count="1">
    <cellStyle name="Normale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7C2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075C-C130-45EE-B2DF-A3C8E1CA77C7}">
  <dimension ref="A1:G26"/>
  <sheetViews>
    <sheetView tabSelected="1" workbookViewId="0">
      <selection activeCell="A29" sqref="A29"/>
    </sheetView>
  </sheetViews>
  <sheetFormatPr defaultRowHeight="14.4" x14ac:dyDescent="0.3"/>
  <cols>
    <col min="1" max="1" width="24.88671875" customWidth="1"/>
    <col min="2" max="3" width="10.109375" bestFit="1" customWidth="1"/>
  </cols>
  <sheetData>
    <row r="1" spans="1:7" x14ac:dyDescent="0.3">
      <c r="A1" t="s">
        <v>19</v>
      </c>
    </row>
    <row r="2" spans="1:7" x14ac:dyDescent="0.3">
      <c r="A2" s="1" t="s">
        <v>20</v>
      </c>
    </row>
    <row r="3" spans="1:7" x14ac:dyDescent="0.3">
      <c r="A3" t="s">
        <v>21</v>
      </c>
      <c r="B3" s="2">
        <v>45292</v>
      </c>
      <c r="C3" s="2">
        <v>45657</v>
      </c>
    </row>
    <row r="5" spans="1:7" x14ac:dyDescent="0.3">
      <c r="A5" s="18" t="s">
        <v>22</v>
      </c>
      <c r="B5" s="19"/>
      <c r="C5" s="20"/>
      <c r="D5" s="4" t="s">
        <v>13</v>
      </c>
      <c r="E5" s="4" t="s">
        <v>14</v>
      </c>
      <c r="F5" s="4" t="s">
        <v>15</v>
      </c>
      <c r="G5" s="4" t="s">
        <v>18</v>
      </c>
    </row>
    <row r="6" spans="1:7" x14ac:dyDescent="0.3">
      <c r="A6" s="13" t="s">
        <v>34</v>
      </c>
      <c r="B6" s="14"/>
      <c r="C6" s="15"/>
      <c r="D6" s="9">
        <v>200</v>
      </c>
      <c r="E6" s="6">
        <v>300</v>
      </c>
      <c r="F6" s="6">
        <v>500</v>
      </c>
      <c r="G6" s="6">
        <f>SUM($D6:$F6)</f>
        <v>1000</v>
      </c>
    </row>
    <row r="7" spans="1:7" x14ac:dyDescent="0.3">
      <c r="A7" s="13" t="s">
        <v>16</v>
      </c>
      <c r="B7" s="14"/>
      <c r="C7" s="15"/>
      <c r="D7" s="9">
        <v>54</v>
      </c>
      <c r="E7" s="6">
        <v>85</v>
      </c>
      <c r="F7" s="6">
        <v>124</v>
      </c>
      <c r="G7" s="6">
        <f>SUM($D7:$F7)</f>
        <v>263</v>
      </c>
    </row>
    <row r="8" spans="1:7" x14ac:dyDescent="0.3">
      <c r="A8" s="13" t="s">
        <v>25</v>
      </c>
      <c r="B8" s="14"/>
      <c r="C8" s="15"/>
      <c r="D8" s="9">
        <v>10241</v>
      </c>
      <c r="E8" s="6">
        <v>13400</v>
      </c>
      <c r="F8" s="6">
        <v>22578</v>
      </c>
      <c r="G8" s="6">
        <f>SUM($D8:$F8)</f>
        <v>46219</v>
      </c>
    </row>
    <row r="9" spans="1:7" x14ac:dyDescent="0.3">
      <c r="A9" s="13" t="s">
        <v>26</v>
      </c>
      <c r="B9" s="14"/>
      <c r="C9" s="15"/>
      <c r="D9" s="9">
        <v>1104</v>
      </c>
      <c r="E9" s="6">
        <v>1210</v>
      </c>
      <c r="F9" s="6">
        <v>1898</v>
      </c>
      <c r="G9" s="6">
        <f>SUM($D9:$F9)</f>
        <v>4212</v>
      </c>
    </row>
    <row r="10" spans="1:7" x14ac:dyDescent="0.3">
      <c r="A10" s="13" t="s">
        <v>17</v>
      </c>
      <c r="B10" s="14"/>
      <c r="C10" s="15"/>
      <c r="D10" s="9">
        <v>1</v>
      </c>
      <c r="E10" s="6">
        <v>1</v>
      </c>
      <c r="F10" s="6">
        <v>1</v>
      </c>
      <c r="G10" s="6">
        <f>SUM($D10:$F10)</f>
        <v>3</v>
      </c>
    </row>
    <row r="11" spans="1:7" x14ac:dyDescent="0.3">
      <c r="A11" s="13" t="s">
        <v>24</v>
      </c>
      <c r="B11" s="14"/>
      <c r="C11" s="15"/>
      <c r="D11" s="9"/>
      <c r="E11" s="6"/>
      <c r="F11" s="6"/>
      <c r="G11" s="6"/>
    </row>
    <row r="13" spans="1:7" x14ac:dyDescent="0.3">
      <c r="A13" s="3" t="s">
        <v>12</v>
      </c>
      <c r="B13" s="4" t="s">
        <v>18</v>
      </c>
      <c r="C13" s="4" t="s">
        <v>27</v>
      </c>
      <c r="D13" s="4" t="s">
        <v>13</v>
      </c>
      <c r="E13" s="4" t="s">
        <v>14</v>
      </c>
      <c r="F13" s="4" t="s">
        <v>15</v>
      </c>
      <c r="G13" s="4" t="s">
        <v>36</v>
      </c>
    </row>
    <row r="14" spans="1:7" x14ac:dyDescent="0.3">
      <c r="A14" s="6" t="s">
        <v>0</v>
      </c>
      <c r="B14" s="10">
        <v>4000</v>
      </c>
      <c r="C14" s="5" t="s">
        <v>23</v>
      </c>
      <c r="D14" s="10">
        <f>$B14/$G$8*$D$8</f>
        <v>886.30217010320439</v>
      </c>
      <c r="E14" s="10">
        <f>$B14/$G$8*$E$8</f>
        <v>1159.6962288236441</v>
      </c>
      <c r="F14" s="10">
        <f>$B14/$G$8*$F$8</f>
        <v>1954.0016010731517</v>
      </c>
      <c r="G14" s="10">
        <f>$B14-SUM($D14:$F14)</f>
        <v>0</v>
      </c>
    </row>
    <row r="15" spans="1:7" x14ac:dyDescent="0.3">
      <c r="A15" s="6" t="s">
        <v>1</v>
      </c>
      <c r="B15" s="10">
        <v>2000</v>
      </c>
      <c r="C15" s="5" t="s">
        <v>35</v>
      </c>
      <c r="D15" s="10">
        <f>$B15/$G$6*$D$6</f>
        <v>400</v>
      </c>
      <c r="E15" s="10">
        <f>$B15/$G$6*$E$6</f>
        <v>600</v>
      </c>
      <c r="F15" s="10">
        <f>$B15/$G$6*$F$6</f>
        <v>1000</v>
      </c>
      <c r="G15" s="10">
        <f t="shared" ref="G15:G26" si="0">$B15-SUM($D15:$F15)</f>
        <v>0</v>
      </c>
    </row>
    <row r="16" spans="1:7" x14ac:dyDescent="0.3">
      <c r="A16" s="6" t="s">
        <v>2</v>
      </c>
      <c r="B16" s="10">
        <v>200</v>
      </c>
      <c r="C16" s="5" t="s">
        <v>35</v>
      </c>
      <c r="D16" s="10">
        <f>$B16/$G$6*$D$6</f>
        <v>40</v>
      </c>
      <c r="E16" s="10">
        <f>$B16/$G$6*$E$6</f>
        <v>60</v>
      </c>
      <c r="F16" s="10">
        <f>$B16/$G$6*$F$6</f>
        <v>100</v>
      </c>
      <c r="G16" s="10">
        <f t="shared" si="0"/>
        <v>0</v>
      </c>
    </row>
    <row r="17" spans="1:7" x14ac:dyDescent="0.3">
      <c r="A17" s="6" t="s">
        <v>3</v>
      </c>
      <c r="B17" s="10">
        <v>50</v>
      </c>
      <c r="C17" s="5" t="s">
        <v>35</v>
      </c>
      <c r="D17" s="10">
        <f>$B17/$G$6*$D$6</f>
        <v>10</v>
      </c>
      <c r="E17" s="10">
        <f>$B17/$G$6*$E$6</f>
        <v>15</v>
      </c>
      <c r="F17" s="10">
        <f>$B17/$G$6*$F$6</f>
        <v>25</v>
      </c>
      <c r="G17" s="10">
        <f t="shared" si="0"/>
        <v>0</v>
      </c>
    </row>
    <row r="18" spans="1:7" x14ac:dyDescent="0.3">
      <c r="A18" s="6" t="s">
        <v>4</v>
      </c>
      <c r="B18" s="10">
        <v>800</v>
      </c>
      <c r="C18" s="5" t="s">
        <v>35</v>
      </c>
      <c r="D18" s="10">
        <f>$B18/$G$6*$D$6</f>
        <v>160</v>
      </c>
      <c r="E18" s="10">
        <f>$B18/$G$6*$E$6</f>
        <v>240</v>
      </c>
      <c r="F18" s="10">
        <f>$B18/$G$6*$F$6</f>
        <v>400</v>
      </c>
      <c r="G18" s="10">
        <f t="shared" si="0"/>
        <v>0</v>
      </c>
    </row>
    <row r="19" spans="1:7" x14ac:dyDescent="0.3">
      <c r="A19" s="6" t="s">
        <v>5</v>
      </c>
      <c r="B19" s="10">
        <v>300</v>
      </c>
      <c r="C19" s="5" t="s">
        <v>35</v>
      </c>
      <c r="D19" s="10">
        <f>$B19/$G$6*$D$6</f>
        <v>60</v>
      </c>
      <c r="E19" s="10">
        <f>$B19/$G$6*$E$6</f>
        <v>90</v>
      </c>
      <c r="F19" s="10">
        <f>$B19/$G$6*$F$6</f>
        <v>150</v>
      </c>
      <c r="G19" s="10">
        <f t="shared" si="0"/>
        <v>0</v>
      </c>
    </row>
    <row r="20" spans="1:7" x14ac:dyDescent="0.3">
      <c r="A20" s="6" t="s">
        <v>6</v>
      </c>
      <c r="B20" s="10">
        <v>400</v>
      </c>
      <c r="C20" s="5" t="s">
        <v>23</v>
      </c>
      <c r="D20" s="10">
        <f>$B20/$G$9*$D$9</f>
        <v>104.84330484330485</v>
      </c>
      <c r="E20" s="10">
        <f>$B20/$G$9*$E$9</f>
        <v>114.90978157644825</v>
      </c>
      <c r="F20" s="10">
        <f>$B20/$G$9*$F$9</f>
        <v>180.24691358024694</v>
      </c>
      <c r="G20" s="10">
        <f t="shared" si="0"/>
        <v>0</v>
      </c>
    </row>
    <row r="21" spans="1:7" x14ac:dyDescent="0.3">
      <c r="A21" s="6" t="s">
        <v>7</v>
      </c>
      <c r="B21" s="10">
        <v>500</v>
      </c>
      <c r="C21" s="5" t="s">
        <v>35</v>
      </c>
      <c r="D21" s="10">
        <f>$B21/$G$6*$D$6</f>
        <v>100</v>
      </c>
      <c r="E21" s="10">
        <f>$B21/$G$6*$E$6</f>
        <v>150</v>
      </c>
      <c r="F21" s="10">
        <f>$B21/$G$6*$F$6</f>
        <v>250</v>
      </c>
      <c r="G21" s="10">
        <f t="shared" si="0"/>
        <v>0</v>
      </c>
    </row>
    <row r="22" spans="1:7" x14ac:dyDescent="0.3">
      <c r="A22" s="6" t="s">
        <v>8</v>
      </c>
      <c r="B22" s="10">
        <v>100</v>
      </c>
      <c r="C22" s="5" t="s">
        <v>35</v>
      </c>
      <c r="D22" s="10">
        <f>$B22/$G$6*$D$6</f>
        <v>20</v>
      </c>
      <c r="E22" s="10">
        <f>$B22/$G$6*$E$6</f>
        <v>30</v>
      </c>
      <c r="F22" s="10">
        <f>$B22/$G$6*$F$6</f>
        <v>50</v>
      </c>
      <c r="G22" s="10">
        <f t="shared" si="0"/>
        <v>0</v>
      </c>
    </row>
    <row r="23" spans="1:7" x14ac:dyDescent="0.3">
      <c r="A23" s="6" t="s">
        <v>9</v>
      </c>
      <c r="B23" s="10">
        <v>1250</v>
      </c>
      <c r="C23" s="5" t="s">
        <v>17</v>
      </c>
      <c r="D23" s="10">
        <f>$B23/$G$10*$D$10</f>
        <v>416.66666666666669</v>
      </c>
      <c r="E23" s="10">
        <f>$B23/$G$10*$E$10</f>
        <v>416.66666666666669</v>
      </c>
      <c r="F23" s="10">
        <f>$B23/$G$10*$F$10</f>
        <v>416.66666666666669</v>
      </c>
      <c r="G23" s="10">
        <f t="shared" si="0"/>
        <v>0</v>
      </c>
    </row>
    <row r="24" spans="1:7" x14ac:dyDescent="0.3">
      <c r="A24" s="7" t="s">
        <v>18</v>
      </c>
      <c r="B24" s="11">
        <f>SUBTOTAL(109,B14:B23)</f>
        <v>9600</v>
      </c>
      <c r="C24" s="16"/>
      <c r="D24" s="11">
        <f>SUBTOTAL(109,D14:D23)</f>
        <v>2197.8121416131758</v>
      </c>
      <c r="E24" s="11">
        <f t="shared" ref="E24:F24" si="1">SUBTOTAL(109,E14:E23)</f>
        <v>2876.2726770667587</v>
      </c>
      <c r="F24" s="11">
        <f t="shared" si="1"/>
        <v>4525.9151813200651</v>
      </c>
      <c r="G24" s="11">
        <f t="shared" si="0"/>
        <v>0</v>
      </c>
    </row>
    <row r="25" spans="1:7" x14ac:dyDescent="0.3">
      <c r="A25" s="8" t="s">
        <v>10</v>
      </c>
      <c r="B25" s="12">
        <f>SUM($D25:$F25)</f>
        <v>-9200</v>
      </c>
      <c r="C25" s="17"/>
      <c r="D25" s="12">
        <v>-2000</v>
      </c>
      <c r="E25" s="12">
        <v>-3000</v>
      </c>
      <c r="F25" s="12">
        <v>-4200</v>
      </c>
      <c r="G25" s="12">
        <f t="shared" si="0"/>
        <v>0</v>
      </c>
    </row>
    <row r="26" spans="1:7" x14ac:dyDescent="0.3">
      <c r="A26" s="6" t="s">
        <v>11</v>
      </c>
      <c r="B26" s="10">
        <f>SUM($D26:$F26)</f>
        <v>399.99999999999955</v>
      </c>
      <c r="C26" s="17"/>
      <c r="D26" s="10">
        <f>$D24+$D25</f>
        <v>197.81214161317575</v>
      </c>
      <c r="E26" s="10">
        <f>$E24+$E25</f>
        <v>-123.72732293324134</v>
      </c>
      <c r="F26" s="10">
        <f>$F24+$F25</f>
        <v>325.91518132006513</v>
      </c>
      <c r="G26" s="10">
        <f t="shared" si="0"/>
        <v>0</v>
      </c>
    </row>
  </sheetData>
  <mergeCells count="8">
    <mergeCell ref="A11:C11"/>
    <mergeCell ref="C24:C26"/>
    <mergeCell ref="A5:C5"/>
    <mergeCell ref="A6:C6"/>
    <mergeCell ref="A7:C7"/>
    <mergeCell ref="A8:C8"/>
    <mergeCell ref="A9:C9"/>
    <mergeCell ref="A10:C10"/>
  </mergeCells>
  <conditionalFormatting sqref="D26:F2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9161-9944-4F33-924D-68E41F754380}">
  <dimension ref="A1:G30"/>
  <sheetViews>
    <sheetView workbookViewId="0">
      <selection activeCell="A32" sqref="A32"/>
    </sheetView>
  </sheetViews>
  <sheetFormatPr defaultRowHeight="14.4" x14ac:dyDescent="0.3"/>
  <cols>
    <col min="1" max="1" width="23.33203125" customWidth="1"/>
    <col min="2" max="3" width="10.109375" bestFit="1" customWidth="1"/>
    <col min="5" max="5" width="9.77734375" customWidth="1"/>
  </cols>
  <sheetData>
    <row r="1" spans="1:7" x14ac:dyDescent="0.3">
      <c r="A1" t="s">
        <v>19</v>
      </c>
    </row>
    <row r="2" spans="1:7" x14ac:dyDescent="0.3">
      <c r="A2" s="1" t="s">
        <v>20</v>
      </c>
    </row>
    <row r="3" spans="1:7" x14ac:dyDescent="0.3">
      <c r="A3" t="s">
        <v>21</v>
      </c>
      <c r="B3" s="2">
        <v>45292</v>
      </c>
      <c r="C3" s="2">
        <v>45657</v>
      </c>
    </row>
    <row r="5" spans="1:7" x14ac:dyDescent="0.3">
      <c r="A5" s="18" t="s">
        <v>22</v>
      </c>
      <c r="B5" s="19"/>
      <c r="C5" s="20"/>
      <c r="D5" s="4" t="s">
        <v>13</v>
      </c>
      <c r="E5" s="4" t="s">
        <v>14</v>
      </c>
      <c r="F5" s="4" t="s">
        <v>15</v>
      </c>
      <c r="G5" s="4" t="s">
        <v>18</v>
      </c>
    </row>
    <row r="6" spans="1:7" x14ac:dyDescent="0.3">
      <c r="A6" s="13" t="s">
        <v>34</v>
      </c>
      <c r="B6" s="14"/>
      <c r="C6" s="15"/>
      <c r="D6" s="6">
        <v>200</v>
      </c>
      <c r="E6" s="6">
        <v>300</v>
      </c>
      <c r="F6" s="6">
        <v>500</v>
      </c>
      <c r="G6" s="6">
        <f>SUM($D6:$F6)</f>
        <v>1000</v>
      </c>
    </row>
    <row r="7" spans="1:7" x14ac:dyDescent="0.3">
      <c r="A7" s="13" t="s">
        <v>16</v>
      </c>
      <c r="B7" s="14"/>
      <c r="C7" s="15"/>
      <c r="D7" s="6">
        <v>54</v>
      </c>
      <c r="E7" s="6">
        <v>85</v>
      </c>
      <c r="F7" s="6">
        <v>124</v>
      </c>
      <c r="G7" s="6">
        <f>SUM($D7:$F7)</f>
        <v>263</v>
      </c>
    </row>
    <row r="8" spans="1:7" x14ac:dyDescent="0.3">
      <c r="A8" s="13" t="s">
        <v>25</v>
      </c>
      <c r="B8" s="14"/>
      <c r="C8" s="15"/>
      <c r="D8" s="6">
        <v>10241</v>
      </c>
      <c r="E8" s="6">
        <v>13400</v>
      </c>
      <c r="F8" s="6">
        <v>22578</v>
      </c>
      <c r="G8" s="6">
        <f>SUM($D8:$F8)</f>
        <v>46219</v>
      </c>
    </row>
    <row r="9" spans="1:7" x14ac:dyDescent="0.3">
      <c r="A9" s="13" t="s">
        <v>26</v>
      </c>
      <c r="B9" s="14"/>
      <c r="C9" s="15"/>
      <c r="D9" s="6">
        <v>1104</v>
      </c>
      <c r="E9" s="6">
        <v>1210</v>
      </c>
      <c r="F9" s="6">
        <v>1898</v>
      </c>
      <c r="G9" s="6">
        <f>SUM($D9:$F9)</f>
        <v>4212</v>
      </c>
    </row>
    <row r="10" spans="1:7" x14ac:dyDescent="0.3">
      <c r="A10" s="13" t="s">
        <v>17</v>
      </c>
      <c r="B10" s="14"/>
      <c r="C10" s="15"/>
      <c r="D10" s="6">
        <v>1</v>
      </c>
      <c r="E10" s="6">
        <v>1</v>
      </c>
      <c r="F10" s="6">
        <v>1</v>
      </c>
      <c r="G10" s="6">
        <f>SUM($D10:$F10)</f>
        <v>3</v>
      </c>
    </row>
    <row r="11" spans="1:7" x14ac:dyDescent="0.3">
      <c r="A11" s="13" t="s">
        <v>24</v>
      </c>
      <c r="B11" s="14"/>
      <c r="C11" s="15"/>
      <c r="D11" s="6"/>
      <c r="E11" s="6"/>
      <c r="F11" s="6"/>
      <c r="G11" s="6"/>
    </row>
    <row r="13" spans="1:7" x14ac:dyDescent="0.3">
      <c r="A13" s="3" t="s">
        <v>12</v>
      </c>
      <c r="B13" s="4" t="s">
        <v>18</v>
      </c>
      <c r="C13" s="4" t="s">
        <v>27</v>
      </c>
      <c r="D13" s="4" t="s">
        <v>13</v>
      </c>
      <c r="E13" s="4" t="s">
        <v>14</v>
      </c>
      <c r="F13" s="4" t="s">
        <v>15</v>
      </c>
      <c r="G13" s="4" t="s">
        <v>36</v>
      </c>
    </row>
    <row r="14" spans="1:7" x14ac:dyDescent="0.3">
      <c r="A14" s="6" t="s">
        <v>0</v>
      </c>
      <c r="B14" s="10">
        <v>4000</v>
      </c>
      <c r="C14" s="5" t="s">
        <v>23</v>
      </c>
      <c r="D14" s="10">
        <f>$B14/$G$8*$D$8</f>
        <v>886.30217010320439</v>
      </c>
      <c r="E14" s="10">
        <f>$B14/$G$8*$E$8</f>
        <v>1159.6962288236441</v>
      </c>
      <c r="F14" s="10">
        <f>$B14/$G$8*$F$8</f>
        <v>1954.0016010731517</v>
      </c>
      <c r="G14" s="10">
        <f>$B14-SUM($D14:$F14)</f>
        <v>0</v>
      </c>
    </row>
    <row r="15" spans="1:7" x14ac:dyDescent="0.3">
      <c r="A15" s="6" t="s">
        <v>1</v>
      </c>
      <c r="B15" s="10">
        <v>2000</v>
      </c>
      <c r="C15" s="5" t="s">
        <v>35</v>
      </c>
      <c r="D15" s="10">
        <f>$B15/$G$6*$D$6</f>
        <v>400</v>
      </c>
      <c r="E15" s="10">
        <f>$B15/$G$6*$E$6</f>
        <v>600</v>
      </c>
      <c r="F15" s="10">
        <f>$B15/$G$6*$F$6</f>
        <v>1000</v>
      </c>
      <c r="G15" s="10">
        <f t="shared" ref="G15:G26" si="0">$B15-SUM($D15:$F15)</f>
        <v>0</v>
      </c>
    </row>
    <row r="16" spans="1:7" x14ac:dyDescent="0.3">
      <c r="A16" s="6" t="s">
        <v>2</v>
      </c>
      <c r="B16" s="10">
        <v>200</v>
      </c>
      <c r="C16" s="5" t="s">
        <v>35</v>
      </c>
      <c r="D16" s="10">
        <f>$B16/$G$6*$D$6</f>
        <v>40</v>
      </c>
      <c r="E16" s="10">
        <f>$B16/$G$6*$E$6</f>
        <v>60</v>
      </c>
      <c r="F16" s="10">
        <f>$B16/$G$6*$F$6</f>
        <v>100</v>
      </c>
      <c r="G16" s="10">
        <f t="shared" si="0"/>
        <v>0</v>
      </c>
    </row>
    <row r="17" spans="1:7" x14ac:dyDescent="0.3">
      <c r="A17" s="6" t="s">
        <v>3</v>
      </c>
      <c r="B17" s="10">
        <v>50</v>
      </c>
      <c r="C17" s="5" t="s">
        <v>35</v>
      </c>
      <c r="D17" s="10">
        <f>$B17/$G$6*$D$6</f>
        <v>10</v>
      </c>
      <c r="E17" s="10">
        <f>$B17/$G$6*$E$6</f>
        <v>15</v>
      </c>
      <c r="F17" s="10">
        <f>$B17/$G$6*$F$6</f>
        <v>25</v>
      </c>
      <c r="G17" s="10">
        <f t="shared" si="0"/>
        <v>0</v>
      </c>
    </row>
    <row r="18" spans="1:7" x14ac:dyDescent="0.3">
      <c r="A18" s="6" t="s">
        <v>4</v>
      </c>
      <c r="B18" s="10">
        <v>800</v>
      </c>
      <c r="C18" s="5" t="s">
        <v>35</v>
      </c>
      <c r="D18" s="10">
        <f>$B18/$G$6*$D$6</f>
        <v>160</v>
      </c>
      <c r="E18" s="10">
        <f>$B18/$G$6*$E$6</f>
        <v>240</v>
      </c>
      <c r="F18" s="10">
        <f>$B18/$G$6*$F$6</f>
        <v>400</v>
      </c>
      <c r="G18" s="10">
        <f t="shared" si="0"/>
        <v>0</v>
      </c>
    </row>
    <row r="19" spans="1:7" x14ac:dyDescent="0.3">
      <c r="A19" s="6" t="s">
        <v>5</v>
      </c>
      <c r="B19" s="10">
        <v>300</v>
      </c>
      <c r="C19" s="5" t="s">
        <v>35</v>
      </c>
      <c r="D19" s="10">
        <f>$B19/$G$6*$D$6</f>
        <v>60</v>
      </c>
      <c r="E19" s="10">
        <f>$B19/$G$6*$E$6</f>
        <v>90</v>
      </c>
      <c r="F19" s="10">
        <f>$B19/$G$6*$F$6</f>
        <v>150</v>
      </c>
      <c r="G19" s="10">
        <f t="shared" si="0"/>
        <v>0</v>
      </c>
    </row>
    <row r="20" spans="1:7" x14ac:dyDescent="0.3">
      <c r="A20" s="6" t="s">
        <v>6</v>
      </c>
      <c r="B20" s="10">
        <v>400</v>
      </c>
      <c r="C20" s="5" t="s">
        <v>23</v>
      </c>
      <c r="D20" s="10">
        <f>$B20/$G$9*$D$9</f>
        <v>104.84330484330485</v>
      </c>
      <c r="E20" s="10">
        <f>$B20/$G$9*$E$9</f>
        <v>114.90978157644825</v>
      </c>
      <c r="F20" s="10">
        <f>$B20/$G$9*$F$9</f>
        <v>180.24691358024694</v>
      </c>
      <c r="G20" s="10">
        <f t="shared" si="0"/>
        <v>0</v>
      </c>
    </row>
    <row r="21" spans="1:7" x14ac:dyDescent="0.3">
      <c r="A21" s="6" t="s">
        <v>7</v>
      </c>
      <c r="B21" s="10">
        <v>500</v>
      </c>
      <c r="C21" s="5" t="s">
        <v>35</v>
      </c>
      <c r="D21" s="10">
        <f>$B21/$G$6*$D$6</f>
        <v>100</v>
      </c>
      <c r="E21" s="10">
        <f>$B21/$G$6*$E$6</f>
        <v>150</v>
      </c>
      <c r="F21" s="10">
        <f>$B21/$G$6*$F$6</f>
        <v>250</v>
      </c>
      <c r="G21" s="10">
        <f t="shared" si="0"/>
        <v>0</v>
      </c>
    </row>
    <row r="22" spans="1:7" x14ac:dyDescent="0.3">
      <c r="A22" s="6" t="s">
        <v>8</v>
      </c>
      <c r="B22" s="10">
        <v>100</v>
      </c>
      <c r="C22" s="5" t="s">
        <v>35</v>
      </c>
      <c r="D22" s="10">
        <f>$B22/$G$6*$D$6</f>
        <v>20</v>
      </c>
      <c r="E22" s="10">
        <f>$B22/$G$6*$E$6</f>
        <v>30</v>
      </c>
      <c r="F22" s="10">
        <f>$B22/$G$6*$F$6</f>
        <v>50</v>
      </c>
      <c r="G22" s="10">
        <f t="shared" si="0"/>
        <v>0</v>
      </c>
    </row>
    <row r="23" spans="1:7" x14ac:dyDescent="0.3">
      <c r="A23" s="6" t="s">
        <v>9</v>
      </c>
      <c r="B23" s="10">
        <v>1250</v>
      </c>
      <c r="C23" s="5" t="s">
        <v>17</v>
      </c>
      <c r="D23" s="10">
        <f>$B23/$G$10*$D$10</f>
        <v>416.66666666666669</v>
      </c>
      <c r="E23" s="10">
        <f>$B23/$G$10*$E$10</f>
        <v>416.66666666666669</v>
      </c>
      <c r="F23" s="10">
        <f>$B23/$G$10*$F$10</f>
        <v>416.66666666666669</v>
      </c>
      <c r="G23" s="10">
        <f t="shared" si="0"/>
        <v>0</v>
      </c>
    </row>
    <row r="24" spans="1:7" x14ac:dyDescent="0.3">
      <c r="A24" s="7" t="s">
        <v>18</v>
      </c>
      <c r="B24" s="11">
        <f>SUBTOTAL(109,B14:B23)</f>
        <v>9600</v>
      </c>
      <c r="C24" s="16"/>
      <c r="D24" s="11">
        <f>SUBTOTAL(109,D14:D23)</f>
        <v>2197.8121416131758</v>
      </c>
      <c r="E24" s="11">
        <f t="shared" ref="E24" si="1">SUBTOTAL(109,E14:E23)</f>
        <v>2876.2726770667587</v>
      </c>
      <c r="F24" s="11">
        <f>SUBTOTAL(109,F14:F23)</f>
        <v>4525.9151813200651</v>
      </c>
      <c r="G24" s="11">
        <f t="shared" si="0"/>
        <v>0</v>
      </c>
    </row>
    <row r="25" spans="1:7" x14ac:dyDescent="0.3">
      <c r="A25" s="8" t="s">
        <v>10</v>
      </c>
      <c r="B25" s="12">
        <f>SUM($D25:$F25)</f>
        <v>-9200</v>
      </c>
      <c r="C25" s="17"/>
      <c r="D25" s="12">
        <v>-2000</v>
      </c>
      <c r="E25" s="12">
        <v>-3000</v>
      </c>
      <c r="F25" s="12">
        <v>-4200</v>
      </c>
      <c r="G25" s="12">
        <f t="shared" si="0"/>
        <v>0</v>
      </c>
    </row>
    <row r="26" spans="1:7" x14ac:dyDescent="0.3">
      <c r="A26" s="6" t="s">
        <v>11</v>
      </c>
      <c r="B26" s="10">
        <f>SUM($D26:$F26)</f>
        <v>399.99999999999955</v>
      </c>
      <c r="C26" s="17"/>
      <c r="D26" s="10">
        <f>$D24+$D25</f>
        <v>197.81214161317575</v>
      </c>
      <c r="E26" s="10">
        <f>$E24+$E25</f>
        <v>-123.72732293324134</v>
      </c>
      <c r="F26" s="10">
        <f>$F24+$F25</f>
        <v>325.91518132006513</v>
      </c>
      <c r="G26" s="10">
        <f t="shared" si="0"/>
        <v>0</v>
      </c>
    </row>
    <row r="28" spans="1:7" x14ac:dyDescent="0.3">
      <c r="A28" s="3" t="s">
        <v>28</v>
      </c>
      <c r="B28" s="4" t="s">
        <v>31</v>
      </c>
      <c r="C28" s="4" t="s">
        <v>15</v>
      </c>
      <c r="D28" s="4" t="s">
        <v>32</v>
      </c>
      <c r="E28" s="4" t="s">
        <v>33</v>
      </c>
    </row>
    <row r="29" spans="1:7" x14ac:dyDescent="0.3">
      <c r="A29" s="6" t="s">
        <v>29</v>
      </c>
      <c r="B29" s="6">
        <v>10</v>
      </c>
      <c r="C29" s="10">
        <f>$F$24/12*10</f>
        <v>3771.5959844333879</v>
      </c>
      <c r="D29" s="10">
        <v>-3500</v>
      </c>
      <c r="E29" s="10">
        <f t="shared" ref="E29:E30" si="2">$C29+$D29</f>
        <v>271.59598443338791</v>
      </c>
    </row>
    <row r="30" spans="1:7" x14ac:dyDescent="0.3">
      <c r="A30" s="6" t="s">
        <v>30</v>
      </c>
      <c r="B30" s="6">
        <v>2</v>
      </c>
      <c r="C30" s="10">
        <f>$F$24/12*2</f>
        <v>754.31919688667756</v>
      </c>
      <c r="D30" s="10">
        <v>-700</v>
      </c>
      <c r="E30" s="10">
        <f t="shared" si="2"/>
        <v>54.31919688667756</v>
      </c>
    </row>
  </sheetData>
  <mergeCells count="8">
    <mergeCell ref="A11:C11"/>
    <mergeCell ref="C24:C26"/>
    <mergeCell ref="A5:C5"/>
    <mergeCell ref="A6:C6"/>
    <mergeCell ref="A7:C7"/>
    <mergeCell ref="A8:C8"/>
    <mergeCell ref="A9:C9"/>
    <mergeCell ref="A10:C10"/>
  </mergeCells>
  <conditionalFormatting sqref="D26:F2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29:E3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Conguagli spese</vt:lpstr>
      <vt:lpstr>Conguagli spese Pro-rata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Pasquillo</dc:creator>
  <cp:lastModifiedBy>Patrick Pasquillo</cp:lastModifiedBy>
  <cp:lastPrinted>2024-05-16T07:53:22Z</cp:lastPrinted>
  <dcterms:created xsi:type="dcterms:W3CDTF">2024-05-15T12:09:08Z</dcterms:created>
  <dcterms:modified xsi:type="dcterms:W3CDTF">2024-05-29T13:31:02Z</dcterms:modified>
</cp:coreProperties>
</file>