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F91E9B9E-B4D1-444D-B341-F7089599F8E1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<sst xmlns="http://schemas.openxmlformats.org/spreadsheetml/2006/main" count="93" uniqueCount="35">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</sst>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" fontId="0" fillId="0" borderId="1" xfId="0" applyNumberForma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tabSelected="1" workbookViewId="0">
      <selection activeCell="A11" sqref="A11"/>
    </sheetView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29" t="s">
        <v>22</v>
      </c>
      <c r="B5" s="30"/>
      <c r="C5" s="31"/>
      <c r="D5" s="10" t="s">
        <v>13</v>
      </c>
      <c r="E5" s="11" t="s">
        <v>14</v>
      </c>
      <c r="F5" s="11" t="s">
        <v>15</v>
      </c>
      <c r="G5" s="11" t="s">
        <v>18</v>
      </c>
    </row>
    <row r="6" spans="1:7" x14ac:dyDescent="0.3">
      <c r="A6" s="24" t="s">
        <v>16</v>
      </c>
      <c r="B6" s="25"/>
      <c r="C6" s="26"/>
      <c r="D6" s="6">
        <v>54</v>
      </c>
      <c r="E6" s="7">
        <v>85</v>
      </c>
      <c r="F6" s="7">
        <v>124</v>
      </c>
      <c r="G6" s="7">
        <f>SUM($D6:$F6)</f>
        <v>263</v>
      </c>
    </row>
    <row r="7" spans="1:7" x14ac:dyDescent="0.3">
      <c r="A7" s="24" t="s">
        <v>25</v>
      </c>
      <c r="B7" s="25"/>
      <c r="C7" s="26"/>
      <c r="D7" s="6">
        <v>10241</v>
      </c>
      <c r="E7" s="7">
        <v>13400</v>
      </c>
      <c r="F7" s="7">
        <v>22578</v>
      </c>
      <c r="G7" s="7">
        <f>SUM($D7:$F7)</f>
        <v>46219</v>
      </c>
    </row>
    <row r="8" spans="1:7" x14ac:dyDescent="0.3">
      <c r="A8" s="24" t="s">
        <v>26</v>
      </c>
      <c r="B8" s="25"/>
      <c r="C8" s="26"/>
      <c r="D8" s="6">
        <v>1104</v>
      </c>
      <c r="E8" s="7">
        <v>1210</v>
      </c>
      <c r="F8" s="7">
        <v>1898</v>
      </c>
      <c r="G8" s="7">
        <f>SUM($D8:$F8)</f>
        <v>4212</v>
      </c>
    </row>
    <row r="9" spans="1:7" x14ac:dyDescent="0.3">
      <c r="A9" s="24" t="s">
        <v>17</v>
      </c>
      <c r="B9" s="25"/>
      <c r="C9" s="26"/>
      <c r="D9" s="6">
        <v>1</v>
      </c>
      <c r="E9" s="7">
        <v>1</v>
      </c>
      <c r="F9" s="7">
        <v>1</v>
      </c>
      <c r="G9" s="7">
        <f>SUM($D9:$F9)</f>
        <v>3</v>
      </c>
    </row>
    <row r="10" spans="1:7" x14ac:dyDescent="0.3">
      <c r="A10" s="24" t="s">
        <v>24</v>
      </c>
      <c r="B10" s="25"/>
      <c r="C10" s="26"/>
      <c r="D10" s="6"/>
      <c r="E10" s="7"/>
      <c r="F10" s="7"/>
      <c r="G10" s="7"/>
    </row>
    <row r="12" spans="1:7" x14ac:dyDescent="0.3">
      <c r="A12" s="8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7" t="s">
        <v>0</v>
      </c>
      <c r="B13" s="18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7" t="s">
        <v>1</v>
      </c>
      <c r="B14" s="18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7" t="s">
        <v>2</v>
      </c>
      <c r="B15" s="18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7" t="s">
        <v>3</v>
      </c>
      <c r="B16" s="18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7" t="s">
        <v>4</v>
      </c>
      <c r="B17" s="18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7" t="s">
        <v>5</v>
      </c>
      <c r="B18" s="18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7" t="s">
        <v>6</v>
      </c>
      <c r="B19" s="18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7" t="s">
        <v>7</v>
      </c>
      <c r="B20" s="18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7" t="s">
        <v>8</v>
      </c>
      <c r="B21" s="18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7" t="s">
        <v>9</v>
      </c>
      <c r="B22" s="18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2" t="s">
        <v>18</v>
      </c>
      <c r="B23" s="19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3" t="s">
        <v>10</v>
      </c>
      <c r="B24" s="20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7" t="s">
        <v>11</v>
      </c>
      <c r="B25" s="18">
        <f>SUM($D25:$F25)</f>
        <v>400</v>
      </c>
      <c r="C25" s="2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</sheetData>
  <mergeCells count="7">
    <mergeCell ref="A10:C10"/>
    <mergeCell ref="C23:C25"/>
    <mergeCell ref="A5:C5"/>
    <mergeCell ref="A6:C6"/>
    <mergeCell ref="A7:C7"/>
    <mergeCell ref="A8:C8"/>
    <mergeCell ref="A9:C9"/>
  </mergeCells>
  <conditionalFormatting sqref="D25:F2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workbookViewId="0">
      <selection activeCell="A31" sqref="A31"/>
    </sheetView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2" t="s">
        <v>22</v>
      </c>
      <c r="B5" s="33"/>
      <c r="C5" s="34"/>
      <c r="D5" s="17" t="s">
        <v>13</v>
      </c>
      <c r="E5" s="9" t="s">
        <v>14</v>
      </c>
      <c r="F5" s="9" t="s">
        <v>15</v>
      </c>
      <c r="G5" s="9" t="s">
        <v>18</v>
      </c>
    </row>
    <row r="6" spans="1:7" x14ac:dyDescent="0.3">
      <c r="A6" s="35" t="s">
        <v>16</v>
      </c>
      <c r="B6" s="36"/>
      <c r="C6" s="37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35" t="s">
        <v>25</v>
      </c>
      <c r="B7" s="36"/>
      <c r="C7" s="37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35" t="s">
        <v>26</v>
      </c>
      <c r="B8" s="36"/>
      <c r="C8" s="37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35" t="s">
        <v>17</v>
      </c>
      <c r="B9" s="36"/>
      <c r="C9" s="37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35" t="s">
        <v>24</v>
      </c>
      <c r="B10" s="36"/>
      <c r="C10" s="37"/>
      <c r="D10" s="3"/>
      <c r="E10" s="4"/>
      <c r="F10" s="4"/>
      <c r="G10" s="4"/>
    </row>
    <row r="12" spans="1:7" x14ac:dyDescent="0.3">
      <c r="A12" s="14" t="s">
        <v>12</v>
      </c>
      <c r="B12" s="9" t="s">
        <v>18</v>
      </c>
      <c r="C12" s="9" t="s">
        <v>27</v>
      </c>
      <c r="D12" s="9" t="s">
        <v>13</v>
      </c>
      <c r="E12" s="9" t="s">
        <v>14</v>
      </c>
      <c r="F12" s="9" t="s">
        <v>15</v>
      </c>
      <c r="G12" s="9" t="s">
        <v>34</v>
      </c>
    </row>
    <row r="13" spans="1:7" x14ac:dyDescent="0.3">
      <c r="A13" s="4" t="s">
        <v>0</v>
      </c>
      <c r="B13" s="21">
        <v>4000</v>
      </c>
      <c r="C13" s="5" t="s">
        <v>23</v>
      </c>
      <c r="D13" s="21">
        <f>$B13/$G$7*$D$7</f>
        <v>886.30217010320439</v>
      </c>
      <c r="E13" s="21">
        <f>$B13/$G$7*$E$7</f>
        <v>1159.6962288236441</v>
      </c>
      <c r="F13" s="21">
        <f>$B13/$G$7*$F$7</f>
        <v>1954.0016010731517</v>
      </c>
      <c r="G13" s="21">
        <f>$B13-SUM($D13:$F13)</f>
        <v>0</v>
      </c>
    </row>
    <row r="14" spans="1:7" x14ac:dyDescent="0.3">
      <c r="A14" s="4" t="s">
        <v>1</v>
      </c>
      <c r="B14" s="21">
        <v>2000</v>
      </c>
      <c r="C14" s="5" t="s">
        <v>16</v>
      </c>
      <c r="D14" s="21">
        <f>$B14/$G$6*$D$6</f>
        <v>410.64638783269965</v>
      </c>
      <c r="E14" s="21">
        <f>$B14/$G$6*$E$6</f>
        <v>646.38783269961982</v>
      </c>
      <c r="F14" s="21">
        <f>$B14/$G$6*$F$6</f>
        <v>942.96577946768059</v>
      </c>
      <c r="G14" s="21">
        <f t="shared" ref="G14:G25" si="0">$B14-SUM($D14:$F14)</f>
        <v>0</v>
      </c>
    </row>
    <row r="15" spans="1:7" x14ac:dyDescent="0.3">
      <c r="A15" s="4" t="s">
        <v>2</v>
      </c>
      <c r="B15" s="21">
        <v>200</v>
      </c>
      <c r="C15" s="5" t="s">
        <v>16</v>
      </c>
      <c r="D15" s="21">
        <f>$B15/$G$6*$D$6</f>
        <v>41.064638783269956</v>
      </c>
      <c r="E15" s="21">
        <f>$B15/$G$6*$E$6</f>
        <v>64.638783269961976</v>
      </c>
      <c r="F15" s="21">
        <f>$B15/$G$6*$F$6</f>
        <v>94.296577946768053</v>
      </c>
      <c r="G15" s="21">
        <f t="shared" si="0"/>
        <v>0</v>
      </c>
    </row>
    <row r="16" spans="1:7" x14ac:dyDescent="0.3">
      <c r="A16" s="4" t="s">
        <v>3</v>
      </c>
      <c r="B16" s="21">
        <v>50</v>
      </c>
      <c r="C16" s="5" t="s">
        <v>16</v>
      </c>
      <c r="D16" s="21">
        <f>$B16/$G$6*$D$6</f>
        <v>10.266159695817489</v>
      </c>
      <c r="E16" s="21">
        <f>$B16/$G$6*$E$6</f>
        <v>16.159695817490494</v>
      </c>
      <c r="F16" s="21">
        <f>$B16/$G$6*$F$6</f>
        <v>23.574144486692013</v>
      </c>
      <c r="G16" s="21">
        <f t="shared" si="0"/>
        <v>0</v>
      </c>
    </row>
    <row r="17" spans="1:7" x14ac:dyDescent="0.3">
      <c r="A17" s="4" t="s">
        <v>4</v>
      </c>
      <c r="B17" s="21">
        <v>800</v>
      </c>
      <c r="C17" s="5" t="s">
        <v>16</v>
      </c>
      <c r="D17" s="21">
        <f>$B17/$G$6*$D$6</f>
        <v>164.25855513307982</v>
      </c>
      <c r="E17" s="21">
        <f>$B17/$G$6*$E$6</f>
        <v>258.55513307984791</v>
      </c>
      <c r="F17" s="21">
        <f>$B17/$G$6*$F$6</f>
        <v>377.18631178707221</v>
      </c>
      <c r="G17" s="21">
        <f t="shared" si="0"/>
        <v>0</v>
      </c>
    </row>
    <row r="18" spans="1:7" x14ac:dyDescent="0.3">
      <c r="A18" s="4" t="s">
        <v>5</v>
      </c>
      <c r="B18" s="21">
        <v>300</v>
      </c>
      <c r="C18" s="5" t="s">
        <v>16</v>
      </c>
      <c r="D18" s="21">
        <f>$B18/$G$6*$D$6</f>
        <v>61.596958174904941</v>
      </c>
      <c r="E18" s="21">
        <f>$B18/$G$6*$E$6</f>
        <v>96.958174904942965</v>
      </c>
      <c r="F18" s="21">
        <f>$B18/$G$6*$F$6</f>
        <v>141.44486692015209</v>
      </c>
      <c r="G18" s="21">
        <f t="shared" si="0"/>
        <v>0</v>
      </c>
    </row>
    <row r="19" spans="1:7" x14ac:dyDescent="0.3">
      <c r="A19" s="4" t="s">
        <v>6</v>
      </c>
      <c r="B19" s="21">
        <v>400</v>
      </c>
      <c r="C19" s="5" t="s">
        <v>23</v>
      </c>
      <c r="D19" s="21">
        <f>$B19/$G$8*$D$8</f>
        <v>104.84330484330485</v>
      </c>
      <c r="E19" s="21">
        <f>$B19/$G$8*$E$8</f>
        <v>114.90978157644825</v>
      </c>
      <c r="F19" s="21">
        <f>$B19/$G$8*$F$8</f>
        <v>180.24691358024694</v>
      </c>
      <c r="G19" s="21">
        <f t="shared" si="0"/>
        <v>0</v>
      </c>
    </row>
    <row r="20" spans="1:7" x14ac:dyDescent="0.3">
      <c r="A20" s="4" t="s">
        <v>7</v>
      </c>
      <c r="B20" s="21">
        <v>500</v>
      </c>
      <c r="C20" s="5" t="s">
        <v>16</v>
      </c>
      <c r="D20" s="21">
        <f>$B20/$G$6*$D$6</f>
        <v>102.66159695817491</v>
      </c>
      <c r="E20" s="21">
        <f>$B20/$G$6*$E$6</f>
        <v>161.59695817490496</v>
      </c>
      <c r="F20" s="21">
        <f>$B20/$G$6*$F$6</f>
        <v>235.74144486692015</v>
      </c>
      <c r="G20" s="21">
        <f t="shared" si="0"/>
        <v>0</v>
      </c>
    </row>
    <row r="21" spans="1:7" x14ac:dyDescent="0.3">
      <c r="A21" s="4" t="s">
        <v>8</v>
      </c>
      <c r="B21" s="21">
        <v>100</v>
      </c>
      <c r="C21" s="5" t="s">
        <v>16</v>
      </c>
      <c r="D21" s="21">
        <f>$B21/$G$6*$D$6</f>
        <v>20.532319391634978</v>
      </c>
      <c r="E21" s="21">
        <f>$B21/$G$6*$E$6</f>
        <v>32.319391634980988</v>
      </c>
      <c r="F21" s="21">
        <f>$B21/$G$6*$F$6</f>
        <v>47.148288973384027</v>
      </c>
      <c r="G21" s="21">
        <f t="shared" si="0"/>
        <v>0</v>
      </c>
    </row>
    <row r="22" spans="1:7" x14ac:dyDescent="0.3">
      <c r="A22" s="4" t="s">
        <v>9</v>
      </c>
      <c r="B22" s="21">
        <v>1250</v>
      </c>
      <c r="C22" s="5" t="s">
        <v>17</v>
      </c>
      <c r="D22" s="21">
        <f>$B22/$G$9*$D$9</f>
        <v>416.66666666666669</v>
      </c>
      <c r="E22" s="21">
        <f>$B22/$G$9*$E$9</f>
        <v>416.66666666666669</v>
      </c>
      <c r="F22" s="21">
        <f>$B22/$G$9*$F$9</f>
        <v>416.66666666666669</v>
      </c>
      <c r="G22" s="21">
        <f t="shared" si="0"/>
        <v>0</v>
      </c>
    </row>
    <row r="23" spans="1:7" x14ac:dyDescent="0.3">
      <c r="A23" s="16" t="s">
        <v>18</v>
      </c>
      <c r="B23" s="22">
        <f>SUBTOTAL(109,B13:B22)</f>
        <v>9600</v>
      </c>
      <c r="C23" s="27"/>
      <c r="D23" s="22">
        <f>SUBTOTAL(109,D13:D22)</f>
        <v>2218.8387575827578</v>
      </c>
      <c r="E23" s="22">
        <f t="shared" ref="E23:F23" si="1">SUBTOTAL(109,E13:E22)</f>
        <v>2967.8886466485078</v>
      </c>
      <c r="F23" s="22">
        <f t="shared" si="1"/>
        <v>4413.2725957687344</v>
      </c>
      <c r="G23" s="22">
        <f t="shared" si="0"/>
        <v>0</v>
      </c>
    </row>
    <row r="24" spans="1:7" x14ac:dyDescent="0.3">
      <c r="A24" s="15" t="s">
        <v>10</v>
      </c>
      <c r="B24" s="23">
        <f>SUM($D24:$F24)</f>
        <v>-9200</v>
      </c>
      <c r="C24" s="28"/>
      <c r="D24" s="23">
        <v>-2000</v>
      </c>
      <c r="E24" s="23">
        <v>-3000</v>
      </c>
      <c r="F24" s="23">
        <v>-4200</v>
      </c>
      <c r="G24" s="23">
        <f t="shared" si="0"/>
        <v>0</v>
      </c>
    </row>
    <row r="25" spans="1:7" x14ac:dyDescent="0.3">
      <c r="A25" s="4" t="s">
        <v>11</v>
      </c>
      <c r="B25" s="21">
        <f>SUM($D25:$F25)</f>
        <v>400</v>
      </c>
      <c r="C25" s="28"/>
      <c r="D25" s="21">
        <f>$D23+$D24</f>
        <v>218.83875758275781</v>
      </c>
      <c r="E25" s="21">
        <f>$E23+$E24</f>
        <v>-32.111353351492198</v>
      </c>
      <c r="F25" s="21">
        <f>$F23+$F24</f>
        <v>213.27259576873439</v>
      </c>
      <c r="G25" s="21">
        <f t="shared" si="0"/>
        <v>0</v>
      </c>
    </row>
    <row r="27" spans="1:7" x14ac:dyDescent="0.3">
      <c r="A27" s="14" t="s">
        <v>28</v>
      </c>
      <c r="B27" s="9" t="s">
        <v>31</v>
      </c>
      <c r="C27" s="9" t="s">
        <v>15</v>
      </c>
      <c r="D27" s="9" t="s">
        <v>32</v>
      </c>
      <c r="E27" s="9" t="s">
        <v>33</v>
      </c>
    </row>
    <row r="28" spans="1:7" x14ac:dyDescent="0.3">
      <c r="A28" s="7" t="s">
        <v>29</v>
      </c>
      <c r="B28" s="7">
        <v>10</v>
      </c>
      <c r="C28" s="18">
        <f>$F$23/12*10</f>
        <v>3677.727163140612</v>
      </c>
      <c r="D28" s="18">
        <v>-3500</v>
      </c>
      <c r="E28" s="18">
        <f t="shared" ref="E28:E29" si="2">$C28+$D28</f>
        <v>177.72716314061199</v>
      </c>
    </row>
    <row r="29" spans="1:7" x14ac:dyDescent="0.3">
      <c r="A29" s="7" t="s">
        <v>30</v>
      </c>
      <c r="B29" s="7">
        <v>2</v>
      </c>
      <c r="C29" s="18">
        <f>$F$23/12*2</f>
        <v>735.5454326281224</v>
      </c>
      <c r="D29" s="18">
        <v>-700</v>
      </c>
      <c r="E29" s="18">
        <f t="shared" si="2"/>
        <v>35.545432628122398</v>
      </c>
    </row>
  </sheetData>
  <mergeCells count="7">
    <mergeCell ref="C23:C25"/>
    <mergeCell ref="A5:C5"/>
    <mergeCell ref="A6:C6"/>
    <mergeCell ref="A7:C7"/>
    <mergeCell ref="A8:C8"/>
    <mergeCell ref="A9:C9"/>
    <mergeCell ref="A10:C10"/>
  </mergeCells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2024-05-29T14:52:57Z</dcterms:modified>
</cp:coreProperties>
</file>