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calculative part 1" sheetId="2" r:id="rId5"/>
    <sheet state="visible" name="Descriptive Stat" sheetId="3" r:id="rId6"/>
    <sheet state="visible" name="calculative part 2" sheetId="4" r:id="rId7"/>
    <sheet state="visible" name="calculative part 3" sheetId="5" r:id="rId8"/>
    <sheet state="visible" name="calculative part 4" sheetId="6" r:id="rId9"/>
  </sheets>
  <definedNames>
    <definedName hidden="1" localSheetId="1" name="_xlnm._FilterDatabase">'calculative part 1'!$M$32:$N$40</definedName>
    <definedName hidden="1" localSheetId="3" name="_xlnm._FilterDatabase">'calculative part 2'!$E$40:$F$43</definedName>
  </definedNames>
  <calcPr/>
  <pivotCaches>
    <pivotCache cacheId="0" r:id="rId10"/>
  </pivotCache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8">
      <text>
        <t xml:space="preserve">Current Stock Level appears to be in a separate section under "Month wise product inventory".
	-24DS2000087 BANANI MALLICK</t>
      </text>
    </comment>
  </commentList>
</comments>
</file>

<file path=xl/sharedStrings.xml><?xml version="1.0" encoding="utf-8"?>
<sst xmlns="http://schemas.openxmlformats.org/spreadsheetml/2006/main" count="2306" uniqueCount="119">
  <si>
    <t>Date</t>
  </si>
  <si>
    <t>Product Name</t>
  </si>
  <si>
    <t>Customer Name</t>
  </si>
  <si>
    <t>Cost Price</t>
  </si>
  <si>
    <t>Sell Price</t>
  </si>
  <si>
    <t>Quantity</t>
  </si>
  <si>
    <t>Trousers</t>
  </si>
  <si>
    <t>Vikas Mehta</t>
  </si>
  <si>
    <t>Shirt</t>
  </si>
  <si>
    <t>Anita Roy</t>
  </si>
  <si>
    <t>Ethnic Wear</t>
  </si>
  <si>
    <t>Suman Das</t>
  </si>
  <si>
    <t>Month wise product inventory</t>
  </si>
  <si>
    <t>Footwear</t>
  </si>
  <si>
    <t>Arun Kumar</t>
  </si>
  <si>
    <t>Accessories</t>
  </si>
  <si>
    <t>Rajesh Gupta</t>
  </si>
  <si>
    <t>December</t>
  </si>
  <si>
    <t>November</t>
  </si>
  <si>
    <t>October</t>
  </si>
  <si>
    <t>Jeans</t>
  </si>
  <si>
    <t>Priya Sen</t>
  </si>
  <si>
    <t>Formal Wear</t>
  </si>
  <si>
    <t>Ravi Verma</t>
  </si>
  <si>
    <t>Underwear</t>
  </si>
  <si>
    <t>Neha Jain</t>
  </si>
  <si>
    <t>Amit Sharma</t>
  </si>
  <si>
    <t>Deepak Yadav</t>
  </si>
  <si>
    <t>Month</t>
  </si>
  <si>
    <t>Profit per Unit</t>
  </si>
  <si>
    <t>Total Sales Value</t>
  </si>
  <si>
    <t>Total Cost</t>
  </si>
  <si>
    <t>Total Profit</t>
  </si>
  <si>
    <t>Create a Pivot Table for Profit Margins</t>
  </si>
  <si>
    <t>Analyzing the daily sales trends</t>
  </si>
  <si>
    <t>SUM of Total Profit</t>
  </si>
  <si>
    <t>SUM of Total Sales Value</t>
  </si>
  <si>
    <t>Grand Total</t>
  </si>
  <si>
    <t>Pivot Table for Customer Insights</t>
  </si>
  <si>
    <t>SUM of Quantity</t>
  </si>
  <si>
    <t>Pivot Table for Product-Wise Sales</t>
  </si>
  <si>
    <t>Month-wise Product Sales Table</t>
  </si>
  <si>
    <t>Analyze profit margins per product and month</t>
  </si>
  <si>
    <t>Final Summary of Key Statistics for Raj Fashion</t>
  </si>
  <si>
    <t>Category</t>
  </si>
  <si>
    <t>Metric</t>
  </si>
  <si>
    <t>Value</t>
  </si>
  <si>
    <t>Explanation</t>
  </si>
  <si>
    <t>Sales</t>
  </si>
  <si>
    <t>Total Sales (All Products)</t>
  </si>
  <si>
    <t>Sum of all product sales.</t>
  </si>
  <si>
    <t>Average Daily Sales</t>
  </si>
  <si>
    <t>Mean sales per day.</t>
  </si>
  <si>
    <t>Median Daily Sales</t>
  </si>
  <si>
    <t>Central sales tendency</t>
  </si>
  <si>
    <t>Standard Deviation (Sales)</t>
  </si>
  <si>
    <t>Indicates sales fluctuations</t>
  </si>
  <si>
    <t>Highest Sales Day</t>
  </si>
  <si>
    <t>Peak sales day based on transaction volume.</t>
  </si>
  <si>
    <t>Lowest Sales Day</t>
  </si>
  <si>
    <t>Day with the lowest sales recorded.</t>
  </si>
  <si>
    <t>Revenue</t>
  </si>
  <si>
    <t>Total Revenue</t>
  </si>
  <si>
    <t>Total income from sales.</t>
  </si>
  <si>
    <t>Average Daily Revenue</t>
  </si>
  <si>
    <t>Mean revenue per day.</t>
  </si>
  <si>
    <t>Median Sales</t>
  </si>
  <si>
    <t>Central tendency measure.</t>
  </si>
  <si>
    <t>Measures fluctuations in revenue.</t>
  </si>
  <si>
    <t>Most Sold Product</t>
  </si>
  <si>
    <t>Most frequently sold item.</t>
  </si>
  <si>
    <t>Profit</t>
  </si>
  <si>
    <t>Total Profit Earned</t>
  </si>
  <si>
    <t>Total profit across all products.</t>
  </si>
  <si>
    <t>Average Daily Profit</t>
  </si>
  <si>
    <t>Mean daily profit.</t>
  </si>
  <si>
    <t>Highest Profit Day</t>
  </si>
  <si>
    <t>Most profitable day.</t>
  </si>
  <si>
    <t>Lowest Profit Day</t>
  </si>
  <si>
    <t>Least profitable day.</t>
  </si>
  <si>
    <t>Average Profit Margin (%)</t>
  </si>
  <si>
    <t>Percentage of revenue retained as profit.</t>
  </si>
  <si>
    <t>Inventory</t>
  </si>
  <si>
    <t>Average Stock Level</t>
  </si>
  <si>
    <t>Mean inventory available.</t>
  </si>
  <si>
    <t>Stock Variability</t>
  </si>
  <si>
    <t>Stock Turnover Rate</t>
  </si>
  <si>
    <t>Percentage of stock sold vs. inventory level.</t>
  </si>
  <si>
    <t>Customer Borrowing</t>
  </si>
  <si>
    <t>Total Outstanding Amount</t>
  </si>
  <si>
    <t>Total unpaid customer debt.</t>
  </si>
  <si>
    <t>Average Borrowed Per Customer</t>
  </si>
  <si>
    <t>Mean outstanding balance per customer.</t>
  </si>
  <si>
    <t>Sales-to-Inventory Ratio</t>
  </si>
  <si>
    <t>Compute Overstocking Inventory for Each Month</t>
  </si>
  <si>
    <t>Total</t>
  </si>
  <si>
    <t>Product wise overstock(%)</t>
  </si>
  <si>
    <t>Monthwise overstock</t>
  </si>
  <si>
    <t>value in %</t>
  </si>
  <si>
    <t>Note:</t>
  </si>
  <si>
    <t>During festivals like Durga Puja(in Oct), Kali Puja(in Nov), Bhai Dooj, and the winter(in Dec) shopping season, sales spike, reducing overstock.
But once the rush ends,demand drops, leaving excess inventory. This shows the need for smarter forecasting and inventory planning to handle 
stock better year-round.</t>
  </si>
  <si>
    <t>Monthly Sales Trend Pivot Table</t>
  </si>
  <si>
    <t>Identify Top-Selling Products</t>
  </si>
  <si>
    <t>Customer Purchase Behavior</t>
  </si>
  <si>
    <t>SUM of Sell Price</t>
  </si>
  <si>
    <t>Month-over-month sales growth</t>
  </si>
  <si>
    <t>profit(%)</t>
  </si>
  <si>
    <t>COUNT of Total Sales Value</t>
  </si>
  <si>
    <t>Profit Margin(in %)</t>
  </si>
  <si>
    <t>Inventory Optimization</t>
  </si>
  <si>
    <t>Total product sale</t>
  </si>
  <si>
    <t>Total Inventory</t>
  </si>
  <si>
    <t>Current Stock Level</t>
  </si>
  <si>
    <t>High-Risk (Stock Running Out Soon) → Ratio ≥ 65%</t>
  </si>
  <si>
    <t>Color: 🔴 Red (Critical Stock Level)</t>
  </si>
  <si>
    <t>Medium-Risk (Balanced Stock) → Ratio between 50% and 65%</t>
  </si>
  <si>
    <t>Color: 🟡 Yellow (Manageable Stock Level)</t>
  </si>
  <si>
    <t>Low-Risk (Overstocked Items) → Ratio &lt; 50%</t>
  </si>
  <si>
    <t>Color: 🟢 Green (Excess Stock, Low Demand)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</si>
</sst>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quot;-&quot;mmm&quot;-&quot;yyyy"/>
  </numFmts>
  <fonts count="19">
    <font>
      <sz val="10.0"/>
      <color rgb="FF000000"/>
      <name val="Arial"/>
      <scheme val="minor"/>
    </font>
    <font>
      <b/>
      <sz val="11.0"/>
      <color rgb="FF000000"/>
      <name val="Calibri"/>
    </font>
    <font>
      <sz val="11.0"/>
      <color rgb="FF000000"/>
      <name val="Calibri"/>
    </font>
    <font/>
    <font>
      <color theme="1"/>
      <name val="Arial"/>
      <scheme val="minor"/>
    </font>
    <font>
      <b/>
      <sz val="12.0"/>
      <color rgb="FFF8FAFF"/>
      <name val="Inter"/>
    </font>
    <font>
      <b/>
      <sz val="14.0"/>
      <color rgb="FFF8FAFF"/>
      <name val="Inter"/>
    </font>
    <font>
      <color theme="1"/>
      <name val="Arial"/>
    </font>
    <font>
      <b/>
      <color theme="1"/>
      <name val="Arial"/>
      <scheme val="minor"/>
    </font>
    <font>
      <b/>
      <color rgb="FFFF0000"/>
      <name val="Arial"/>
      <scheme val="minor"/>
    </font>
    <font>
      <b/>
      <color rgb="FFFFFFFF"/>
      <name val="Arial"/>
      <scheme val="minor"/>
    </font>
    <font>
      <color rgb="FFFFFFFF"/>
      <name val="Arial"/>
      <scheme val="minor"/>
    </font>
    <font>
      <b/>
      <sz val="12.0"/>
      <color theme="1"/>
      <name val="Arial"/>
      <scheme val="minor"/>
    </font>
    <font>
      <b/>
      <sz val="18.0"/>
      <color theme="1"/>
      <name val="Arial"/>
    </font>
    <font>
      <b/>
      <sz val="10.0"/>
      <color rgb="FFFF0000"/>
      <name val="Arial"/>
      <scheme val="minor"/>
    </font>
    <font>
      <b/>
      <sz val="13.0"/>
      <color theme="1"/>
      <name val="Arial"/>
      <scheme val="minor"/>
    </font>
    <font>
      <sz val="13.0"/>
      <color theme="1"/>
      <name val="Arial"/>
      <scheme val="minor"/>
    </font>
    <font>
      <b/>
      <sz val="14.0"/>
      <color theme="1"/>
      <name val="Arial"/>
      <scheme val="minor"/>
    </font>
    <font>
      <b/>
      <sz val="11.0"/>
      <color theme="1"/>
      <name val="Arial"/>
      <scheme val="minor"/>
    </font>
  </fonts>
  <fills count="15">
    <fill>
      <patternFill patternType="none"/>
    </fill>
    <fill>
      <patternFill patternType="lightGray"/>
    </fill>
    <fill>
      <patternFill patternType="solid">
        <fgColor rgb="FF292A2D"/>
        <bgColor rgb="FF292A2D"/>
      </patternFill>
    </fill>
    <fill>
      <patternFill patternType="solid">
        <fgColor rgb="FFFFFFFF"/>
        <bgColor rgb="FFFFFFFF"/>
      </patternFill>
    </fill>
    <fill>
      <patternFill patternType="solid">
        <fgColor rgb="FFBF9000"/>
        <bgColor rgb="FFBF9000"/>
      </patternFill>
    </fill>
    <fill>
      <patternFill patternType="solid">
        <fgColor rgb="FFC9DAF8"/>
        <bgColor rgb="FFC9DAF8"/>
      </patternFill>
    </fill>
    <fill>
      <patternFill patternType="solid">
        <fgColor rgb="FF45818E"/>
        <bgColor rgb="FF45818E"/>
      </patternFill>
    </fill>
    <fill>
      <patternFill patternType="solid">
        <fgColor rgb="FF76A5AF"/>
        <bgColor rgb="FF76A5AF"/>
      </patternFill>
    </fill>
    <fill>
      <patternFill patternType="solid">
        <fgColor rgb="FFF3F3F3"/>
        <bgColor rgb="FFF3F3F3"/>
      </patternFill>
    </fill>
    <fill>
      <patternFill patternType="solid">
        <fgColor rgb="FF38761D"/>
        <bgColor rgb="FF38761D"/>
      </patternFill>
    </fill>
    <fill>
      <patternFill patternType="solid">
        <fgColor rgb="FFD9EAD3"/>
        <bgColor rgb="FFD9EAD3"/>
      </patternFill>
    </fill>
    <fill>
      <patternFill patternType="solid">
        <fgColor theme="0"/>
        <bgColor theme="0"/>
      </patternFill>
    </fill>
    <fill>
      <patternFill patternType="solid">
        <fgColor rgb="FFD9D2E9"/>
        <bgColor rgb="FFD9D2E9"/>
      </patternFill>
    </fill>
    <fill>
      <patternFill patternType="solid">
        <fgColor rgb="FFFF9900"/>
        <bgColor rgb="FFFF9900"/>
      </patternFill>
    </fill>
    <fill>
      <patternFill patternType="solid">
        <fgColor rgb="FFF9CB9C"/>
        <bgColor rgb="FFF9CB9C"/>
      </patternFill>
    </fill>
  </fills>
  <borders count="2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thick">
        <color rgb="FF000000"/>
      </right>
      <bottom style="thick">
        <color rgb="FF000000"/>
      </bottom>
    </border>
    <border>
      <left style="thick">
        <color rgb="FF000000"/>
      </left>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0" fillId="0" fontId="1" numFmtId="0" xfId="0" applyAlignment="1" applyFont="1">
      <alignment horizontal="center" readingOrder="0" shrinkToFit="0" vertical="top" wrapText="0"/>
    </xf>
    <xf borderId="1" fillId="0" fontId="2" numFmtId="164" xfId="0" applyAlignment="1" applyBorder="1" applyFont="1" applyNumberForma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right" readingOrder="0" shrinkToFit="0" vertical="bottom" wrapText="0"/>
    </xf>
    <xf borderId="0" fillId="0" fontId="2" numFmtId="0" xfId="0" applyAlignment="1" applyFont="1">
      <alignment horizontal="right" readingOrder="0" shrinkToFit="0" vertical="bottom" wrapText="0"/>
    </xf>
    <xf borderId="2" fillId="0" fontId="1" numFmtId="0" xfId="0" applyAlignment="1" applyBorder="1" applyFont="1">
      <alignment horizontal="center" readingOrder="0" shrinkToFit="0" vertical="top" wrapText="0"/>
    </xf>
    <xf borderId="3" fillId="0" fontId="3" numFmtId="0" xfId="0" applyBorder="1" applyFont="1"/>
    <xf borderId="4" fillId="0" fontId="3" numFmtId="0" xfId="0" applyBorder="1" applyFont="1"/>
    <xf borderId="4" fillId="0" fontId="1" numFmtId="0" xfId="0" applyAlignment="1" applyBorder="1" applyFont="1">
      <alignment horizontal="center" readingOrder="0" shrinkToFit="0" vertical="top" wrapText="0"/>
    </xf>
    <xf borderId="1" fillId="0" fontId="4" numFmtId="0" xfId="0" applyBorder="1" applyFont="1"/>
    <xf borderId="1" fillId="0" fontId="4" numFmtId="0" xfId="0" applyAlignment="1" applyBorder="1" applyFont="1">
      <alignment readingOrder="0"/>
    </xf>
    <xf borderId="1" fillId="0" fontId="1" numFmtId="165" xfId="0" applyAlignment="1" applyBorder="1" applyFont="1" applyNumberFormat="1">
      <alignment horizontal="center" readingOrder="0" shrinkToFit="0" vertical="top" wrapText="0"/>
    </xf>
    <xf borderId="0" fillId="0" fontId="2" numFmtId="165"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4" numFmtId="0" xfId="0" applyFont="1"/>
    <xf borderId="0" fillId="2" fontId="5" numFmtId="0" xfId="0" applyAlignment="1" applyFill="1" applyFont="1">
      <alignment readingOrder="0"/>
    </xf>
    <xf borderId="0" fillId="2" fontId="6" numFmtId="0" xfId="0" applyAlignment="1" applyFont="1">
      <alignment horizontal="center" readingOrder="0"/>
    </xf>
    <xf borderId="0" fillId="0" fontId="4" numFmtId="165" xfId="0" applyFont="1" applyNumberFormat="1"/>
    <xf borderId="0" fillId="2" fontId="6" numFmtId="0" xfId="0" applyAlignment="1" applyFont="1">
      <alignment readingOrder="0"/>
    </xf>
    <xf borderId="0" fillId="3" fontId="1" numFmtId="165" xfId="0" applyAlignment="1" applyFill="1" applyFont="1" applyNumberFormat="1">
      <alignment horizontal="center" readingOrder="0" shrinkToFit="0" vertical="top" wrapText="0"/>
    </xf>
    <xf borderId="0" fillId="3" fontId="1" numFmtId="0" xfId="0" applyAlignment="1" applyFont="1">
      <alignment horizontal="center" readingOrder="0" shrinkToFit="0" vertical="top" wrapText="0"/>
    </xf>
    <xf borderId="0" fillId="3" fontId="7" numFmtId="0" xfId="0" applyAlignment="1" applyFont="1">
      <alignment vertical="bottom"/>
    </xf>
    <xf borderId="0" fillId="3" fontId="4" numFmtId="0" xfId="0" applyFont="1"/>
    <xf borderId="0" fillId="3" fontId="2" numFmtId="165" xfId="0" applyAlignment="1" applyFont="1" applyNumberFormat="1">
      <alignment readingOrder="0" shrinkToFit="0" vertical="bottom" wrapText="0"/>
    </xf>
    <xf borderId="5" fillId="4" fontId="8" numFmtId="0" xfId="0" applyAlignment="1" applyBorder="1" applyFill="1" applyFont="1">
      <alignment horizontal="center" readingOrder="0"/>
    </xf>
    <xf borderId="5" fillId="5" fontId="8" numFmtId="0" xfId="0" applyAlignment="1" applyBorder="1" applyFill="1" applyFont="1">
      <alignment readingOrder="0"/>
    </xf>
    <xf borderId="5" fillId="0" fontId="8" numFmtId="0" xfId="0" applyAlignment="1" applyBorder="1" applyFont="1">
      <alignment readingOrder="0"/>
    </xf>
    <xf borderId="5" fillId="3" fontId="9" numFmtId="0" xfId="0" applyBorder="1" applyFont="1"/>
    <xf borderId="5" fillId="3" fontId="9" numFmtId="0" xfId="0" applyAlignment="1" applyBorder="1" applyFont="1">
      <alignment readingOrder="0"/>
    </xf>
    <xf borderId="5" fillId="3" fontId="9" numFmtId="165" xfId="0" applyAlignment="1" applyBorder="1" applyFont="1" applyNumberFormat="1">
      <alignment readingOrder="0"/>
    </xf>
    <xf borderId="5" fillId="3" fontId="9" numFmtId="10" xfId="0" applyAlignment="1" applyBorder="1" applyFont="1" applyNumberFormat="1">
      <alignment readingOrder="0"/>
    </xf>
    <xf borderId="5" fillId="3" fontId="9" numFmtId="10" xfId="0" applyBorder="1" applyFont="1" applyNumberFormat="1"/>
    <xf borderId="0" fillId="6" fontId="10" numFmtId="0" xfId="0" applyFill="1" applyFont="1"/>
    <xf borderId="0" fillId="7" fontId="10" numFmtId="0" xfId="0" applyFill="1" applyFont="1"/>
    <xf borderId="0" fillId="8" fontId="8" numFmtId="0" xfId="0" applyFill="1" applyFont="1"/>
    <xf borderId="0" fillId="0" fontId="8" numFmtId="0" xfId="0" applyFont="1"/>
    <xf borderId="0" fillId="6" fontId="11" numFmtId="0" xfId="0" applyFont="1"/>
    <xf borderId="0" fillId="5" fontId="8" numFmtId="0" xfId="0" applyFont="1"/>
    <xf borderId="0" fillId="5" fontId="8" numFmtId="10" xfId="0" applyFont="1" applyNumberFormat="1"/>
    <xf borderId="6" fillId="6" fontId="10" numFmtId="0" xfId="0" applyAlignment="1" applyBorder="1" applyFont="1">
      <alignment horizontal="center"/>
    </xf>
    <xf borderId="6" fillId="9" fontId="10" numFmtId="0" xfId="0" applyAlignment="1" applyBorder="1" applyFill="1" applyFont="1">
      <alignment readingOrder="0"/>
    </xf>
    <xf borderId="6" fillId="8" fontId="8" numFmtId="0" xfId="0" applyAlignment="1" applyBorder="1" applyFont="1">
      <alignment horizontal="center"/>
    </xf>
    <xf borderId="6" fillId="0" fontId="4" numFmtId="0" xfId="0" applyAlignment="1" applyBorder="1" applyFont="1">
      <alignment horizontal="center"/>
    </xf>
    <xf borderId="6" fillId="0" fontId="8" numFmtId="10" xfId="0" applyBorder="1" applyFont="1" applyNumberFormat="1"/>
    <xf borderId="7" fillId="8" fontId="8" numFmtId="0" xfId="0" applyAlignment="1" applyBorder="1" applyFont="1">
      <alignment horizontal="center"/>
    </xf>
    <xf borderId="8" fillId="0" fontId="8" numFmtId="10" xfId="0" applyBorder="1" applyFont="1" applyNumberFormat="1"/>
    <xf borderId="6" fillId="7" fontId="11" numFmtId="0" xfId="0" applyBorder="1" applyFont="1"/>
    <xf borderId="6" fillId="5" fontId="8" numFmtId="3" xfId="0" applyBorder="1" applyFont="1" applyNumberFormat="1"/>
    <xf borderId="9" fillId="9" fontId="10" numFmtId="0" xfId="0" applyAlignment="1" applyBorder="1" applyFont="1">
      <alignment readingOrder="0"/>
    </xf>
    <xf borderId="10" fillId="9" fontId="10" numFmtId="0" xfId="0" applyAlignment="1" applyBorder="1" applyFont="1">
      <alignment readingOrder="0"/>
    </xf>
    <xf borderId="11" fillId="10" fontId="8" numFmtId="0" xfId="0" applyAlignment="1" applyBorder="1" applyFill="1" applyFont="1">
      <alignment readingOrder="0"/>
    </xf>
    <xf borderId="12" fillId="0" fontId="8" numFmtId="10" xfId="0" applyBorder="1" applyFont="1" applyNumberFormat="1"/>
    <xf borderId="0" fillId="11" fontId="12" numFmtId="0" xfId="0" applyAlignment="1" applyFill="1" applyFont="1">
      <alignment readingOrder="0"/>
    </xf>
    <xf borderId="0" fillId="11" fontId="12" numFmtId="10" xfId="0" applyFont="1" applyNumberFormat="1"/>
    <xf borderId="13" fillId="10" fontId="8" numFmtId="0" xfId="0" applyAlignment="1" applyBorder="1" applyFont="1">
      <alignment readingOrder="0"/>
    </xf>
    <xf borderId="0" fillId="0" fontId="13" numFmtId="0" xfId="0" applyAlignment="1" applyFont="1">
      <alignment horizontal="center" readingOrder="0"/>
    </xf>
    <xf borderId="14" fillId="0" fontId="14" numFmtId="0" xfId="0" applyAlignment="1" applyBorder="1" applyFont="1">
      <alignment readingOrder="0"/>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1" fillId="6" fontId="10" numFmtId="0" xfId="0" applyBorder="1" applyFont="1"/>
    <xf borderId="1" fillId="5" fontId="8" numFmtId="49" xfId="0" applyAlignment="1" applyBorder="1" applyFont="1" applyNumberFormat="1">
      <alignment readingOrder="0"/>
    </xf>
    <xf borderId="1" fillId="0" fontId="4" numFmtId="10" xfId="0" applyBorder="1" applyFont="1" applyNumberFormat="1"/>
    <xf borderId="1" fillId="12" fontId="8" numFmtId="10" xfId="0" applyBorder="1" applyFill="1" applyFont="1" applyNumberFormat="1"/>
    <xf borderId="0" fillId="0" fontId="4" numFmtId="10" xfId="0" applyFont="1" applyNumberFormat="1"/>
    <xf borderId="1" fillId="7" fontId="8" numFmtId="0" xfId="0" applyBorder="1" applyFont="1"/>
    <xf borderId="1" fillId="7" fontId="8" numFmtId="49" xfId="0" applyAlignment="1" applyBorder="1" applyFont="1" applyNumberFormat="1">
      <alignment readingOrder="0"/>
    </xf>
    <xf borderId="1" fillId="5" fontId="8" numFmtId="0" xfId="0" applyBorder="1" applyFont="1"/>
    <xf borderId="1" fillId="0" fontId="8" numFmtId="10" xfId="0" applyBorder="1" applyFont="1" applyNumberFormat="1"/>
    <xf borderId="0" fillId="0" fontId="4" numFmtId="4" xfId="0" applyFont="1" applyNumberFormat="1"/>
    <xf borderId="6" fillId="13" fontId="12" numFmtId="0" xfId="0" applyBorder="1" applyFill="1" applyFont="1"/>
    <xf borderId="6" fillId="13" fontId="12" numFmtId="0" xfId="0" applyAlignment="1" applyBorder="1" applyFont="1">
      <alignment readingOrder="0"/>
    </xf>
    <xf borderId="6" fillId="14" fontId="15" numFmtId="0" xfId="0" applyBorder="1" applyFill="1" applyFont="1"/>
    <xf borderId="6" fillId="0" fontId="16" numFmtId="0" xfId="0" applyBorder="1" applyFont="1"/>
    <xf borderId="6" fillId="0" fontId="16" numFmtId="10" xfId="0" applyBorder="1" applyFont="1" applyNumberFormat="1"/>
    <xf borderId="0" fillId="0" fontId="17" numFmtId="0" xfId="0" applyAlignment="1" applyFont="1">
      <alignment readingOrder="0"/>
    </xf>
    <xf borderId="20" fillId="0" fontId="18" numFmtId="0" xfId="0" applyAlignment="1" applyBorder="1" applyFont="1">
      <alignment readingOrder="0"/>
    </xf>
    <xf borderId="21" fillId="0" fontId="18" numFmtId="0" xfId="0" applyBorder="1" applyFont="1"/>
    <xf borderId="22" fillId="0" fontId="18" numFmtId="0" xfId="0" applyBorder="1" applyFont="1"/>
    <xf borderId="23" fillId="0" fontId="18" numFmtId="0" xfId="0" applyAlignment="1" applyBorder="1" applyFont="1">
      <alignment readingOrder="0"/>
    </xf>
    <xf borderId="0" fillId="0" fontId="18" numFmtId="0" xfId="0" applyFont="1"/>
    <xf borderId="24" fillId="0" fontId="18" numFmtId="0" xfId="0" applyBorder="1" applyFont="1"/>
    <xf borderId="25" fillId="0" fontId="18" numFmtId="0" xfId="0" applyAlignment="1" applyBorder="1" applyFont="1">
      <alignment readingOrder="0"/>
    </xf>
    <xf borderId="26" fillId="0" fontId="18" numFmtId="0" xfId="0" applyBorder="1" applyFont="1"/>
    <xf borderId="27" fillId="0" fontId="18" numFmtId="0" xfId="0" applyBorder="1" applyFont="1"/>
  </cellXfs>
  <cellStyles count="1">
    <cellStyle xfId="0" name="Normal" builtinId="0"/>
  </cellStyles>
  <dxfs count="3">
    <dxf>
      <font/>
      <fill>
        <patternFill patternType="solid">
          <fgColor rgb="FFFF0000"/>
          <bgColor rgb="FFFF0000"/>
        </patternFill>
      </fill>
      <border/>
    </dxf>
    <dxf>
      <font/>
      <fill>
        <patternFill patternType="solid">
          <fgColor rgb="FFFFFF00"/>
          <bgColor rgb="FFFFFF00"/>
        </patternFill>
      </fill>
      <border/>
    </dxf>
    <dxf>
      <font/>
      <fill>
        <patternFill patternType="solid">
          <fgColor rgb="FF50C118"/>
          <bgColor rgb="FF50C11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FF0000"/>
                </a:solidFill>
                <a:latin typeface="+mn-lt"/>
              </a:defRPr>
            </a:pPr>
            <a:r>
              <a:rPr b="1">
                <a:solidFill>
                  <a:srgbClr val="FF0000"/>
                </a:solidFill>
                <a:latin typeface="+mn-lt"/>
              </a:rPr>
              <a:t>Month-wise Profit Margins</a:t>
            </a:r>
          </a:p>
        </c:rich>
      </c:tx>
      <c:overlay val="0"/>
    </c:title>
    <c:plotArea>
      <c:layout/>
      <c:barChart>
        <c:barDir val="col"/>
        <c:ser>
          <c:idx val="0"/>
          <c:order val="0"/>
          <c:tx>
            <c:strRef>
              <c:f>'calculative part 1'!$N$59:$N$60</c:f>
            </c:strRef>
          </c:tx>
          <c:spPr>
            <a:solidFill>
              <a:schemeClr val="accent1"/>
            </a:solidFill>
            <a:ln cmpd="sng">
              <a:solidFill>
                <a:srgbClr val="000000"/>
              </a:solidFill>
            </a:ln>
          </c:spPr>
          <c:cat>
            <c:strRef>
              <c:f>'calculative part 1'!$M$61:$M$68</c:f>
            </c:strRef>
          </c:cat>
          <c:val>
            <c:numRef>
              <c:f>'calculative part 1'!$N$61:$N$68</c:f>
              <c:numCache/>
            </c:numRef>
          </c:val>
        </c:ser>
        <c:ser>
          <c:idx val="1"/>
          <c:order val="1"/>
          <c:tx>
            <c:strRef>
              <c:f>'calculative part 1'!$O$59:$O$60</c:f>
            </c:strRef>
          </c:tx>
          <c:spPr>
            <a:solidFill>
              <a:schemeClr val="accent2"/>
            </a:solidFill>
            <a:ln cmpd="sng">
              <a:solidFill>
                <a:srgbClr val="000000"/>
              </a:solidFill>
            </a:ln>
          </c:spPr>
          <c:cat>
            <c:strRef>
              <c:f>'calculative part 1'!$M$61:$M$68</c:f>
            </c:strRef>
          </c:cat>
          <c:val>
            <c:numRef>
              <c:f>'calculative part 1'!$O$61:$O$68</c:f>
              <c:numCache/>
            </c:numRef>
          </c:val>
        </c:ser>
        <c:ser>
          <c:idx val="2"/>
          <c:order val="2"/>
          <c:tx>
            <c:strRef>
              <c:f>'calculative part 1'!$P$59:$P$60</c:f>
            </c:strRef>
          </c:tx>
          <c:spPr>
            <a:solidFill>
              <a:schemeClr val="accent3"/>
            </a:solidFill>
            <a:ln cmpd="sng">
              <a:solidFill>
                <a:srgbClr val="000000"/>
              </a:solidFill>
            </a:ln>
          </c:spPr>
          <c:cat>
            <c:strRef>
              <c:f>'calculative part 1'!$M$61:$M$68</c:f>
            </c:strRef>
          </c:cat>
          <c:val>
            <c:numRef>
              <c:f>'calculative part 1'!$P$61:$P$68</c:f>
              <c:numCache/>
            </c:numRef>
          </c:val>
        </c:ser>
        <c:axId val="793033839"/>
        <c:axId val="992463754"/>
      </c:barChart>
      <c:catAx>
        <c:axId val="7930338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92463754"/>
      </c:catAx>
      <c:valAx>
        <c:axId val="9924637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303383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34343"/>
                </a:solidFill>
                <a:latin typeface="+mn-lt"/>
              </a:defRPr>
            </a:pPr>
            <a:r>
              <a:rPr b="1">
                <a:solidFill>
                  <a:srgbClr val="434343"/>
                </a:solidFill>
                <a:latin typeface="+mn-lt"/>
              </a:rPr>
              <a:t>Daily Sales Trends</a:t>
            </a:r>
          </a:p>
        </c:rich>
      </c:tx>
      <c:overlay val="0"/>
    </c:title>
    <c:plotArea>
      <c:layout/>
      <c:lineChart>
        <c:varyColors val="0"/>
        <c:ser>
          <c:idx val="0"/>
          <c:order val="0"/>
          <c:tx>
            <c:strRef>
              <c:f>'calculative part 1'!$T$4</c:f>
            </c:strRef>
          </c:tx>
          <c:spPr>
            <a:ln cmpd="sng">
              <a:solidFill>
                <a:srgbClr val="FF0000">
                  <a:alpha val="90196"/>
                </a:srgbClr>
              </a:solidFill>
            </a:ln>
          </c:spPr>
          <c:marker>
            <c:symbol val="circle"/>
            <c:size val="7"/>
            <c:spPr>
              <a:solidFill>
                <a:srgbClr val="FF0000">
                  <a:alpha val="90196"/>
                </a:srgbClr>
              </a:solidFill>
              <a:ln cmpd="sng">
                <a:solidFill>
                  <a:srgbClr val="FF0000">
                    <a:alpha val="90196"/>
                  </a:srgbClr>
                </a:solidFill>
              </a:ln>
            </c:spPr>
          </c:marker>
          <c:cat>
            <c:strRef>
              <c:f>'calculative part 1'!$S$5:$S$94</c:f>
            </c:strRef>
          </c:cat>
          <c:val>
            <c:numRef>
              <c:f>'calculative part 1'!$T$5:$T$94</c:f>
              <c:numCache/>
            </c:numRef>
          </c:val>
          <c:smooth val="0"/>
        </c:ser>
        <c:axId val="1753657973"/>
        <c:axId val="1418810811"/>
      </c:lineChart>
      <c:catAx>
        <c:axId val="17536579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18810811"/>
      </c:catAx>
      <c:valAx>
        <c:axId val="14188108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3657973"/>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Overstocking vs Sales Analysis</a:t>
            </a:r>
          </a:p>
        </c:rich>
      </c:tx>
      <c:overlay val="0"/>
    </c:title>
    <c:plotArea>
      <c:layout/>
      <c:barChart>
        <c:barDir val="col"/>
        <c:grouping val="percentStacked"/>
        <c:ser>
          <c:idx val="0"/>
          <c:order val="0"/>
          <c:tx>
            <c:strRef>
              <c:f>'calculative part 2'!$F$24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'calculative part 2'!$E$25:$E$32</c:f>
            </c:strRef>
          </c:cat>
          <c:val>
            <c:numRef>
              <c:f>'calculative part 2'!$F$25:$F$32</c:f>
              <c:numCache/>
            </c:numRef>
          </c:val>
        </c:ser>
        <c:ser>
          <c:idx val="1"/>
          <c:order val="1"/>
          <c:tx>
            <c:strRef>
              <c:f>'calculative part 2'!$G$24</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'calculative part 2'!$E$25:$E$32</c:f>
            </c:strRef>
          </c:cat>
          <c:val>
            <c:numRef>
              <c:f>'calculative part 2'!$G$25:$G$32</c:f>
              <c:numCache/>
            </c:numRef>
          </c:val>
        </c:ser>
        <c:ser>
          <c:idx val="2"/>
          <c:order val="2"/>
          <c:tx>
            <c:strRef>
              <c:f>'calculative part 2'!$H$24</c:f>
            </c:strRef>
          </c:tx>
          <c:spPr>
            <a:solidFill>
              <a:srgbClr val="FF9900"/>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'calculative part 2'!$E$25:$E$32</c:f>
            </c:strRef>
          </c:cat>
          <c:val>
            <c:numRef>
              <c:f>'calculative part 2'!$H$25:$H$32</c:f>
              <c:numCache/>
            </c:numRef>
          </c:val>
        </c:ser>
        <c:overlap val="100"/>
        <c:axId val="828350900"/>
        <c:axId val="597956435"/>
      </c:barChart>
      <c:catAx>
        <c:axId val="8283509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97956435"/>
      </c:catAx>
      <c:valAx>
        <c:axId val="5979564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835090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Monthwise overstock</a:t>
            </a:r>
          </a:p>
        </c:rich>
      </c:tx>
      <c:overlay val="0"/>
    </c:title>
    <c:plotArea>
      <c:layout/>
      <c:barChart>
        <c:barDir val="bar"/>
        <c:ser>
          <c:idx val="0"/>
          <c:order val="0"/>
          <c:tx>
            <c:strRef>
              <c:f>'calculative part 2'!$F$35</c:f>
            </c:strRef>
          </c:tx>
          <c:spPr>
            <a:solidFill>
              <a:srgbClr val="FFD966"/>
            </a:solidFill>
            <a:ln cmpd="sng">
              <a:solidFill>
                <a:srgbClr val="000000"/>
              </a:solidFill>
              <a:prstDash val="solid"/>
            </a:ln>
          </c:spPr>
          <c:cat>
            <c:strRef>
              <c:f>'calculative part 2'!$E$36:$E$38</c:f>
            </c:strRef>
          </c:cat>
          <c:val>
            <c:numRef>
              <c:f>'calculative part 2'!$F$36:$F$38</c:f>
              <c:numCache/>
            </c:numRef>
          </c:val>
        </c:ser>
        <c:axId val="231703159"/>
        <c:axId val="669879798"/>
      </c:barChart>
      <c:catAx>
        <c:axId val="23170315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69879798"/>
      </c:catAx>
      <c:valAx>
        <c:axId val="66987979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1703159"/>
        <c:crosses val="max"/>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Sales-to-Inventory Ratio</a:t>
            </a:r>
          </a:p>
        </c:rich>
      </c:tx>
      <c:overlay val="0"/>
    </c:title>
    <c:plotArea>
      <c:layout/>
      <c:barChart>
        <c:barDir val="bar"/>
        <c:ser>
          <c:idx val="0"/>
          <c:order val="0"/>
          <c:tx>
            <c:strRef>
              <c:f>'calculative part 2'!$F$40</c:f>
            </c:strRef>
          </c:tx>
          <c:spPr>
            <a:solidFill>
              <a:schemeClr val="accent1"/>
            </a:solidFill>
            <a:ln cmpd="sng">
              <a:solidFill>
                <a:srgbClr val="000000"/>
              </a:solidFill>
            </a:ln>
          </c:spPr>
          <c:cat>
            <c:strRef>
              <c:f>'calculative part 2'!$E$41:$E$43</c:f>
            </c:strRef>
          </c:cat>
          <c:val>
            <c:numRef>
              <c:f>'calculative part 2'!$F$41:$F$43</c:f>
              <c:numCache/>
            </c:numRef>
          </c:val>
        </c:ser>
        <c:axId val="1056681474"/>
        <c:axId val="449391937"/>
      </c:barChart>
      <c:catAx>
        <c:axId val="105668147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49391937"/>
      </c:catAx>
      <c:valAx>
        <c:axId val="44939193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56681474"/>
        <c:crosses val="max"/>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34343"/>
                </a:solidFill>
                <a:latin typeface="+mn-lt"/>
              </a:defRPr>
            </a:pPr>
            <a:r>
              <a:rPr b="1">
                <a:solidFill>
                  <a:srgbClr val="434343"/>
                </a:solidFill>
                <a:latin typeface="+mn-lt"/>
              </a:rPr>
              <a:t>Product Profitability</a:t>
            </a:r>
          </a:p>
        </c:rich>
      </c:tx>
      <c:overlay val="0"/>
    </c:title>
    <c:plotArea>
      <c:layout/>
      <c:barChart>
        <c:barDir val="col"/>
        <c:ser>
          <c:idx val="0"/>
          <c:order val="0"/>
          <c:tx>
            <c:strRef>
              <c:f>'calculative part 3'!$G$18</c:f>
            </c:strRef>
          </c:tx>
          <c:spPr>
            <a:solidFill>
              <a:srgbClr val="FF9900"/>
            </a:solidFill>
            <a:ln cmpd="sng">
              <a:solidFill>
                <a:srgbClr val="000000"/>
              </a:solidFill>
              <a:prstDash val="sysDot"/>
            </a:ln>
          </c:spPr>
          <c:cat>
            <c:strRef>
              <c:f>'calculative part 3'!$F$19:$F$26</c:f>
            </c:strRef>
          </c:cat>
          <c:val>
            <c:numRef>
              <c:f>'calculative part 3'!$G$19:$G$26</c:f>
              <c:numCache/>
            </c:numRef>
          </c:val>
        </c:ser>
        <c:axId val="361088329"/>
        <c:axId val="786478965"/>
      </c:barChart>
      <c:catAx>
        <c:axId val="3610883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86478965"/>
      </c:catAx>
      <c:valAx>
        <c:axId val="7864789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1088329"/>
      </c:valAx>
    </c:plotArea>
    <c:legend>
      <c:legendPos val="tr"/>
      <c:overlay val="1"/>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34343"/>
                </a:solidFill>
                <a:latin typeface="+mn-lt"/>
              </a:defRPr>
            </a:pPr>
            <a:r>
              <a:rPr b="1">
                <a:solidFill>
                  <a:srgbClr val="434343"/>
                </a:solidFill>
                <a:latin typeface="+mn-lt"/>
              </a:rPr>
              <a:t>Customer Purchase Behavior</a:t>
            </a:r>
          </a:p>
        </c:rich>
      </c:tx>
      <c:overlay val="0"/>
    </c:title>
    <c:plotArea>
      <c:layout/>
      <c:pieChart>
        <c:varyColors val="1"/>
        <c:ser>
          <c:idx val="0"/>
          <c:order val="0"/>
          <c:tx>
            <c:strRef>
              <c:f>'calculative part 3'!$M$5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'calculative part 3'!$L$6:$L$14</c:f>
            </c:strRef>
          </c:cat>
          <c:val>
            <c:numRef>
              <c:f>'calculative part 3'!$M$6:$M$14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product sale, Total Inventory and Current Stock Level</a:t>
            </a:r>
          </a:p>
        </c:rich>
      </c:tx>
      <c:overlay val="0"/>
    </c:title>
    <c:plotArea>
      <c:layout/>
      <c:barChart>
        <c:barDir val="col"/>
        <c:grouping val="stacked"/>
        <c:ser>
          <c:idx val="0"/>
          <c:order val="0"/>
          <c:tx>
            <c:strRef>
              <c:f>'calculative part 4'!$C$8</c:f>
            </c:strRef>
          </c:tx>
          <c:spPr>
            <a:solidFill>
              <a:schemeClr val="accent1"/>
            </a:solidFill>
            <a:ln cmpd="sng">
              <a:solidFill>
                <a:srgbClr val="000000"/>
              </a:solidFill>
            </a:ln>
          </c:spPr>
          <c:cat>
            <c:strRef>
              <c:f>'calculative part 4'!$B$9:$B$16</c:f>
            </c:strRef>
          </c:cat>
          <c:val>
            <c:numRef>
              <c:f>'calculative part 4'!$C$9:$C$16</c:f>
              <c:numCache/>
            </c:numRef>
          </c:val>
        </c:ser>
        <c:ser>
          <c:idx val="1"/>
          <c:order val="1"/>
          <c:tx>
            <c:strRef>
              <c:f>'calculative part 4'!$D$8</c:f>
            </c:strRef>
          </c:tx>
          <c:spPr>
            <a:solidFill>
              <a:schemeClr val="accent2"/>
            </a:solidFill>
            <a:ln cmpd="sng">
              <a:solidFill>
                <a:srgbClr val="000000"/>
              </a:solidFill>
            </a:ln>
          </c:spPr>
          <c:cat>
            <c:strRef>
              <c:f>'calculative part 4'!$B$9:$B$16</c:f>
            </c:strRef>
          </c:cat>
          <c:val>
            <c:numRef>
              <c:f>'calculative part 4'!$D$9:$D$16</c:f>
              <c:numCache/>
            </c:numRef>
          </c:val>
        </c:ser>
        <c:ser>
          <c:idx val="2"/>
          <c:order val="2"/>
          <c:tx>
            <c:strRef>
              <c:f>'calculative part 4'!$E$8</c:f>
            </c:strRef>
          </c:tx>
          <c:spPr>
            <a:solidFill>
              <a:schemeClr val="accent3"/>
            </a:solidFill>
            <a:ln cmpd="sng">
              <a:solidFill>
                <a:srgbClr val="000000"/>
              </a:solidFill>
            </a:ln>
          </c:spPr>
          <c:cat>
            <c:strRef>
              <c:f>'calculative part 4'!$B$9:$B$16</c:f>
            </c:strRef>
          </c:cat>
          <c:val>
            <c:numRef>
              <c:f>'calculative part 4'!$E$9:$E$16</c:f>
              <c:numCache/>
            </c:numRef>
          </c:val>
        </c:ser>
        <c:overlap val="100"/>
        <c:axId val="893357530"/>
        <c:axId val="444828206"/>
      </c:barChart>
      <c:catAx>
        <c:axId val="8933575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44828206"/>
      </c:catAx>
      <c:valAx>
        <c:axId val="4448282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335753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962025</xdr:colOff>
      <xdr:row>72</xdr:row>
      <xdr:rowOff>0</xdr:rowOff>
    </xdr:from>
    <xdr:ext cx="8582025" cy="40386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962025</xdr:colOff>
      <xdr:row>91</xdr:row>
      <xdr:rowOff>200025</xdr:rowOff>
    </xdr:from>
    <xdr:ext cx="8582025"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23</xdr:row>
      <xdr:rowOff>9525</xdr:rowOff>
    </xdr:from>
    <xdr:ext cx="5381625" cy="40481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352425</xdr:colOff>
      <xdr:row>33</xdr:row>
      <xdr:rowOff>104775</xdr:rowOff>
    </xdr:from>
    <xdr:ext cx="3952875" cy="111442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304800</xdr:colOff>
      <xdr:row>39</xdr:row>
      <xdr:rowOff>76200</xdr:rowOff>
    </xdr:from>
    <xdr:ext cx="4000500" cy="1181100"/>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11</xdr:row>
      <xdr:rowOff>47625</xdr:rowOff>
    </xdr:from>
    <xdr:ext cx="5715000" cy="301942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942975</xdr:colOff>
      <xdr:row>16</xdr:row>
      <xdr:rowOff>180975</xdr:rowOff>
    </xdr:from>
    <xdr:ext cx="4171950" cy="289560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247650</xdr:colOff>
      <xdr:row>4</xdr:row>
      <xdr:rowOff>85725</xdr:rowOff>
    </xdr:from>
    <xdr:ext cx="7648575" cy="473392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501" sheet="calculative part 1"/>
  </cacheSource>
  <cacheFields>
    <cacheField name="Date" numFmtId="165">
      <sharedItems containsSemiMixedTypes="0" containsDate="1" containsString="0">
        <d v="2024-10-01T00:00:00Z"/>
        <d v="2024-10-02T00:00:00Z"/>
        <d v="2024-10-03T00:00:00Z"/>
        <d v="2024-10-04T00:00:00Z"/>
        <d v="2024-10-05T00:00:00Z"/>
        <d v="2024-10-06T00:00:00Z"/>
        <d v="2024-10-07T00:00:00Z"/>
        <d v="2024-10-08T00:00:00Z"/>
        <d v="2024-10-09T00:00:00Z"/>
        <d v="2024-10-10T00:00:00Z"/>
        <d v="2024-10-11T00:00:00Z"/>
        <d v="2024-10-12T00:00:00Z"/>
        <d v="2024-10-13T00:00:00Z"/>
        <d v="2024-10-14T00:00:00Z"/>
        <d v="2024-10-15T00:00:00Z"/>
        <d v="2024-10-16T00:00:00Z"/>
        <d v="2024-10-17T00:00:00Z"/>
        <d v="2024-10-18T00:00:00Z"/>
        <d v="2024-10-19T00:00:00Z"/>
        <d v="2024-10-20T00:00:00Z"/>
        <d v="2024-10-21T00:00:00Z"/>
        <d v="2024-10-22T00:00:00Z"/>
        <d v="2024-10-23T00:00:00Z"/>
        <d v="2024-10-24T00:00:00Z"/>
        <d v="2024-10-25T00:00:00Z"/>
        <d v="2024-10-26T00:00:00Z"/>
        <d v="2024-10-27T00:00:00Z"/>
        <d v="2024-10-28T00:00:00Z"/>
        <d v="2024-10-29T00:00:00Z"/>
        <d v="2024-10-30T00:00:00Z"/>
        <d v="2024-10-31T00:00:00Z"/>
        <d v="2024-11-01T00:00:00Z"/>
        <d v="2024-11-02T00:00:00Z"/>
        <d v="2024-11-03T00:00:00Z"/>
        <d v="2024-11-04T00:00:00Z"/>
        <d v="2024-11-05T00:00:00Z"/>
        <d v="2024-11-06T00:00:00Z"/>
        <d v="2024-11-07T00:00:00Z"/>
        <d v="2024-11-08T00:00:00Z"/>
        <d v="2024-11-09T00:00:00Z"/>
        <d v="2024-11-10T00:00:00Z"/>
        <d v="2024-11-11T00:00:00Z"/>
        <d v="2024-11-12T00:00:00Z"/>
        <d v="2024-11-13T00:00:00Z"/>
        <d v="2024-11-14T00:00:00Z"/>
        <d v="2024-11-15T00:00:00Z"/>
        <d v="2024-11-16T00:00:00Z"/>
        <d v="2024-11-17T00:00:00Z"/>
        <d v="2024-11-18T00:00:00Z"/>
        <d v="2024-11-19T00:00:00Z"/>
        <d v="2024-11-20T00:00:00Z"/>
        <d v="2024-11-21T00:00:00Z"/>
        <d v="2024-11-22T00:00:00Z"/>
        <d v="2024-11-23T00:00:00Z"/>
        <d v="2024-11-24T00:00:00Z"/>
        <d v="2024-11-25T00:00:00Z"/>
        <d v="2024-11-26T00:00:00Z"/>
        <d v="2024-11-27T00:00:00Z"/>
        <d v="2024-11-28T00:00:00Z"/>
        <d v="2024-11-29T00:00:00Z"/>
        <d v="2024-11-30T00:00:00Z"/>
        <d v="2024-12-01T00:00:00Z"/>
        <d v="2024-12-02T00:00:00Z"/>
        <d v="2024-12-03T00:00:00Z"/>
        <d v="2024-12-04T00:00:00Z"/>
        <d v="2024-12-05T00:00:00Z"/>
        <d v="2024-12-06T00:00:00Z"/>
        <d v="2024-12-07T00:00:00Z"/>
        <d v="2024-12-08T00:00:00Z"/>
        <d v="2024-12-09T00:00:00Z"/>
        <d v="2024-12-10T00:00:00Z"/>
        <d v="2024-12-11T00:00:00Z"/>
        <d v="2024-12-12T00:00:00Z"/>
        <d v="2024-12-13T00:00:00Z"/>
        <d v="2024-12-14T00:00:00Z"/>
        <d v="2024-12-15T00:00:00Z"/>
        <d v="2024-12-16T00:00:00Z"/>
        <d v="2024-12-17T00:00:00Z"/>
        <d v="2024-12-18T00:00:00Z"/>
        <d v="2024-12-19T00:00:00Z"/>
        <d v="2024-12-20T00:00:00Z"/>
        <d v="2024-12-21T00:00:00Z"/>
        <d v="2024-12-22T00:00:00Z"/>
        <d v="2024-12-23T00:00:00Z"/>
        <d v="2024-12-24T00:00:00Z"/>
        <d v="2024-12-25T00:00:00Z"/>
        <d v="2024-12-26T00:00:00Z"/>
        <d v="2024-12-27T00:00:00Z"/>
        <d v="2024-12-28T00:00:00Z"/>
        <d v="2024-12-29T00:00:00Z"/>
      </sharedItems>
    </cacheField>
    <cacheField name="Month" numFmtId="0">
      <sharedItems>
        <s v="October"/>
        <s v="November"/>
        <s v="December"/>
      </sharedItems>
    </cacheField>
    <cacheField name="Product Name" numFmtId="0">
      <sharedItems>
        <s v="Trousers"/>
        <s v="Shirt"/>
        <s v="Ethnic Wear"/>
        <s v="Footwear"/>
        <s v="Accessories"/>
        <s v="Jeans"/>
        <s v="Underwear"/>
        <s v="Formal Wear"/>
      </sharedItems>
    </cacheField>
    <cacheField name="Customer Name" numFmtId="0">
      <sharedItems>
        <s v="Vikas Mehta"/>
        <s v="Anita Roy"/>
        <s v="Suman Das"/>
        <s v="Arun Kumar"/>
        <s v="Rajesh Gupta"/>
        <s v="Priya Sen"/>
        <s v="Ravi Verma"/>
        <s v="Neha Jain"/>
        <s v="Amit Sharma"/>
        <s v="Deepak Yadav"/>
      </sharedItems>
    </cacheField>
    <cacheField name="Cost Price" numFmtId="0">
      <sharedItems containsSemiMixedTypes="0" containsString="0" containsNumber="1" containsInteger="1">
        <n v="250.0"/>
        <n v="1222.0"/>
        <n v="942.0"/>
        <n v="1252.0"/>
        <n v="370.0"/>
        <n v="1199.0"/>
        <n v="280.0"/>
        <n v="788.0"/>
        <n v="1459.0"/>
        <n v="664.0"/>
        <n v="443.0"/>
        <n v="316.0"/>
        <n v="1405.0"/>
        <n v="1029.0"/>
        <n v="949.0"/>
        <n v="928.0"/>
        <n v="782.0"/>
        <n v="561.0"/>
        <n v="204.0"/>
        <n v="1173.0"/>
        <n v="1328.0"/>
        <n v="573.0"/>
        <n v="1058.0"/>
        <n v="1399.0"/>
        <n v="377.0"/>
        <n v="352.0"/>
        <n v="1289.0"/>
        <n v="1272.0"/>
        <n v="452.0"/>
        <n v="1096.0"/>
        <n v="1203.0"/>
        <n v="605.0"/>
        <n v="1130.0"/>
        <n v="936.0"/>
        <n v="1248.0"/>
        <n v="1421.0"/>
        <n v="879.0"/>
        <n v="235.0"/>
        <n v="482.0"/>
        <n v="1415.0"/>
        <n v="1149.0"/>
        <n v="1338.0"/>
        <n v="320.0"/>
        <n v="271.0"/>
        <n v="1481.0"/>
        <n v="211.0"/>
        <n v="1395.0"/>
        <n v="1147.0"/>
        <n v="1287.0"/>
        <n v="905.0"/>
        <n v="1443.0"/>
        <n v="428.0"/>
        <n v="1455.0"/>
        <n v="261.0"/>
        <n v="308.0"/>
        <n v="411.0"/>
        <n v="416.0"/>
        <n v="367.0"/>
        <n v="693.0"/>
        <n v="1053.0"/>
        <n v="890.0"/>
        <n v="360.0"/>
        <n v="1423.0"/>
        <n v="1475.0"/>
        <n v="1429.0"/>
        <n v="857.0"/>
        <n v="656.0"/>
        <n v="216.0"/>
        <n v="1294.0"/>
        <n v="697.0"/>
        <n v="545.0"/>
        <n v="1262.0"/>
        <n v="427.0"/>
        <n v="640.0"/>
        <n v="342.0"/>
        <n v="563.0"/>
        <n v="714.0"/>
        <n v="1333.0"/>
        <n v="1062.0"/>
        <n v="956.0"/>
        <n v="968.0"/>
        <n v="627.0"/>
        <n v="1414.0"/>
        <n v="1219.0"/>
        <n v="390.0"/>
        <n v="1127.0"/>
        <n v="921.0"/>
        <n v="1108.0"/>
        <n v="206.0"/>
        <n v="212.0"/>
        <n v="398.0"/>
        <n v="1283.0"/>
        <n v="610.0"/>
        <n v="1204.0"/>
        <n v="391.0"/>
        <n v="1389.0"/>
        <n v="405.0"/>
        <n v="499.0"/>
        <n v="1275.0"/>
        <n v="406.0"/>
        <n v="494.0"/>
        <n v="763.0"/>
        <n v="361.0"/>
        <n v="716.0"/>
        <n v="783.0"/>
        <n v="978.0"/>
        <n v="1359.0"/>
        <n v="201.0"/>
        <n v="514.0"/>
        <n v="1133.0"/>
        <n v="557.0"/>
        <n v="506.0"/>
        <n v="674.0"/>
        <n v="846.0"/>
        <n v="772.0"/>
        <n v="1315.0"/>
        <n v="849.0"/>
        <n v="1034.0"/>
        <n v="793.0"/>
        <n v="1183.0"/>
        <n v="432.0"/>
        <n v="241.0"/>
        <n v="702.0"/>
        <n v="1035.0"/>
        <n v="309.0"/>
        <n v="862.0"/>
        <n v="1155.0"/>
        <n v="1471.0"/>
        <n v="908.0"/>
        <n v="469.0"/>
        <n v="850.0"/>
        <n v="418.0"/>
        <n v="990.0"/>
        <n v="424.0"/>
        <n v="639.0"/>
        <n v="966.0"/>
        <n v="380.0"/>
        <n v="672.0"/>
        <n v="646.0"/>
        <n v="1355.0"/>
        <n v="1304.0"/>
        <n v="1008.0"/>
        <n v="654.0"/>
        <n v="690.0"/>
        <n v="933.0"/>
        <n v="1011.0"/>
        <n v="426.0"/>
        <n v="1335.0"/>
        <n v="1023.0"/>
        <n v="1032.0"/>
        <n v="1218.0"/>
        <n v="1064.0"/>
        <n v="1144.0"/>
        <n v="785.0"/>
        <n v="1433.0"/>
        <n v="431.0"/>
        <n v="883.0"/>
        <n v="1136.0"/>
        <n v="495.0"/>
        <n v="994.0"/>
        <n v="1376.0"/>
        <n v="712.0"/>
        <n v="1348.0"/>
        <n v="886.0"/>
        <n v="657.0"/>
        <n v="589.0"/>
        <n v="642.0"/>
        <n v="635.0"/>
        <n v="1438.0"/>
        <n v="260.0"/>
        <n v="1487.0"/>
        <n v="923.0"/>
        <n v="1188.0"/>
        <n v="243.0"/>
        <n v="242.0"/>
        <n v="1094.0"/>
        <n v="1041.0"/>
        <n v="663.0"/>
        <n v="455.0"/>
        <n v="245.0"/>
        <n v="726.0"/>
        <n v="322.0"/>
        <n v="1477.0"/>
        <n v="332.0"/>
        <n v="794.0"/>
        <n v="650.0"/>
        <n v="225.0"/>
        <n v="611.0"/>
        <n v="501.0"/>
        <n v="896.0"/>
        <n v="252.0"/>
        <n v="1465.0"/>
        <n v="1430.0"/>
        <n v="311.0"/>
        <n v="904.0"/>
        <n v="812.0"/>
        <n v="820.0"/>
        <n v="815.0"/>
        <n v="733.0"/>
        <n v="689.0"/>
        <n v="1316.0"/>
        <n v="694.0"/>
        <n v="304.0"/>
        <n v="267.0"/>
        <n v="1449.0"/>
        <n v="410.0"/>
        <n v="938.0"/>
        <n v="1259.0"/>
        <n v="1398.0"/>
        <n v="771.0"/>
        <n v="1329.0"/>
        <n v="553.0"/>
        <n v="1490.0"/>
        <n v="1485.0"/>
        <n v="1489.0"/>
        <n v="1006.0"/>
        <n v="1303.0"/>
        <n v="593.0"/>
        <n v="1400.0"/>
        <n v="1441.0"/>
        <n v="331.0"/>
        <n v="999.0"/>
        <n v="853.0"/>
        <n v="1318.0"/>
        <n v="1080.0"/>
        <n v="1031.0"/>
        <n v="1039.0"/>
        <n v="381.0"/>
        <n v="675.0"/>
        <n v="729.0"/>
        <n v="1350.0"/>
        <n v="1404.0"/>
        <n v="1317.0"/>
        <n v="548.0"/>
        <n v="425.0"/>
        <n v="384.0"/>
        <n v="556.0"/>
        <n v="687.0"/>
        <n v="1020.0"/>
        <n v="307.0"/>
        <n v="1439.0"/>
        <n v="1460.0"/>
        <n v="1198.0"/>
        <n v="614.0"/>
        <n v="781.0"/>
        <n v="1472.0"/>
        <n v="1201.0"/>
        <n v="1352.0"/>
        <n v="682.0"/>
        <n v="1098.0"/>
        <n v="255.0"/>
        <n v="638.0"/>
        <n v="741.0"/>
        <n v="899.0"/>
        <n v="327.0"/>
        <n v="421.0"/>
        <n v="920.0"/>
        <n v="577.0"/>
        <n v="1360.0"/>
        <n v="1280.0"/>
        <n v="1116.0"/>
        <n v="996.0"/>
        <n v="1302.0"/>
        <n v="742.0"/>
        <n v="535.0"/>
        <n v="736.0"/>
        <n v="843.0"/>
        <n v="293.0"/>
        <n v="792.0"/>
        <n v="969.0"/>
        <n v="1208.0"/>
        <n v="351.0"/>
        <n v="798.0"/>
        <n v="559.0"/>
        <n v="1170.0"/>
        <n v="927.0"/>
        <n v="946.0"/>
        <n v="747.0"/>
        <n v="1118.0"/>
        <n v="251.0"/>
        <n v="1336.0"/>
        <n v="692.0"/>
        <n v="768.0"/>
        <n v="1488.0"/>
        <n v="1154.0"/>
        <n v="1446.0"/>
        <n v="1356.0"/>
        <n v="1215.0"/>
        <n v="1308.0"/>
        <n v="423.0"/>
        <n v="497.0"/>
        <n v="882.0"/>
        <n v="624.0"/>
        <n v="483.0"/>
        <n v="1500.0"/>
        <n v="653.0"/>
        <n v="1269.0"/>
        <n v="467.0"/>
        <n v="871.0"/>
        <n v="520.0"/>
        <n v="275.0"/>
        <n v="1086.0"/>
        <n v="701.0"/>
        <n v="300.0"/>
        <n v="681.0"/>
        <n v="1073.0"/>
        <n v="1402.0"/>
        <n v="1156.0"/>
        <n v="1426.0"/>
        <n v="1193.0"/>
        <n v="1121.0"/>
        <n v="1274.0"/>
        <n v="713.0"/>
        <n v="591.0"/>
        <n v="1370.0"/>
        <n v="1087.0"/>
        <n v="775.0"/>
        <n v="592.0"/>
        <n v="911.0"/>
        <n v="338.0"/>
        <n v="935.0"/>
        <n v="209.0"/>
        <n v="1297.0"/>
        <n v="562.0"/>
        <n v="490.0"/>
        <n v="468.0"/>
        <n v="977.0"/>
        <n v="1288.0"/>
        <n v="1135.0"/>
        <n v="456.0"/>
        <n v="1134.0"/>
        <n v="1059.0"/>
        <n v="268.0"/>
        <n v="626.0"/>
        <n v="599.0"/>
        <n v="1162.0"/>
        <n v="837.0"/>
        <n v="906.0"/>
        <n v="829.0"/>
        <n v="602.0"/>
        <n v="389.0"/>
        <n v="1282.0"/>
        <n v="364.0"/>
        <n v="730.0"/>
        <n v="634.0"/>
        <n v="1046.0"/>
        <n v="1320.0"/>
        <n v="1386.0"/>
        <n v="1290.0"/>
        <n v="746.0"/>
        <n v="236.0"/>
        <n v="767.0"/>
        <n v="205.0"/>
        <n v="1142.0"/>
        <n v="1464.0"/>
        <n v="1277.0"/>
        <n v="1325.0"/>
        <n v="1184.0"/>
        <n v="652.0"/>
        <n v="1339.0"/>
        <n v="1189.0"/>
        <n v="349.0"/>
        <n v="831.0"/>
        <n v="1311.0"/>
        <n v="869.0"/>
        <n v="356.0"/>
        <n v="459.0"/>
        <n v="403.0"/>
        <n v="1406.0"/>
        <n v="1261.0"/>
        <n v="1268.0"/>
        <n v="1026.0"/>
        <n v="865.0"/>
        <n v="1244.0"/>
        <n v="724.0"/>
        <n v="581.0"/>
        <n v="684.0"/>
        <n v="1131.0"/>
        <n v="1022.0"/>
        <n v="219.0"/>
        <n v="901.0"/>
        <n v="378.0"/>
        <n v="598.0"/>
        <n v="1190.0"/>
        <n v="932.0"/>
        <n v="691.0"/>
        <n v="1061.0"/>
        <n v="985.0"/>
        <n v="839.0"/>
        <n v="269.0"/>
        <n v="891.0"/>
        <n v="1067.0"/>
        <n v="1478.0"/>
        <n v="203.0"/>
        <n v="1223.0"/>
        <n v="1103.0"/>
        <n v="1250.0"/>
        <n v="530.0"/>
        <n v="481.0"/>
        <n v="902.0"/>
        <n v="633.0"/>
        <n v="1166.0"/>
        <n v="796.0"/>
        <n v="1044.0"/>
        <n v="948.0"/>
        <n v="399.0"/>
        <n v="1417.0"/>
        <n v="265.0"/>
        <n v="1326.0"/>
        <n v="801.0"/>
        <n v="527.0"/>
        <n v="893.0"/>
        <n v="630.0"/>
        <n v="784.0"/>
        <n v="1090.0"/>
        <n v="1380.0"/>
        <n v="1447.0"/>
        <n v="314.0"/>
        <n v="445.0"/>
        <n v="621.0"/>
        <n v="1194.0"/>
        <n v="700.0"/>
        <n v="981.0"/>
        <n v="305.0"/>
        <n v="1105.0"/>
        <n v="440.0"/>
        <n v="826.0"/>
      </sharedItems>
    </cacheField>
    <cacheField name="Sell Price" numFmtId="0">
      <sharedItems containsSemiMixedTypes="0" containsString="0" containsNumber="1" containsInteger="1">
        <n v="599.0"/>
        <n v="1406.0"/>
        <n v="1093.0"/>
        <n v="1628.0"/>
        <n v="839.0"/>
        <n v="1493.0"/>
        <n v="709.0"/>
        <n v="1123.0"/>
        <n v="1554.0"/>
        <n v="1110.0"/>
        <n v="614.0"/>
        <n v="407.0"/>
        <n v="1672.0"/>
        <n v="1455.0"/>
        <n v="1024.0"/>
        <n v="1335.0"/>
        <n v="1055.0"/>
        <n v="869.0"/>
        <n v="256.0"/>
        <n v="1277.0"/>
        <n v="1618.0"/>
        <n v="868.0"/>
        <n v="1211.0"/>
        <n v="1511.0"/>
        <n v="512.0"/>
        <n v="730.0"/>
        <n v="1639.0"/>
        <n v="1577.0"/>
        <n v="567.0"/>
        <n v="1319.0"/>
        <n v="1383.0"/>
        <n v="1000.0"/>
        <n v="1318.0"/>
        <n v="1247.0"/>
        <n v="1323.0"/>
        <n v="1702.0"/>
        <n v="1077.0"/>
        <n v="660.0"/>
        <n v="728.0"/>
        <n v="1613.0"/>
        <n v="1326.0"/>
        <n v="1578.0"/>
        <n v="596.0"/>
        <n v="400.0"/>
        <n v="581.0"/>
        <n v="1888.0"/>
        <n v="560.0"/>
        <n v="1658.0"/>
        <n v="1453.0"/>
        <n v="1285.0"/>
        <n v="439.0"/>
        <n v="667.0"/>
        <n v="1516.0"/>
        <n v="411.0"/>
        <n v="588.0"/>
        <n v="762.0"/>
        <n v="650.0"/>
        <n v="1042.0"/>
        <n v="1482.0"/>
        <n v="1213.0"/>
        <n v="703.0"/>
        <n v="1518.0"/>
        <n v="1930.0"/>
        <n v="1699.0"/>
        <n v="1098.0"/>
        <n v="621.0"/>
        <n v="796.0"/>
        <n v="617.0"/>
        <n v="1524.0"/>
        <n v="911.0"/>
        <n v="1413.0"/>
        <n v="656.0"/>
        <n v="786.0"/>
        <n v="776.0"/>
        <n v="805.0"/>
        <n v="909.0"/>
        <n v="1519.0"/>
        <n v="1388.0"/>
        <n v="1434.0"/>
        <n v="1330.0"/>
        <n v="883.0"/>
        <n v="1834.0"/>
        <n v="1606.0"/>
        <n v="790.0"/>
        <n v="1421.0"/>
        <n v="1386.0"/>
        <n v="1054.0"/>
        <n v="1325.0"/>
        <n v="491.0"/>
        <n v="552.0"/>
        <n v="1364.0"/>
        <n v="972.0"/>
        <n v="731.0"/>
        <n v="1644.0"/>
        <n v="781.0"/>
        <n v="770.0"/>
        <n v="1756.0"/>
        <n v="719.0"/>
        <n v="1505.0"/>
        <n v="576.0"/>
        <n v="843.0"/>
        <n v="1166.0"/>
        <n v="640.0"/>
        <n v="974.0"/>
        <n v="997.0"/>
        <n v="1119.0"/>
        <n v="1509.0"/>
        <n v="589.0"/>
        <n v="962.0"/>
        <n v="1438.0"/>
        <n v="926.0"/>
        <n v="876.0"/>
        <n v="921.0"/>
        <n v="893.0"/>
        <n v="1392.0"/>
        <n v="1074.0"/>
        <n v="1473.0"/>
        <n v="986.0"/>
        <n v="1249.0"/>
        <n v="654.0"/>
        <n v="335.0"/>
        <n v="1467.0"/>
        <n v="1157.0"/>
        <n v="1296.0"/>
        <n v="636.0"/>
        <n v="1294.0"/>
        <n v="1251.0"/>
        <n v="1754.0"/>
        <n v="583.0"/>
        <n v="1273.0"/>
        <n v="558.0"/>
        <n v="1152.0"/>
        <n v="789.0"/>
        <n v="793.0"/>
        <n v="1327.0"/>
        <n v="539.0"/>
        <n v="1006.0"/>
        <n v="988.0"/>
        <n v="1734.0"/>
        <n v="1490.0"/>
        <n v="1344.0"/>
        <n v="1284.0"/>
        <n v="739.0"/>
        <n v="788.0"/>
        <n v="1303.0"/>
        <n v="755.0"/>
        <n v="1527.0"/>
        <n v="1289.0"/>
        <n v="1224.0"/>
        <n v="1555.0"/>
        <n v="1469.0"/>
        <n v="1223.0"/>
        <n v="1263.0"/>
        <n v="1791.0"/>
        <n v="608.0"/>
        <n v="1204.0"/>
        <n v="1570.0"/>
        <n v="752.0"/>
        <n v="1184.0"/>
        <n v="1494.0"/>
        <n v="344.0"/>
        <n v="1696.0"/>
        <n v="1142.0"/>
        <n v="766.0"/>
        <n v="773.0"/>
        <n v="746.0"/>
        <n v="1691.0"/>
        <n v="697.0"/>
        <n v="1389.0"/>
        <n v="710.0"/>
        <n v="1517.0"/>
        <n v="321.0"/>
        <n v="570.0"/>
        <n v="1506.0"/>
        <n v="987.0"/>
        <n v="463.0"/>
        <n v="881.0"/>
        <n v="704.0"/>
        <n v="572.0"/>
        <n v="1595.0"/>
        <n v="668.0"/>
        <n v="1240.0"/>
        <n v="367.0"/>
        <n v="1052.0"/>
        <n v="553.0"/>
        <n v="956.0"/>
        <n v="975.0"/>
        <n v="434.0"/>
        <n v="1581.0"/>
        <n v="1666.0"/>
        <n v="542.0"/>
        <n v="1312.0"/>
        <n v="1218.0"/>
        <n v="984.0"/>
        <n v="1167.0"/>
        <n v="1105.0"/>
        <n v="1205.0"/>
        <n v="1113.0"/>
        <n v="1367.0"/>
        <n v="1160.0"/>
        <n v="513.0"/>
        <n v="1780.0"/>
        <n v="477.0"/>
        <n v="1838.0"/>
        <n v="858.0"/>
        <n v="1611.0"/>
        <n v="973.0"/>
        <n v="1634.0"/>
        <n v="1728.0"/>
        <n v="663.0"/>
        <n v="1612.0"/>
        <n v="1149.0"/>
        <n v="447.0"/>
        <n v="1121.0"/>
        <n v="749.0"/>
        <n v="1774.0"/>
        <n v="1776.0"/>
        <n v="515.0"/>
        <n v="1089.0"/>
        <n v="612.0"/>
        <n v="659.0"/>
        <n v="1034.0"/>
        <n v="1444.0"/>
        <n v="1132.0"/>
        <n v="1430.0"/>
        <n v="878.0"/>
        <n v="771.0"/>
        <n v="1208.0"/>
        <n v="1556.0"/>
        <n v="1885.0"/>
        <n v="981.0"/>
        <n v="1401.0"/>
        <n v="713.0"/>
        <n v="1795.0"/>
        <n v="860.0"/>
        <n v="822.0"/>
        <n v="748.0"/>
        <n v="1027.0"/>
        <n v="1478.0"/>
        <n v="1359.0"/>
        <n v="666.0"/>
        <n v="1750.0"/>
        <n v="1502.0"/>
        <n v="848.0"/>
        <n v="1108.0"/>
        <n v="934.0"/>
        <n v="1863.0"/>
        <n v="1321.0"/>
        <n v="1662.0"/>
        <n v="879.0"/>
        <n v="1559.0"/>
        <n v="859.0"/>
        <n v="990.0"/>
        <n v="624.0"/>
        <n v="571.0"/>
        <n v="1221.0"/>
        <n v="979.0"/>
        <n v="1564.0"/>
        <n v="1616.0"/>
        <n v="1315.0"/>
        <n v="1268.0"/>
        <n v="1501.0"/>
        <n v="637.0"/>
        <n v="1039.0"/>
        <n v="1131.0"/>
        <n v="421.0"/>
        <n v="1219.0"/>
        <n v="1070.0"/>
        <n v="577.0"/>
        <n v="460.0"/>
        <n v="806.0"/>
        <n v="1474.0"/>
        <n v="1290.0"/>
        <n v="1317.0"/>
        <n v="1069.0"/>
        <n v="1397.0"/>
        <n v="714.0"/>
        <n v="642.0"/>
        <n v="1718.0"/>
        <n v="875.0"/>
        <n v="1826.0"/>
        <n v="1258.0"/>
        <n v="1883.0"/>
        <n v="1589.0"/>
        <n v="1287.0"/>
        <n v="1462.0"/>
        <n v="733.0"/>
        <n v="734.0"/>
        <n v="750.0"/>
        <n v="1259.0"/>
        <n v="989.0"/>
        <n v="610.0"/>
        <n v="847.0"/>
        <n v="936.0"/>
        <n v="1713.0"/>
        <n v="829.0"/>
        <n v="1192.0"/>
        <n v="772.0"/>
        <n v="342.0"/>
        <n v="1377.0"/>
        <n v="757.0"/>
        <n v="735.0"/>
        <n v="900.0"/>
        <n v="1452.0"/>
        <n v="1635.0"/>
        <n v="897.0"/>
        <n v="1538.0"/>
        <n v="1614.0"/>
        <n v="1529.0"/>
        <n v="1563.0"/>
        <n v="1014.0"/>
        <n v="851.0"/>
        <n v="1562.0"/>
        <n v="1480.0"/>
        <n v="874.0"/>
        <n v="1238.0"/>
        <n v="431.0"/>
        <n v="692.0"/>
        <n v="1373.0"/>
        <n v="741.0"/>
        <n v="601.0"/>
        <n v="856.0"/>
        <n v="949.0"/>
        <n v="1510.0"/>
        <n v="1366.0"/>
        <n v="1394.0"/>
        <n v="1483.0"/>
        <n v="1615.0"/>
        <n v="754.0"/>
        <n v="1363.0"/>
        <n v="1147.0"/>
        <n v="499.0"/>
        <n v="767.0"/>
        <n v="1236.0"/>
        <n v="1977.0"/>
        <n v="1195.0"/>
        <n v="671.0"/>
        <n v="563.0"/>
        <n v="1465.0"/>
        <n v="449.0"/>
        <n v="917.0"/>
        <n v="1170.0"/>
        <n v="1372.0"/>
        <n v="1660.0"/>
        <n v="1604.0"/>
        <n v="888.0"/>
        <n v="1398.0"/>
        <n v="1250.0"/>
        <n v="349.0"/>
        <n v="1697.0"/>
        <n v="1532.0"/>
        <n v="1748.0"/>
        <n v="982.0"/>
        <n v="916.0"/>
        <n v="620.0"/>
        <n v="1088.0"/>
        <n v="1682.0"/>
        <n v="1209.0"/>
        <n v="1471.0"/>
        <n v="575.0"/>
        <n v="1534.0"/>
        <n v="1741.0"/>
        <n v="1225.0"/>
        <n v="1673.0"/>
        <n v="1104.0"/>
        <n v="705.0"/>
        <n v="1017.0"/>
        <n v="927.0"/>
        <n v="1300.0"/>
        <n v="1248.0"/>
        <n v="609.0"/>
        <n v="1010.0"/>
        <n v="816.0"/>
        <n v="784.0"/>
        <n v="1681.0"/>
        <n v="712.0"/>
        <n v="791.0"/>
        <n v="1424.0"/>
        <n v="1231.0"/>
        <n v="1067.0"/>
        <n v="942.0"/>
        <n v="945.0"/>
        <n v="1175.0"/>
        <n v="1665.0"/>
        <n v="280.0"/>
        <n v="1043.0"/>
        <n v="1468.0"/>
        <n v="1176.0"/>
        <n v="1306.0"/>
        <n v="968.0"/>
        <n v="914.0"/>
        <n v="1569.0"/>
        <n v="1266.0"/>
        <n v="534.0"/>
        <n v="1019.0"/>
        <n v="965.0"/>
        <n v="1409.0"/>
        <n v="1009.0"/>
        <n v="1437.0"/>
        <n v="688.0"/>
        <n v="1150.0"/>
        <n v="1694.0"/>
        <n v="376.0"/>
        <n v="764.0"/>
        <n v="1376.0"/>
        <n v="1412.0"/>
        <n v="1172.0"/>
        <n v="905.0"/>
        <n v="361.0"/>
        <n v="662.0"/>
        <n v="1454.0"/>
        <n v="1737.0"/>
        <n v="544.0"/>
        <n v="1568.0"/>
        <n v="1201.0"/>
        <n v="1031.0"/>
        <n v="1573.0"/>
        <n v="920.0"/>
        <n v="1739.0"/>
        <n v="938.0"/>
        <n v="1341.0"/>
        <n v="693.0"/>
        <n v="1360.0"/>
        <n v="732.0"/>
        <n v="1120.0"/>
      </sharedItems>
    </cacheField>
    <cacheField name="Quantity" numFmtId="0">
      <sharedItems containsSemiMixedTypes="0" containsString="0" containsNumber="1" containsInteger="1">
        <n v="1.0"/>
        <n v="4.0"/>
        <n v="5.0"/>
        <n v="2.0"/>
        <n v="3.0"/>
      </sharedItems>
    </cacheField>
    <cacheField name="Profit per Unit" numFmtId="0">
      <sharedItems containsSemiMixedTypes="0" containsString="0" containsNumber="1" containsInteger="1">
        <n v="349.0"/>
        <n v="184.0"/>
        <n v="151.0"/>
        <n v="376.0"/>
        <n v="469.0"/>
        <n v="294.0"/>
        <n v="429.0"/>
        <n v="335.0"/>
        <n v="95.0"/>
        <n v="446.0"/>
        <n v="171.0"/>
        <n v="91.0"/>
        <n v="267.0"/>
        <n v="426.0"/>
        <n v="75.0"/>
        <n v="407.0"/>
        <n v="273.0"/>
        <n v="308.0"/>
        <n v="52.0"/>
        <n v="104.0"/>
        <n v="290.0"/>
        <n v="295.0"/>
        <n v="153.0"/>
        <n v="112.0"/>
        <n v="135.0"/>
        <n v="378.0"/>
        <n v="350.0"/>
        <n v="305.0"/>
        <n v="115.0"/>
        <n v="223.0"/>
        <n v="180.0"/>
        <n v="395.0"/>
        <n v="188.0"/>
        <n v="311.0"/>
        <n v="281.0"/>
        <n v="198.0"/>
        <n v="425.0"/>
        <n v="246.0"/>
        <n v="177.0"/>
        <n v="240.0"/>
        <n v="361.0"/>
        <n v="80.0"/>
        <n v="310.0"/>
        <n v="263.0"/>
        <n v="166.0"/>
        <n v="380.0"/>
        <n v="189.0"/>
        <n v="185.0"/>
        <n v="239.0"/>
        <n v="61.0"/>
        <n v="150.0"/>
        <n v="280.0"/>
        <n v="458.0"/>
        <n v="346.0"/>
        <n v="283.0"/>
        <n v="323.0"/>
        <n v="343.0"/>
        <n v="455.0"/>
        <n v="270.0"/>
        <n v="241.0"/>
        <n v="205.0"/>
        <n v="140.0"/>
        <n v="401.0"/>
        <n v="230.0"/>
        <n v="142.0"/>
        <n v="366.0"/>
        <n v="229.0"/>
        <n v="146.0"/>
        <n v="434.0"/>
        <n v="242.0"/>
        <n v="195.0"/>
        <n v="186.0"/>
        <n v="326.0"/>
        <n v="478.0"/>
        <n v="362.0"/>
        <n v="256.0"/>
        <n v="420.0"/>
        <n v="387.0"/>
        <n v="400.0"/>
        <n v="237.0"/>
        <n v="133.0"/>
        <n v="217.0"/>
        <n v="285.0"/>
        <n v="340.0"/>
        <n v="470.0"/>
        <n v="81.0"/>
        <n v="402.0"/>
        <n v="255.0"/>
        <n v="439.0"/>
        <n v="365.0"/>
        <n v="342.0"/>
        <n v="220.0"/>
        <n v="306.0"/>
        <n v="170.0"/>
        <n v="403.0"/>
        <n v="279.0"/>
        <n v="258.0"/>
        <n v="214.0"/>
        <n v="141.0"/>
        <n v="388.0"/>
        <n v="448.0"/>
        <n v="369.0"/>
        <n v="202.0"/>
        <n v="121.0"/>
        <n v="77.0"/>
        <n v="225.0"/>
        <n v="193.0"/>
        <n v="66.0"/>
        <n v="222.0"/>
        <n v="94.0"/>
        <n v="261.0"/>
        <n v="327.0"/>
        <n v="432.0"/>
        <n v="96.0"/>
        <n v="475.0"/>
        <n v="114.0"/>
        <n v="423.0"/>
        <n v="162.0"/>
        <n v="154.0"/>
        <n v="159.0"/>
        <n v="334.0"/>
        <n v="379.0"/>
        <n v="336.0"/>
        <n v="427.0"/>
        <n v="85.0"/>
        <n v="98.0"/>
        <n v="292.0"/>
        <n v="329.0"/>
        <n v="192.0"/>
        <n v="266.0"/>
        <n v="337.0"/>
        <n v="405.0"/>
        <n v="79.0"/>
        <n v="358.0"/>
        <n v="321.0"/>
        <n v="257.0"/>
        <n v="190.0"/>
        <n v="118.0"/>
        <n v="157.0"/>
        <n v="73.0"/>
        <n v="348.0"/>
        <n v="109.0"/>
        <n v="468.0"/>
        <n v="111.0"/>
        <n v="253.0"/>
        <n v="437.0"/>
        <n v="466.0"/>
        <n v="467.0"/>
        <n v="122.0"/>
        <n v="105.0"/>
        <n v="328.0"/>
        <n v="412.0"/>
        <n v="324.0"/>
        <n v="276.0"/>
        <n v="218.0"/>
        <n v="155.0"/>
        <n v="250.0"/>
        <n v="59.0"/>
        <n v="345.0"/>
        <n v="474.0"/>
        <n v="182.0"/>
        <n v="116.0"/>
        <n v="236.0"/>
        <n v="231.0"/>
        <n v="408.0"/>
        <n v="406.0"/>
        <n v="164.0"/>
        <n v="352.0"/>
        <n v="97.0"/>
        <n v="472.0"/>
        <n v="424.0"/>
        <n v="51.0"/>
        <n v="209.0"/>
        <n v="452.0"/>
        <n v="210.0"/>
        <n v="389.0"/>
        <n v="297.0"/>
        <n v="148.0"/>
        <n v="167.0"/>
        <n v="84.0"/>
        <n v="228.0"/>
        <n v="238.0"/>
        <n v="383.0"/>
        <n v="271.0"/>
        <n v="375.0"/>
        <n v="399.0"/>
        <n v="123.0"/>
        <n v="143.0"/>
        <n v="274.0"/>
        <n v="156.0"/>
        <n v="374.0"/>
        <n v="90.0"/>
        <n v="248.0"/>
        <n v="181.0"/>
        <n v="126.0"/>
        <n v="497.0"/>
        <n v="479.0"/>
        <n v="206.0"/>
        <n v="481.0"/>
        <n v="165.0"/>
        <n v="435.0"/>
        <n v="438.0"/>
        <n v="339.0"/>
        <n v="359.0"/>
        <n v="260.0"/>
        <n v="304.0"/>
        <n v="494.0"/>
        <n v="391.0"/>
        <n v="120.0"/>
        <n v="197.0"/>
        <n v="461.0"/>
        <n v="89.0"/>
        <n v="221.0"/>
        <n v="249.0"/>
        <n v="301.0"/>
        <n v="204.0"/>
        <n v="199.0"/>
        <n v="272.0"/>
        <n v="137.0"/>
        <n v="102.0"/>
        <n v="303.0"/>
        <n v="288.0"/>
        <n v="128.0"/>
        <n v="101.0"/>
        <n v="245.0"/>
        <n v="247.0"/>
        <n v="243.0"/>
        <n v="363.0"/>
        <n v="371.0"/>
        <n v="322.0"/>
        <n v="298.0"/>
        <n v="382.0"/>
        <n v="216.0"/>
        <n v="444.0"/>
        <n v="338.0"/>
        <n v="233.0"/>
        <n v="72.0"/>
        <n v="491.0"/>
        <n v="377.0"/>
        <n v="442.0"/>
        <n v="252.0"/>
        <n v="67.0"/>
        <n v="291.0"/>
        <n v="56.0"/>
        <n v="219.0"/>
        <n v="50.0"/>
        <n v="54.0"/>
        <n v="421.0"/>
        <n v="289.0"/>
        <n v="325.0"/>
        <n v="138.0"/>
        <n v="393.0"/>
        <n v="99.0"/>
        <n v="287.0"/>
        <n v="93.0"/>
        <n v="483.0"/>
        <n v="76.0"/>
        <n v="179.0"/>
        <n v="492.0"/>
        <n v="488.0"/>
        <n v="62.0"/>
        <n v="88.0"/>
        <n v="168.0"/>
        <n v="74.0"/>
        <n v="413.0"/>
        <n v="487.0"/>
        <n v="259.0"/>
        <n v="69.0"/>
        <n v="174.0"/>
        <n v="183.0"/>
        <n v="187.0"/>
        <n v="476.0"/>
        <n v="124.0"/>
        <n v="372.0"/>
        <n v="431.0"/>
        <n v="144.0"/>
        <n v="386.0"/>
        <n v="264.0"/>
        <n v="53.0"/>
        <n v="473.0"/>
        <n v="251.0"/>
        <n v="480.0"/>
        <n v="201.0"/>
        <n v="360.0"/>
        <n v="169.0"/>
        <n v="226.0"/>
        <n v="390.0"/>
        <n v="172.0"/>
        <n v="100.0"/>
        <n v="477.0"/>
        <n v="107.0"/>
        <n v="103.0"/>
        <n v="108.0"/>
        <n v="353.0"/>
        <n v="436.0"/>
        <n v="136.0"/>
        <n v="364.0"/>
        <n v="309.0"/>
        <n v="213.0"/>
        <n v="208.0"/>
        <n v="277.0"/>
        <n v="318.0"/>
        <n v="125.0"/>
        <n v="493.0"/>
        <n v="82.0"/>
        <n v="396.0"/>
        <n v="278.0"/>
        <n v="410.0"/>
        <n v="450.0"/>
      </sharedItems>
    </cacheField>
    <cacheField name="Total Sales Value" numFmtId="0">
      <sharedItems containsSemiMixedTypes="0" containsString="0" containsNumber="1" containsInteger="1">
        <n v="599.0"/>
        <n v="5624.0"/>
        <n v="5465.0"/>
        <n v="3256.0"/>
        <n v="839.0"/>
        <n v="4479.0"/>
        <n v="709.0"/>
        <n v="2246.0"/>
        <n v="6216.0"/>
        <n v="2220.0"/>
        <n v="2456.0"/>
        <n v="1221.0"/>
        <n v="5016.0"/>
        <n v="7275.0"/>
        <n v="4096.0"/>
        <n v="1335.0"/>
        <n v="3165.0"/>
        <n v="1738.0"/>
        <n v="256.0"/>
        <n v="5108.0"/>
        <n v="4854.0"/>
        <n v="1736.0"/>
        <n v="6055.0"/>
        <n v="1511.0"/>
        <n v="1536.0"/>
        <n v="1460.0"/>
        <n v="3278.0"/>
        <n v="4731.0"/>
        <n v="1134.0"/>
        <n v="3957.0"/>
        <n v="4149.0"/>
        <n v="2000.0"/>
        <n v="1318.0"/>
        <n v="6235.0"/>
        <n v="2646.0"/>
        <n v="3404.0"/>
        <n v="5385.0"/>
        <n v="660.0"/>
        <n v="3640.0"/>
        <n v="3226.0"/>
        <n v="2652.0"/>
        <n v="4734.0"/>
        <n v="2980.0"/>
        <n v="800.0"/>
        <n v="2324.0"/>
        <n v="5664.0"/>
        <n v="1120.0"/>
        <n v="3316.0"/>
        <n v="4365.0"/>
        <n v="4359.0"/>
        <n v="6425.0"/>
        <n v="439.0"/>
        <n v="6512.0"/>
        <n v="2001.0"/>
        <n v="4548.0"/>
        <n v="2055.0"/>
        <n v="1764.0"/>
        <n v="1524.0"/>
        <n v="650.0"/>
        <n v="2084.0"/>
        <n v="1482.0"/>
        <n v="3639.0"/>
        <n v="3515.0"/>
        <n v="6072.0"/>
        <n v="7720.0"/>
        <n v="8495.0"/>
        <n v="5490.0"/>
        <n v="3105.0"/>
        <n v="1592.0"/>
        <n v="1851.0"/>
        <n v="6096.0"/>
        <n v="1678.0"/>
        <n v="1822.0"/>
        <n v="5652.0"/>
        <n v="2624.0"/>
        <n v="786.0"/>
        <n v="776.0"/>
        <n v="2415.0"/>
        <n v="4545.0"/>
        <n v="4557.0"/>
        <n v="1388.0"/>
        <n v="5736.0"/>
        <n v="3990.0"/>
        <n v="3532.0"/>
        <n v="5502.0"/>
        <n v="3212.0"/>
        <n v="3160.0"/>
        <n v="4263.0"/>
        <n v="5544.0"/>
        <n v="5270.0"/>
        <n v="2650.0"/>
        <n v="1473.0"/>
        <n v="552.0"/>
        <n v="868.0"/>
        <n v="4092.0"/>
        <n v="3888.0"/>
        <n v="6424.0"/>
        <n v="1462.0"/>
        <n v="1644.0"/>
        <n v="3905.0"/>
        <n v="1540.0"/>
        <n v="7024.0"/>
        <n v="1438.0"/>
        <n v="3288.0"/>
        <n v="3010.0"/>
        <n v="2880.0"/>
        <n v="3372.0"/>
        <n v="4664.0"/>
        <n v="1280.0"/>
        <n v="4870.0"/>
        <n v="1994.0"/>
        <n v="5595.0"/>
        <n v="3018.0"/>
        <n v="1767.0"/>
        <n v="3848.0"/>
        <n v="7190.0"/>
        <n v="1852.0"/>
        <n v="2286.0"/>
        <n v="876.0"/>
        <n v="1842.0"/>
        <n v="2679.0"/>
        <n v="5568.0"/>
        <n v="5370.0"/>
        <n v="5892.0"/>
        <n v="2958.0"/>
        <n v="1249.0"/>
        <n v="1308.0"/>
        <n v="1005.0"/>
        <n v="1467.0"/>
        <n v="4628.0"/>
        <n v="5184.0"/>
        <n v="1908.0"/>
        <n v="6470.0"/>
        <n v="1251.0"/>
        <n v="7016.0"/>
        <n v="1749.0"/>
        <n v="6365.0"/>
        <n v="558.0"/>
        <n v="3456.0"/>
        <n v="1578.0"/>
        <n v="2379.0"/>
        <n v="3981.0"/>
        <n v="2695.0"/>
        <n v="1006.0"/>
        <n v="988.0"/>
        <n v="1734.0"/>
        <n v="5960.0"/>
        <n v="1344.0"/>
        <n v="2568.0"/>
        <n v="2956.0"/>
        <n v="3152.0"/>
        <n v="1119.0"/>
        <n v="3909.0"/>
        <n v="2265.0"/>
        <n v="4581.0"/>
        <n v="5156.0"/>
        <n v="1224.0"/>
        <n v="6220.0"/>
        <n v="5876.0"/>
        <n v="3669.0"/>
        <n v="3789.0"/>
        <n v="3582.0"/>
        <n v="1216.0"/>
        <n v="2408.0"/>
        <n v="4710.0"/>
        <n v="3008.0"/>
        <n v="2368.0"/>
        <n v="5976.0"/>
        <n v="4345.0"/>
        <n v="1376.0"/>
        <n v="1696.0"/>
        <n v="5710.0"/>
        <n v="1532.0"/>
        <n v="1546.0"/>
        <n v="1110.0"/>
        <n v="1492.0"/>
        <n v="5073.0"/>
        <n v="3485.0"/>
        <n v="5556.0"/>
        <n v="1658.0"/>
        <n v="2840.0"/>
        <n v="3034.0"/>
        <n v="321.0"/>
        <n v="2850.0"/>
        <n v="6024.0"/>
        <n v="5052.0"/>
        <n v="3948.0"/>
        <n v="731.0"/>
        <n v="926.0"/>
        <n v="4405.0"/>
        <n v="2112.0"/>
        <n v="2288.0"/>
        <n v="3190.0"/>
        <n v="668.0"/>
        <n v="6200.0"/>
        <n v="734.0"/>
        <n v="4208.0"/>
        <n v="553.0"/>
        <n v="2868.0"/>
        <n v="975.0"/>
        <n v="6650.0"/>
        <n v="6324.0"/>
        <n v="3332.0"/>
        <n v="1084.0"/>
        <n v="1218.0"/>
        <n v="4920.0"/>
        <n v="5835.0"/>
        <n v="4420.0"/>
        <n v="1205.0"/>
        <n v="4452.0"/>
        <n v="4101.0"/>
        <n v="3480.0"/>
        <n v="2565.0"/>
        <n v="8900.0"/>
        <n v="1838.0"/>
        <n v="1716.0"/>
        <n v="1116.0"/>
        <n v="3315.0"/>
        <n v="6444.0"/>
        <n v="5928.0"/>
        <n v="1946.0"/>
        <n v="6536.0"/>
        <n v="781.0"/>
        <n v="6912.0"/>
        <n v="1989.0"/>
        <n v="1756.0"/>
        <n v="2320.0"/>
        <n v="1612.0"/>
        <n v="2298.0"/>
        <n v="447.0"/>
        <n v="5605.0"/>
        <n v="6308.0"/>
        <n v="749.0"/>
        <n v="7096.0"/>
        <n v="1776.0"/>
        <n v="1030.0"/>
        <n v="4356.0"/>
        <n v="2448.0"/>
        <n v="1977.0"/>
        <n v="5170.0"/>
        <n v="4332.0"/>
        <n v="1132.0"/>
        <n v="5720.0"/>
        <n v="4390.0"/>
        <n v="1542.0"/>
        <n v="4832.0"/>
        <n v="6224.0"/>
        <n v="7540.0"/>
        <n v="981.0"/>
        <n v="1401.0"/>
        <n v="2852.0"/>
        <n v="7180.0"/>
        <n v="2580.0"/>
        <n v="822.0"/>
        <n v="1496.0"/>
        <n v="4108.0"/>
        <n v="6795.0"/>
        <n v="1998.0"/>
        <n v="3398.0"/>
        <n v="5250.0"/>
        <n v="7510.0"/>
        <n v="4240.0"/>
        <n v="4432.0"/>
        <n v="934.0"/>
        <n v="5589.0"/>
        <n v="2642.0"/>
        <n v="3324.0"/>
        <n v="1758.0"/>
        <n v="3118.0"/>
        <n v="1032.0"/>
        <n v="2577.0"/>
        <n v="990.0"/>
        <n v="3102.0"/>
        <n v="624.0"/>
        <n v="571.0"/>
        <n v="6105.0"/>
        <n v="1958.0"/>
        <n v="7820.0"/>
        <n v="8080.0"/>
        <n v="3945.0"/>
        <n v="2536.0"/>
        <n v="4503.0"/>
        <n v="3516.0"/>
        <n v="2548.0"/>
        <n v="1039.0"/>
        <n v="2262.0"/>
        <n v="842.0"/>
        <n v="2438.0"/>
        <n v="5350.0"/>
        <n v="2308.0"/>
        <n v="1380.0"/>
        <n v="1718.0"/>
        <n v="806.0"/>
        <n v="2826.0"/>
        <n v="5896.0"/>
        <n v="5160.0"/>
        <n v="6585.0"/>
        <n v="4276.0"/>
        <n v="5588.0"/>
        <n v="2856.0"/>
        <n v="1926.0"/>
        <n v="4524.0"/>
        <n v="3936.0"/>
        <n v="2625.0"/>
        <n v="1826.0"/>
        <n v="3774.0"/>
        <n v="9415.0"/>
        <n v="1589.0"/>
        <n v="2574.0"/>
        <n v="2924.0"/>
        <n v="3665.0"/>
        <n v="3670.0"/>
        <n v="2250.0"/>
        <n v="6295.0"/>
        <n v="2967.0"/>
        <n v="3896.0"/>
        <n v="9190.0"/>
        <n v="1220.0"/>
        <n v="847.0"/>
        <n v="936.0"/>
        <n v="5139.0"/>
        <n v="829.0"/>
        <n v="4768.0"/>
        <n v="2316.0"/>
        <n v="684.0"/>
        <n v="4131.0"/>
        <n v="3028.0"/>
        <n v="2940.0"/>
        <n v="2700.0"/>
        <n v="6515.0"/>
        <n v="2904.0"/>
        <n v="4905.0"/>
        <n v="1794.0"/>
        <n v="1538.0"/>
        <n v="1614.0"/>
        <n v="7645.0"/>
        <n v="4689.0"/>
        <n v="5070.0"/>
        <n v="4255.0"/>
        <n v="4895.0"/>
        <n v="6248.0"/>
        <n v="1480.0"/>
        <n v="1748.0"/>
        <n v="4395.0"/>
        <n v="6190.0"/>
        <n v="1293.0"/>
        <n v="2078.0"/>
        <n v="3460.0"/>
        <n v="5492.0"/>
        <n v="2964.0"/>
        <n v="1803.0"/>
        <n v="4280.0"/>
        <n v="949.0"/>
        <n v="1469.0"/>
        <n v="6040.0"/>
        <n v="4098.0"/>
        <n v="1394.0"/>
        <n v="748.0"/>
        <n v="1483.0"/>
        <n v="3230.0"/>
        <n v="1508.0"/>
        <n v="1363.0"/>
        <n v="2294.0"/>
        <n v="1996.0"/>
        <n v="2628.0"/>
        <n v="3835.0"/>
        <n v="2472.0"/>
        <n v="3975.0"/>
        <n v="1319.0"/>
        <n v="2154.0"/>
        <n v="7908.0"/>
        <n v="2390.0"/>
        <n v="2684.0"/>
        <n v="563.0"/>
        <n v="2245.0"/>
        <n v="3668.0"/>
        <n v="3330.0"/>
        <n v="3510.0"/>
        <n v="5488.0"/>
        <n v="6640.0"/>
        <n v="1604.0"/>
        <n v="4440.0"/>
        <n v="2796.0"/>
        <n v="3335.0"/>
        <n v="5000.0"/>
        <n v="349.0"/>
        <n v="3612.0"/>
        <n v="6788.0"/>
        <n v="4596.0"/>
        <n v="3496.0"/>
        <n v="1964.0"/>
        <n v="3140.0"/>
        <n v="1832.0"/>
        <n v="2784.0"/>
        <n v="620.0"/>
        <n v="5440.0"/>
        <n v="3364.0"/>
        <n v="6045.0"/>
        <n v="7355.0"/>
        <n v="575.0"/>
        <n v="3550.0"/>
        <n v="570.0"/>
        <n v="7670.0"/>
        <n v="6964.0"/>
        <n v="979.0"/>
        <n v="4407.0"/>
        <n v="4900.0"/>
        <n v="8365.0"/>
        <n v="2208.0"/>
        <n v="3525.0"/>
        <n v="1017.0"/>
        <n v="927.0"/>
        <n v="1300.0"/>
        <n v="3744.0"/>
        <n v="1827.0"/>
        <n v="4040.0"/>
        <n v="816.0"/>
        <n v="784.0"/>
        <n v="8405.0"/>
        <n v="2136.0"/>
        <n v="3312.0"/>
        <n v="3164.0"/>
        <n v="3076.0"/>
        <n v="7120.0"/>
        <n v="4924.0"/>
        <n v="1067.0"/>
        <n v="1710.0"/>
        <n v="3780.0"/>
        <n v="2350.0"/>
        <n v="8325.0"/>
        <n v="4872.0"/>
        <n v="560.0"/>
        <n v="1043.0"/>
        <n v="4404.0"/>
        <n v="1176.0"/>
        <n v="2612.0"/>
        <n v="968.0"/>
        <n v="1828.0"/>
        <n v="917.0"/>
        <n v="1569.0"/>
        <n v="1266.0"/>
        <n v="2670.0"/>
        <n v="3057.0"/>
        <n v="965.0"/>
        <n v="7045.0"/>
        <n v="2018.0"/>
        <n v="4311.0"/>
        <n v="3951.0"/>
        <n v="2752.0"/>
        <n v="1150.0"/>
        <n v="5082.0"/>
        <n v="1880.0"/>
        <n v="1089.0"/>
        <n v="1528.0"/>
        <n v="5504.0"/>
        <n v="2824.0"/>
        <n v="2344.0"/>
        <n v="1810.0"/>
        <n v="722.0"/>
        <n v="1986.0"/>
        <n v="733.0"/>
        <n v="6930.0"/>
        <n v="3080.0"/>
        <n v="2908.0"/>
        <n v="6948.0"/>
        <n v="544.0"/>
        <n v="7840.0"/>
        <n v="3603.0"/>
        <n v="1868.0"/>
        <n v="3200.0"/>
        <n v="5155.0"/>
        <n v="1573.0"/>
        <n v="3680.0"/>
        <n v="3478.0"/>
        <n v="2814.0"/>
        <n v="2682.0"/>
        <n v="1386.0"/>
        <n v="6800.0"/>
        <n v="3660.0"/>
        <n v="3360.0"/>
      </sharedItems>
    </cacheField>
    <cacheField name="Total Cost" numFmtId="0">
      <sharedItems containsSemiMixedTypes="0" containsString="0" containsNumber="1" containsInteger="1">
        <n v="250.0"/>
        <n v="4888.0"/>
        <n v="4710.0"/>
        <n v="2504.0"/>
        <n v="370.0"/>
        <n v="3597.0"/>
        <n v="280.0"/>
        <n v="1576.0"/>
        <n v="5836.0"/>
        <n v="1328.0"/>
        <n v="1772.0"/>
        <n v="948.0"/>
        <n v="4215.0"/>
        <n v="5145.0"/>
        <n v="3796.0"/>
        <n v="928.0"/>
        <n v="2346.0"/>
        <n v="1122.0"/>
        <n v="204.0"/>
        <n v="4692.0"/>
        <n v="3984.0"/>
        <n v="1146.0"/>
        <n v="5290.0"/>
        <n v="1399.0"/>
        <n v="1131.0"/>
        <n v="704.0"/>
        <n v="2578.0"/>
        <n v="3816.0"/>
        <n v="904.0"/>
        <n v="3288.0"/>
        <n v="3609.0"/>
        <n v="1210.0"/>
        <n v="1130.0"/>
        <n v="4680.0"/>
        <n v="2496.0"/>
        <n v="2842.0"/>
        <n v="4395.0"/>
        <n v="235.0"/>
        <n v="2410.0"/>
        <n v="2830.0"/>
        <n v="2298.0"/>
        <n v="4014.0"/>
        <n v="1175.0"/>
        <n v="640.0"/>
        <n v="1084.0"/>
        <n v="4443.0"/>
        <n v="422.0"/>
        <n v="2790.0"/>
        <n v="3441.0"/>
        <n v="3861.0"/>
        <n v="4525.0"/>
        <n v="5772.0"/>
        <n v="1284.0"/>
        <n v="4365.0"/>
        <n v="1305.0"/>
        <n v="924.0"/>
        <n v="822.0"/>
        <n v="832.0"/>
        <n v="367.0"/>
        <n v="1386.0"/>
        <n v="1053.0"/>
        <n v="2670.0"/>
        <n v="1800.0"/>
        <n v="5692.0"/>
        <n v="5900.0"/>
        <n v="7145.0"/>
        <n v="4285.0"/>
        <n v="2080.0"/>
        <n v="1312.0"/>
        <n v="648.0"/>
        <n v="5176.0"/>
        <n v="1394.0"/>
        <n v="1090.0"/>
        <n v="5048.0"/>
        <n v="1708.0"/>
        <n v="342.0"/>
        <n v="1689.0"/>
        <n v="3570.0"/>
        <n v="3999.0"/>
        <n v="1062.0"/>
        <n v="3824.0"/>
        <n v="2904.0"/>
        <n v="2508.0"/>
        <n v="4242.0"/>
        <n v="2438.0"/>
        <n v="1560.0"/>
        <n v="3381.0"/>
        <n v="4596.0"/>
        <n v="4605.0"/>
        <n v="2216.0"/>
        <n v="618.0"/>
        <n v="212.0"/>
        <n v="398.0"/>
        <n v="3849.0"/>
        <n v="2440.0"/>
        <n v="4816.0"/>
        <n v="782.0"/>
        <n v="1389.0"/>
        <n v="1710.0"/>
        <n v="810.0"/>
        <n v="5656.0"/>
        <n v="998.0"/>
        <n v="2676.0"/>
        <n v="2550.0"/>
        <n v="2030.0"/>
        <n v="1976.0"/>
        <n v="3052.0"/>
        <n v="722.0"/>
        <n v="3580.0"/>
        <n v="1566.0"/>
        <n v="4890.0"/>
        <n v="2718.0"/>
        <n v="603.0"/>
        <n v="2056.0"/>
        <n v="5665.0"/>
        <n v="1114.0"/>
        <n v="1518.0"/>
        <n v="674.0"/>
        <n v="1692.0"/>
        <n v="2316.0"/>
        <n v="5260.0"/>
        <n v="4245.0"/>
        <n v="4136.0"/>
        <n v="2379.0"/>
        <n v="1183.0"/>
        <n v="864.0"/>
        <n v="723.0"/>
        <n v="1173.0"/>
        <n v="2808.0"/>
        <n v="4140.0"/>
        <n v="927.0"/>
        <n v="4310.0"/>
        <n v="1155.0"/>
        <n v="5884.0"/>
        <n v="2724.0"/>
        <n v="1407.0"/>
        <n v="4250.0"/>
        <n v="418.0"/>
        <n v="2970.0"/>
        <n v="848.0"/>
        <n v="1917.0"/>
        <n v="2898.0"/>
        <n v="1900.0"/>
        <n v="672.0"/>
        <n v="646.0"/>
        <n v="1355.0"/>
        <n v="5216.0"/>
        <n v="1008.0"/>
        <n v="1714.0"/>
        <n v="2616.0"/>
        <n v="2760.0"/>
        <n v="933.0"/>
        <n v="3033.0"/>
        <n v="1278.0"/>
        <n v="4005.0"/>
        <n v="4092.0"/>
        <n v="1032.0"/>
        <n v="4872.0"/>
        <n v="4256.0"/>
        <n v="3432.0"/>
        <n v="2355.0"/>
        <n v="2866.0"/>
        <n v="862.0"/>
        <n v="1766.0"/>
        <n v="3408.0"/>
        <n v="1980.0"/>
        <n v="1988.0"/>
        <n v="5504.0"/>
        <n v="3560.0"/>
        <n v="1348.0"/>
        <n v="4430.0"/>
        <n v="1314.0"/>
        <n v="1178.0"/>
        <n v="642.0"/>
        <n v="1270.0"/>
        <n v="4314.0"/>
        <n v="1300.0"/>
        <n v="1487.0"/>
        <n v="3692.0"/>
        <n v="1188.0"/>
        <n v="972.0"/>
        <n v="216.0"/>
        <n v="4376.0"/>
        <n v="4164.0"/>
        <n v="2652.0"/>
        <n v="455.0"/>
        <n v="490.0"/>
        <n v="3630.0"/>
        <n v="1083.0"/>
        <n v="1288.0"/>
        <n v="2954.0"/>
        <n v="332.0"/>
        <n v="3970.0"/>
        <n v="616.0"/>
        <n v="2600.0"/>
        <n v="225.0"/>
        <n v="1833.0"/>
        <n v="501.0"/>
        <n v="4480.0"/>
        <n v="504.0"/>
        <n v="5860.0"/>
        <n v="2860.0"/>
        <n v="622.0"/>
        <n v="1808.0"/>
        <n v="812.0"/>
        <n v="4100.0"/>
        <n v="4075.0"/>
        <n v="4032.0"/>
        <n v="733.0"/>
        <n v="2756.0"/>
        <n v="3948.0"/>
        <n v="2082.0"/>
        <n v="1520.0"/>
        <n v="6640.0"/>
        <n v="1068.0"/>
        <n v="1449.0"/>
        <n v="820.0"/>
        <n v="2814.0"/>
        <n v="5036.0"/>
        <n v="5592.0"/>
        <n v="1542.0"/>
        <n v="5316.0"/>
        <n v="553.0"/>
        <n v="5960.0"/>
        <n v="840.0"/>
        <n v="1485.0"/>
        <n v="1570.0"/>
        <n v="3657.0"/>
        <n v="1489.0"/>
        <n v="2012.0"/>
        <n v="242.0"/>
        <n v="5212.0"/>
        <n v="593.0"/>
        <n v="5600.0"/>
        <n v="1441.0"/>
        <n v="662.0"/>
        <n v="3996.0"/>
        <n v="1233.0"/>
        <n v="4265.0"/>
        <n v="3954.0"/>
        <n v="1080.0"/>
        <n v="4124.0"/>
        <n v="1039.0"/>
        <n v="1905.0"/>
        <n v="1350.0"/>
        <n v="2916.0"/>
        <n v="5400.0"/>
        <n v="5616.0"/>
        <n v="1317.0"/>
        <n v="2192.0"/>
        <n v="1275.0"/>
        <n v="384.0"/>
        <n v="1112.0"/>
        <n v="2748.0"/>
        <n v="2260.0"/>
        <n v="5100.0"/>
        <n v="921.0"/>
        <n v="2878.0"/>
        <n v="4380.0"/>
        <n v="5990.0"/>
        <n v="3050.0"/>
        <n v="2456.0"/>
        <n v="781.0"/>
        <n v="4416.0"/>
        <n v="2402.0"/>
        <n v="2704.0"/>
        <n v="1364.0"/>
        <n v="2196.0"/>
        <n v="765.0"/>
        <n v="1914.0"/>
        <n v="741.0"/>
        <n v="2697.0"/>
        <n v="327.0"/>
        <n v="421.0"/>
        <n v="4600.0"/>
        <n v="1154.0"/>
        <n v="6800.0"/>
        <n v="6400.0"/>
        <n v="3348.0"/>
        <n v="1992.0"/>
        <n v="3906.0"/>
        <n v="2968.0"/>
        <n v="2140.0"/>
        <n v="736.0"/>
        <n v="1686.0"/>
        <n v="586.0"/>
        <n v="1584.0"/>
        <n v="4845.0"/>
        <n v="4832.0"/>
        <n v="1596.0"/>
        <n v="559.0"/>
        <n v="2340.0"/>
        <n v="3708.0"/>
        <n v="4730.0"/>
        <n v="2988.0"/>
        <n v="4472.0"/>
        <n v="1664.0"/>
        <n v="753.0"/>
        <n v="1336.0"/>
        <n v="2768.0"/>
        <n v="3072.0"/>
        <n v="1293.0"/>
        <n v="1488.0"/>
        <n v="3462.0"/>
        <n v="7230.0"/>
        <n v="1356.0"/>
        <n v="2430.0"/>
        <n v="2115.0"/>
        <n v="1491.0"/>
        <n v="4410.0"/>
        <n v="1872.0"/>
        <n v="1932.0"/>
        <n v="7500.0"/>
        <n v="720.0"/>
        <n v="405.0"/>
        <n v="653.0"/>
        <n v="3807.0"/>
        <n v="467.0"/>
        <n v="3484.0"/>
        <n v="550.0"/>
        <n v="3258.0"/>
        <n v="2804.0"/>
        <n v="1200.0"/>
        <n v="2043.0"/>
        <n v="5365.0"/>
        <n v="3468.0"/>
        <n v="1426.0"/>
        <n v="1193.0"/>
        <n v="5605.0"/>
        <n v="3822.0"/>
        <n v="3445.0"/>
        <n v="3565.0"/>
        <n v="2955.0"/>
        <n v="5480.0"/>
        <n v="1087.0"/>
        <n v="1550.0"/>
        <n v="2960.0"/>
        <n v="4555.0"/>
        <n v="1014.0"/>
        <n v="4616.0"/>
        <n v="1870.0"/>
        <n v="1045.0"/>
        <n v="5188.0"/>
        <n v="2248.0"/>
        <n v="2450.0"/>
        <n v="468.0"/>
        <n v="977.0"/>
        <n v="5152.0"/>
        <n v="3405.0"/>
        <n v="456.0"/>
        <n v="1134.0"/>
        <n v="2254.0"/>
        <n v="1384.0"/>
        <n v="1035.0"/>
        <n v="2118.0"/>
        <n v="1072.0"/>
        <n v="1878.0"/>
        <n v="2995.0"/>
        <n v="2324.0"/>
        <n v="2511.0"/>
        <n v="906.0"/>
        <n v="1658.0"/>
        <n v="2408.0"/>
        <n v="389.0"/>
        <n v="3846.0"/>
        <n v="1820.0"/>
        <n v="2920.0"/>
        <n v="1902.0"/>
        <n v="3138.0"/>
        <n v="5280.0"/>
        <n v="5544.0"/>
        <n v="2580.0"/>
        <n v="1121.0"/>
        <n v="3730.0"/>
        <n v="1180.0"/>
        <n v="3068.0"/>
        <n v="205.0"/>
        <n v="3426.0"/>
        <n v="5856.0"/>
        <n v="3831.0"/>
        <n v="2650.0"/>
        <n v="1856.0"/>
        <n v="2368.0"/>
        <n v="1304.0"/>
        <n v="2678.0"/>
        <n v="2378.0"/>
        <n v="349.0"/>
        <n v="4155.0"/>
        <n v="2622.0"/>
        <n v="4345.0"/>
        <n v="6360.0"/>
        <n v="356.0"/>
        <n v="2295.0"/>
        <n v="403.0"/>
        <n v="7030.0"/>
        <n v="5044.0"/>
        <n v="882.0"/>
        <n v="3804.0"/>
        <n v="2052.0"/>
        <n v="3460.0"/>
        <n v="6220.0"/>
        <n v="1448.0"/>
        <n v="2905.0"/>
        <n v="684.0"/>
        <n v="3066.0"/>
        <n v="657.0"/>
        <n v="3604.0"/>
        <n v="378.0"/>
        <n v="598.0"/>
        <n v="5950.0"/>
        <n v="780.0"/>
        <n v="2796.0"/>
        <n v="2764.0"/>
        <n v="2122.0"/>
        <n v="6585.0"/>
        <n v="3940.0"/>
        <n v="905.0"/>
        <n v="4195.0"/>
        <n v="1345.0"/>
        <n v="3564.0"/>
        <n v="2134.0"/>
        <n v="7390.0"/>
        <n v="4648.0"/>
        <n v="406.0"/>
        <n v="3669.0"/>
        <n v="1103.0"/>
        <n v="2500.0"/>
        <n v="530.0"/>
        <n v="481.0"/>
        <n v="1433.0"/>
        <n v="902.0"/>
        <n v="1899.0"/>
        <n v="656.0"/>
        <n v="5830.0"/>
        <n v="1592.0"/>
        <n v="3132.0"/>
        <n v="2844.0"/>
        <n v="942.0"/>
        <n v="4251.0"/>
        <n v="1325.0"/>
        <n v="771.0"/>
        <n v="5304.0"/>
        <n v="2630.0"/>
        <n v="2058.0"/>
        <n v="1602.0"/>
        <n v="527.0"/>
        <n v="4465.0"/>
        <n v="2520.0"/>
        <n v="2352.0"/>
        <n v="2180.0"/>
        <n v="2116.0"/>
        <n v="5520.0"/>
        <n v="5788.0"/>
        <n v="314.0"/>
        <n v="6450.0"/>
        <n v="2289.0"/>
        <n v="2225.0"/>
        <n v="3105.0"/>
        <n v="1194.0"/>
        <n v="2800.0"/>
        <n v="1962.0"/>
        <n v="610.0"/>
        <n v="5525.0"/>
        <n v="2200.0"/>
        <n v="2478.0"/>
      </sharedItems>
    </cacheField>
    <cacheField name="Total Profit" numFmtId="0">
      <sharedItems containsSemiMixedTypes="0" containsString="0" containsNumber="1" containsInteger="1">
        <n v="349.0"/>
        <n v="736.0"/>
        <n v="755.0"/>
        <n v="752.0"/>
        <n v="469.0"/>
        <n v="882.0"/>
        <n v="429.0"/>
        <n v="670.0"/>
        <n v="380.0"/>
        <n v="892.0"/>
        <n v="684.0"/>
        <n v="273.0"/>
        <n v="801.0"/>
        <n v="2130.0"/>
        <n v="300.0"/>
        <n v="407.0"/>
        <n v="819.0"/>
        <n v="616.0"/>
        <n v="52.0"/>
        <n v="416.0"/>
        <n v="870.0"/>
        <n v="590.0"/>
        <n v="765.0"/>
        <n v="112.0"/>
        <n v="405.0"/>
        <n v="756.0"/>
        <n v="700.0"/>
        <n v="915.0"/>
        <n v="230.0"/>
        <n v="669.0"/>
        <n v="540.0"/>
        <n v="790.0"/>
        <n v="188.0"/>
        <n v="1555.0"/>
        <n v="150.0"/>
        <n v="562.0"/>
        <n v="990.0"/>
        <n v="425.0"/>
        <n v="1230.0"/>
        <n v="396.0"/>
        <n v="354.0"/>
        <n v="720.0"/>
        <n v="1805.0"/>
        <n v="160.0"/>
        <n v="1240.0"/>
        <n v="1221.0"/>
        <n v="698.0"/>
        <n v="526.0"/>
        <n v="924.0"/>
        <n v="498.0"/>
        <n v="1900.0"/>
        <n v="189.0"/>
        <n v="740.0"/>
        <n v="717.0"/>
        <n v="183.0"/>
        <n v="750.0"/>
        <n v="840.0"/>
        <n v="916.0"/>
        <n v="692.0"/>
        <n v="283.0"/>
        <n v="969.0"/>
        <n v="1715.0"/>
        <n v="1820.0"/>
        <n v="1350.0"/>
        <n v="1205.0"/>
        <n v="1025.0"/>
        <n v="280.0"/>
        <n v="1203.0"/>
        <n v="920.0"/>
        <n v="284.0"/>
        <n v="732.0"/>
        <n v="604.0"/>
        <n v="146.0"/>
        <n v="434.0"/>
        <n v="726.0"/>
        <n v="975.0"/>
        <n v="558.0"/>
        <n v="326.0"/>
        <n v="1912.0"/>
        <n v="1086.0"/>
        <n v="1024.0"/>
        <n v="1260.0"/>
        <n v="774.0"/>
        <n v="1600.0"/>
        <n v="948.0"/>
        <n v="665.0"/>
        <n v="855.0"/>
        <n v="340.0"/>
        <n v="470.0"/>
        <n v="243.0"/>
        <n v="1448.0"/>
        <n v="1608.0"/>
        <n v="680.0"/>
        <n v="255.0"/>
        <n v="2195.0"/>
        <n v="730.0"/>
        <n v="1368.0"/>
        <n v="440.0"/>
        <n v="612.0"/>
        <n v="460.0"/>
        <n v="850.0"/>
        <n v="1396.0"/>
        <n v="1612.0"/>
        <n v="1290.0"/>
        <n v="428.0"/>
        <n v="705.0"/>
        <n v="1164.0"/>
        <n v="1792.0"/>
        <n v="1525.0"/>
        <n v="738.0"/>
        <n v="768.0"/>
        <n v="202.0"/>
        <n v="363.0"/>
        <n v="308.0"/>
        <n v="1125.0"/>
        <n v="1756.0"/>
        <n v="579.0"/>
        <n v="66.0"/>
        <n v="444.0"/>
        <n v="282.0"/>
        <n v="294.0"/>
        <n v="1044.0"/>
        <n v="981.0"/>
        <n v="2160.0"/>
        <n v="96.0"/>
        <n v="1132.0"/>
        <n v="1425.0"/>
        <n v="342.0"/>
        <n v="2115.0"/>
        <n v="140.0"/>
        <n v="486.0"/>
        <n v="462.0"/>
        <n v="1083.0"/>
        <n v="795.0"/>
        <n v="334.0"/>
        <n v="379.0"/>
        <n v="744.0"/>
        <n v="336.0"/>
        <n v="854.0"/>
        <n v="392.0"/>
        <n v="186.0"/>
        <n v="876.0"/>
        <n v="987.0"/>
        <n v="576.0"/>
        <n v="1064.0"/>
        <n v="192.0"/>
        <n v="1348.0"/>
        <n v="1620.0"/>
        <n v="237.0"/>
        <n v="1434.0"/>
        <n v="716.0"/>
        <n v="642.0"/>
        <n v="1302.0"/>
        <n v="1028.0"/>
        <n v="472.0"/>
        <n v="785.0"/>
        <n v="292.0"/>
        <n v="348.0"/>
        <n v="1280.0"/>
        <n v="218.0"/>
        <n v="368.0"/>
        <n v="468.0"/>
        <n v="222.0"/>
        <n v="759.0"/>
        <n v="2185.0"/>
        <n v="91.0"/>
        <n v="1864.0"/>
        <n v="1868.0"/>
        <n v="244.0"/>
        <n v="105.0"/>
        <n v="1640.0"/>
        <n v="1648.0"/>
        <n v="888.0"/>
        <n v="1296.0"/>
        <n v="276.0"/>
        <n v="436.0"/>
        <n v="775.0"/>
        <n v="1029.0"/>
        <n v="1000.0"/>
        <n v="236.0"/>
        <n v="2230.0"/>
        <n v="118.0"/>
        <n v="328.0"/>
        <n v="1035.0"/>
        <n v="474.0"/>
        <n v="2170.0"/>
        <n v="364.0"/>
        <n v="464.0"/>
        <n v="816.0"/>
        <n v="406.0"/>
        <n v="820.0"/>
        <n v="1760.0"/>
        <n v="388.0"/>
        <n v="1696.0"/>
        <n v="153.0"/>
        <n v="1398.0"/>
        <n v="1045.0"/>
        <n v="2260.0"/>
        <n v="389.0"/>
        <n v="594.0"/>
        <n v="296.0"/>
        <n v="501.0"/>
        <n v="1408.0"/>
        <n v="404.0"/>
        <n v="1220.0"/>
        <n v="228.0"/>
        <n v="952.0"/>
        <n v="1149.0"/>
        <n v="271.0"/>
        <n v="1197.0"/>
        <n v="123.0"/>
        <n v="286.0"/>
        <n v="205.0"/>
        <n v="2035.0"/>
        <n v="1096.0"/>
        <n v="156.0"/>
        <n v="1496.0"/>
        <n v="335.0"/>
        <n v="360.0"/>
        <n v="905.0"/>
        <n v="378.0"/>
        <n v="1596.0"/>
        <n v="2485.0"/>
        <n v="1916.0"/>
        <n v="824.0"/>
        <n v="1924.0"/>
        <n v="77.0"/>
        <n v="84.0"/>
        <n v="660.0"/>
        <n v="1305.0"/>
        <n v="438.0"/>
        <n v="384.0"/>
        <n v="1360.0"/>
        <n v="696.0"/>
        <n v="1695.0"/>
        <n v="1077.0"/>
        <n v="520.0"/>
        <n v="1520.0"/>
        <n v="1190.0"/>
        <n v="1976.0"/>
        <n v="1173.0"/>
        <n v="240.0"/>
        <n v="620.0"/>
        <n v="394.0"/>
        <n v="922.0"/>
        <n v="267.0"/>
        <n v="663.0"/>
        <n v="249.0"/>
        <n v="297.0"/>
        <n v="1505.0"/>
        <n v="804.0"/>
        <n v="1020.0"/>
        <n v="1680.0"/>
        <n v="597.0"/>
        <n v="544.0"/>
        <n v="548.0"/>
        <n v="408.0"/>
        <n v="303.0"/>
        <n v="256.0"/>
        <n v="505.0"/>
        <n v="980.0"/>
        <n v="327.0"/>
        <n v="122.0"/>
        <n v="247.0"/>
        <n v="1452.0"/>
        <n v="1855.0"/>
        <n v="1288.0"/>
        <n v="1116.0"/>
        <n v="1192.0"/>
        <n v="382.0"/>
        <n v="864.0"/>
        <n v="1332.0"/>
        <n v="338.0"/>
        <n v="312.0"/>
        <n v="233.0"/>
        <n v="144.0"/>
        <n v="2455.0"/>
        <n v="1885.0"/>
        <n v="1095.0"/>
        <n v="1964.0"/>
        <n v="1690.0"/>
        <n v="500.0"/>
        <n v="442.0"/>
        <n v="362.0"/>
        <n v="1284.0"/>
        <n v="134.0"/>
        <n v="873.0"/>
        <n v="224.0"/>
        <n v="1740.0"/>
        <n v="657.0"/>
        <n v="1150.0"/>
        <n v="100.0"/>
        <n v="1437.0"/>
        <n v="108.0"/>
        <n v="421.0"/>
        <n v="2040.0"/>
        <n v="867.0"/>
        <n v="1625.0"/>
        <n v="690.0"/>
        <n v="1940.0"/>
        <n v="393.0"/>
        <n v="198.0"/>
        <n v="1435.0"/>
        <n v="1635.0"/>
        <n v="279.0"/>
        <n v="1708.0"/>
        <n v="208.0"/>
        <n v="2415.0"/>
        <n v="304.0"/>
        <n v="1830.0"/>
        <n v="481.0"/>
        <n v="492.0"/>
        <n v="693.0"/>
        <n v="976.0"/>
        <n v="124.0"/>
        <n v="176.0"/>
        <n v="148.0"/>
        <n v="1464.0"/>
        <n v="413.0"/>
        <n v="496.0"/>
        <n v="1948.0"/>
        <n v="518.0"/>
        <n v="174.0"/>
        <n v="549.0"/>
        <n v="748.0"/>
        <n v="1428.0"/>
        <n v="372.0"/>
        <n v="483.0"/>
        <n v="710.0"/>
        <n v="2155.0"/>
        <n v="1932.0"/>
        <n v="932.0"/>
        <n v="846.0"/>
        <n v="772.0"/>
        <n v="528.0"/>
        <n v="106.0"/>
        <n v="946.0"/>
        <n v="1285.0"/>
        <n v="742.0"/>
        <n v="1700.0"/>
        <n v="995.0"/>
        <n v="219.0"/>
        <n v="1255.0"/>
        <n v="167.0"/>
        <n v="640.0"/>
        <n v="1920.0"/>
        <n v="97.0"/>
        <n v="603.0"/>
        <n v="1440.0"/>
        <n v="2145.0"/>
        <n v="760.0"/>
        <n v="169.0"/>
        <n v="678.0"/>
        <n v="1170.0"/>
        <n v="1356.0"/>
        <n v="516.0"/>
        <n v="400.0"/>
        <n v="954.0"/>
        <n v="535.0"/>
        <n v="984.0"/>
        <n v="162.0"/>
        <n v="515.0"/>
        <n v="365.0"/>
        <n v="216.0"/>
        <n v="935.0"/>
        <n v="154.0"/>
        <n v="137.0"/>
        <n v="735.0"/>
        <n v="73.0"/>
        <n v="706.0"/>
        <n v="136.0"/>
        <n v="1158.0"/>
        <n v="309.0"/>
        <n v="1215.0"/>
        <n v="426.0"/>
        <n v="1179.0"/>
        <n v="1107.0"/>
        <n v="1156.0"/>
        <n v="831.0"/>
        <n v="555.0"/>
        <n v="318.0"/>
        <n v="250.0"/>
        <n v="200.0"/>
        <n v="194.0"/>
        <n v="1383.0"/>
        <n v="206.0"/>
        <n v="2465.0"/>
        <n v="560.0"/>
        <n v="963.0"/>
        <n v="164.0"/>
        <n v="792.0"/>
        <n v="1160.0"/>
        <n v="1390.0"/>
        <n v="1314.0"/>
        <n v="2050.0"/>
        <n v="880.0"/>
        <n v="900.0"/>
        <n v="776.0"/>
        <n v="1275.0"/>
        <n v="14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alculative part 1" cacheId="0" dataCaption="" compact="0" compactData="0">
  <location ref="M4:N13" firstHeaderRow="0" firstDataRow="1" firstDataCol="0"/>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compact="0" outline="0" multipleItemSelectionAllowed="1" showAll="0">
      <items>
        <item x="0"/>
        <item x="1"/>
        <item x="2"/>
        <item t="default"/>
      </items>
    </pivotField>
    <pivotField name="Product Name" axis="axisRow" compact="0" outline="0" multipleItemSelectionAllowed="1" showAll="0" sortType="descending">
      <items>
        <item x="0"/>
        <item x="1"/>
        <item x="2"/>
        <item x="3"/>
        <item x="4"/>
        <item x="5"/>
        <item x="6"/>
        <item x="7"/>
        <item t="default"/>
      </items>
      <autoSortScope>
        <pivotArea>
          <references>
            <reference field="4294967294">
              <x v="0"/>
            </reference>
          </references>
        </pivotArea>
      </autoSortScope>
    </pivotField>
    <pivotField name="Customer Name" compact="0" outline="0" multipleItemSelectionAllowed="1" showAll="0">
      <items>
        <item x="0"/>
        <item x="1"/>
        <item x="2"/>
        <item x="3"/>
        <item x="4"/>
        <item x="5"/>
        <item x="6"/>
        <item x="7"/>
        <item x="8"/>
        <item x="9"/>
        <item t="default"/>
      </items>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2"/>
  </rowFields>
  <dataFields>
    <dataField name="SUM of Total Profit" fld="10" baseField="0"/>
  </dataFields>
</pivotTableDefinition>
</file>

<file path=xl/pivotTables/pivotTable2.xml><?xml version="1.0" encoding="utf-8"?>
<pivotTableDefinition xmlns="http://schemas.openxmlformats.org/spreadsheetml/2006/main" name="calculative part 1 2" cacheId="0" dataCaption="" compact="0" compactData="0">
  <location ref="S4:U95" firstHeaderRow="0" firstDataRow="2" firstDataCol="0"/>
  <pivotFields>
    <pivotField name="Date" axis="axisRow" compact="0" numFmtId="165"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compact="0" outline="0" multipleItemSelectionAllowed="1" showAll="0">
      <items>
        <item x="0"/>
        <item x="1"/>
        <item x="2"/>
        <item t="default"/>
      </items>
    </pivotField>
    <pivotField name="Product Name" compact="0" outline="0" multipleItemSelectionAllowed="1" showAll="0">
      <items>
        <item x="0"/>
        <item x="1"/>
        <item x="2"/>
        <item x="3"/>
        <item x="4"/>
        <item x="5"/>
        <item x="6"/>
        <item x="7"/>
        <item t="default"/>
      </items>
    </pivotField>
    <pivotField name="Customer Name" compact="0" outline="0" multipleItemSelectionAllowed="1" showAll="0">
      <items>
        <item x="0"/>
        <item x="1"/>
        <item x="2"/>
        <item x="3"/>
        <item x="4"/>
        <item x="5"/>
        <item x="6"/>
        <item x="7"/>
        <item x="8"/>
        <item x="9"/>
        <item t="default"/>
      </items>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0"/>
  </rowFields>
  <colFields>
    <field x="-2"/>
  </colFields>
  <dataFields>
    <dataField name="SUM of Total Sales Value" fld="8" baseField="0"/>
    <dataField name="SUM of Total Profit" fld="10" baseField="0"/>
  </dataFields>
</pivotTableDefinition>
</file>

<file path=xl/pivotTables/pivotTable3.xml><?xml version="1.0" encoding="utf-8"?>
<pivotTableDefinition xmlns="http://schemas.openxmlformats.org/spreadsheetml/2006/main" name="calculative part 1 3" cacheId="0" dataCaption="" compact="0" compactData="0">
  <location ref="M17:O28" firstHeaderRow="0" firstDataRow="2" firstDataCol="0"/>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compact="0" outline="0" multipleItemSelectionAllowed="1" showAll="0">
      <items>
        <item x="0"/>
        <item x="1"/>
        <item x="2"/>
        <item t="default"/>
      </items>
    </pivotField>
    <pivotField name="Product Name" compact="0" outline="0" multipleItemSelectionAllowed="1" showAll="0">
      <items>
        <item x="0"/>
        <item x="1"/>
        <item x="2"/>
        <item x="3"/>
        <item x="4"/>
        <item x="5"/>
        <item x="6"/>
        <item x="7"/>
        <item t="default"/>
      </items>
    </pivotField>
    <pivotField name="Customer Name" axis="axisRow" compact="0" outline="0" multipleItemSelectionAllowed="1" showAll="0" sortType="descending">
      <items>
        <item x="0"/>
        <item x="1"/>
        <item x="2"/>
        <item x="3"/>
        <item x="4"/>
        <item x="5"/>
        <item x="6"/>
        <item x="7"/>
        <item x="8"/>
        <item x="9"/>
        <item t="default"/>
      </items>
      <autoSortScope>
        <pivotArea>
          <references>
            <reference field="4294967294">
              <x v="0"/>
            </reference>
          </references>
        </pivotArea>
      </autoSortScope>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dataField="1"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3"/>
  </rowFields>
  <colFields>
    <field x="-2"/>
  </colFields>
  <dataFields>
    <dataField name="SUM of Total Sales Value" fld="8" baseField="0"/>
    <dataField name="SUM of Quantity" fld="6" baseField="0"/>
  </dataFields>
</pivotTableDefinition>
</file>

<file path=xl/pivotTables/pivotTable4.xml><?xml version="1.0" encoding="utf-8"?>
<pivotTableDefinition xmlns="http://schemas.openxmlformats.org/spreadsheetml/2006/main" name="calculative part 1 4" cacheId="0" dataCaption="" compact="0" compactData="0">
  <location ref="M32:N41" firstHeaderRow="0" firstDataRow="1" firstDataCol="0"/>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compact="0" outline="0" multipleItemSelectionAllowed="1" showAll="0">
      <items>
        <item x="0"/>
        <item x="1"/>
        <item x="2"/>
        <item t="default"/>
      </items>
    </pivotField>
    <pivotField name="Product Name" axis="axisRow" compact="0" outline="0" multipleItemSelectionAllowed="1" showAll="0" sortType="descending">
      <items>
        <item x="0"/>
        <item x="1"/>
        <item x="2"/>
        <item x="3"/>
        <item x="4"/>
        <item x="5"/>
        <item x="6"/>
        <item x="7"/>
        <item t="default"/>
      </items>
      <autoSortScope>
        <pivotArea>
          <references>
            <reference field="4294967294">
              <x v="0"/>
            </reference>
          </references>
        </pivotArea>
      </autoSortScope>
    </pivotField>
    <pivotField name="Customer Name" compact="0" outline="0" multipleItemSelectionAllowed="1" showAll="0">
      <items>
        <item x="0"/>
        <item x="1"/>
        <item x="2"/>
        <item x="3"/>
        <item x="4"/>
        <item x="5"/>
        <item x="6"/>
        <item x="7"/>
        <item x="8"/>
        <item x="9"/>
        <item t="default"/>
      </items>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2"/>
  </rowFields>
  <dataFields>
    <dataField name="SUM of Total Sales Value" fld="8" baseField="0"/>
  </dataFields>
</pivotTableDefinition>
</file>

<file path=xl/pivotTables/pivotTable5.xml><?xml version="1.0" encoding="utf-8"?>
<pivotTableDefinition xmlns="http://schemas.openxmlformats.org/spreadsheetml/2006/main" name="calculative part 1 5" cacheId="0" dataCaption="" compact="0" compactData="0">
  <location ref="M45:Q55" firstHeaderRow="0" firstDataRow="1" firstDataCol="1"/>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axis="axisCol" compact="0" outline="0" multipleItemSelectionAllowed="1" showAll="0" sortType="ascending">
      <items>
        <item x="2"/>
        <item x="1"/>
        <item x="0"/>
        <item t="default"/>
      </items>
    </pivotField>
    <pivotField name="Product Name" axis="axisRow" compact="0" outline="0" multipleItemSelectionAllowed="1" showAll="0" sortType="ascending">
      <items>
        <item x="4"/>
        <item x="2"/>
        <item x="3"/>
        <item x="7"/>
        <item x="5"/>
        <item x="1"/>
        <item x="0"/>
        <item x="6"/>
        <item t="default"/>
      </items>
    </pivotField>
    <pivotField name="Customer Name" compact="0" outline="0" multipleItemSelectionAllowed="1" showAll="0">
      <items>
        <item x="0"/>
        <item x="1"/>
        <item x="2"/>
        <item x="3"/>
        <item x="4"/>
        <item x="5"/>
        <item x="6"/>
        <item x="7"/>
        <item x="8"/>
        <item x="9"/>
        <item t="default"/>
      </items>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dataField="1"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2"/>
  </rowFields>
  <colFields>
    <field x="1"/>
  </colFields>
  <dataFields>
    <dataField name="SUM of Quantity" fld="6" baseField="0"/>
  </dataFields>
</pivotTableDefinition>
</file>

<file path=xl/pivotTables/pivotTable6.xml><?xml version="1.0" encoding="utf-8"?>
<pivotTableDefinition xmlns="http://schemas.openxmlformats.org/spreadsheetml/2006/main" name="calculative part 1 6" cacheId="0" dataCaption="" compact="0" compactData="0">
  <location ref="M59:Q69" firstHeaderRow="0" firstDataRow="1" firstDataCol="1"/>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axis="axisCol" compact="0" outline="0" multipleItemSelectionAllowed="1" showAll="0" sortType="descending">
      <items>
        <item x="0"/>
        <item x="1"/>
        <item x="2"/>
        <item t="default"/>
      </items>
    </pivotField>
    <pivotField name="Product Name" axis="axisRow" compact="0" outline="0" multipleItemSelectionAllowed="1" showAll="0" sortType="descending">
      <items>
        <item x="6"/>
        <item x="0"/>
        <item x="1"/>
        <item x="5"/>
        <item x="7"/>
        <item x="3"/>
        <item x="2"/>
        <item x="4"/>
        <item t="default"/>
      </items>
    </pivotField>
    <pivotField name="Customer Name" compact="0" outline="0" multipleItemSelectionAllowed="1" showAll="0">
      <items>
        <item x="0"/>
        <item x="1"/>
        <item x="2"/>
        <item x="3"/>
        <item x="4"/>
        <item x="5"/>
        <item x="6"/>
        <item x="7"/>
        <item x="8"/>
        <item x="9"/>
        <item t="default"/>
      </items>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2"/>
  </rowFields>
  <colFields>
    <field x="1"/>
  </colFields>
  <dataFields>
    <dataField name="SUM of Total Profit" fld="10" baseField="0"/>
  </dataFields>
</pivotTableDefinition>
</file>

<file path=xl/pivotTables/pivotTable7.xml><?xml version="1.0" encoding="utf-8"?>
<pivotTableDefinition xmlns="http://schemas.openxmlformats.org/spreadsheetml/2006/main" name="calculative part 2" cacheId="0" dataCaption="" compact="0" compactData="0">
  <location ref="A7:E17" firstHeaderRow="0" firstDataRow="1" firstDataCol="1"/>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axis="axisCol" compact="0" outline="0" multipleItemSelectionAllowed="1" showAll="0" sortType="ascending">
      <items>
        <item x="2"/>
        <item x="1"/>
        <item x="0"/>
        <item t="default"/>
      </items>
    </pivotField>
    <pivotField name="Product Name" axis="axisRow" compact="0" outline="0" multipleItemSelectionAllowed="1" showAll="0" sortType="ascending">
      <items>
        <item x="4"/>
        <item x="2"/>
        <item x="3"/>
        <item x="7"/>
        <item x="5"/>
        <item x="1"/>
        <item x="0"/>
        <item x="6"/>
        <item t="default"/>
      </items>
    </pivotField>
    <pivotField name="Customer Name" compact="0" outline="0" multipleItemSelectionAllowed="1" showAll="0">
      <items>
        <item x="0"/>
        <item x="1"/>
        <item x="2"/>
        <item x="3"/>
        <item x="4"/>
        <item x="5"/>
        <item x="6"/>
        <item x="7"/>
        <item x="8"/>
        <item x="9"/>
        <item t="default"/>
      </items>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dataField="1"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2"/>
  </rowFields>
  <colFields>
    <field x="1"/>
  </colFields>
  <dataFields>
    <dataField name="SUM of Quantity" fld="6" baseField="0"/>
  </dataFields>
</pivotTableDefinition>
</file>

<file path=xl/pivotTables/pivotTable8.xml><?xml version="1.0" encoding="utf-8"?>
<pivotTableDefinition xmlns="http://schemas.openxmlformats.org/spreadsheetml/2006/main" name="calculative part 3" cacheId="0" dataCaption="" compact="0" compactData="0">
  <location ref="B5:C9" firstHeaderRow="0" firstDataRow="1" firstDataCol="0"/>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axis="axisRow" compact="0" outline="0" multipleItemSelectionAllowed="1" showAll="0" sortType="descending">
      <items>
        <item x="0"/>
        <item x="1"/>
        <item x="2"/>
        <item t="default"/>
      </items>
    </pivotField>
    <pivotField name="Product Name" compact="0" outline="0" multipleItemSelectionAllowed="1" showAll="0">
      <items>
        <item x="0"/>
        <item x="1"/>
        <item x="2"/>
        <item x="3"/>
        <item x="4"/>
        <item x="5"/>
        <item x="6"/>
        <item x="7"/>
        <item t="default"/>
      </items>
    </pivotField>
    <pivotField name="Customer Name" compact="0" outline="0" multipleItemSelectionAllowed="1" showAll="0">
      <items>
        <item x="0"/>
        <item x="1"/>
        <item x="2"/>
        <item x="3"/>
        <item x="4"/>
        <item x="5"/>
        <item x="6"/>
        <item x="7"/>
        <item x="8"/>
        <item x="9"/>
        <item t="default"/>
      </items>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1"/>
  </rowFields>
  <dataFields>
    <dataField name="SUM of Sell Price" fld="5" baseField="0"/>
  </dataFields>
</pivotTableDefinition>
</file>

<file path=xl/pivotTables/pivotTable9.xml><?xml version="1.0" encoding="utf-8"?>
<pivotTableDefinition xmlns="http://schemas.openxmlformats.org/spreadsheetml/2006/main" name="calculative part 3 2" cacheId="0" dataCaption="" compact="0" compactData="0">
  <location ref="F5:I14" firstHeaderRow="0" firstDataRow="2" firstDataCol="0"/>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compact="0" outline="0" multipleItemSelectionAllowed="1" showAll="0">
      <items>
        <item x="0"/>
        <item x="1"/>
        <item x="2"/>
        <item t="default"/>
      </items>
    </pivotField>
    <pivotField name="Product Name" axis="axisRow" compact="0" outline="0" multipleItemSelectionAllowed="1" showAll="0" sortType="descending">
      <items>
        <item x="0"/>
        <item x="1"/>
        <item x="2"/>
        <item x="3"/>
        <item x="4"/>
        <item x="5"/>
        <item x="6"/>
        <item x="7"/>
        <item t="default"/>
      </items>
      <autoSortScope>
        <pivotArea>
          <references>
            <reference field="4294967294">
              <x v="2"/>
            </reference>
          </references>
        </pivotArea>
      </autoSortScope>
    </pivotField>
    <pivotField name="Customer Name" compact="0" outline="0" multipleItemSelectionAllowed="1" showAll="0">
      <items>
        <item x="0"/>
        <item x="1"/>
        <item x="2"/>
        <item x="3"/>
        <item x="4"/>
        <item x="5"/>
        <item x="6"/>
        <item x="7"/>
        <item x="8"/>
        <item x="9"/>
        <item t="default"/>
      </items>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dataField="1"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2"/>
  </rowFields>
  <colFields>
    <field x="-2"/>
  </colFields>
  <dataFields>
    <dataField name="SUM of Quantity" fld="6" baseField="0"/>
    <dataField name="SUM of Sell Price" fld="5" baseField="0"/>
    <dataField name="SUM of Total Profit" fld="10" baseField="0"/>
  </dataFields>
</pivotTableDefinition>
</file>

<file path=xl/pivotTables/pivotTable10.xml><?xml version="1.0" encoding="utf-8"?>
<pivotTableDefinition xmlns="http://schemas.openxmlformats.org/spreadsheetml/2006/main" name="calculative part 3 3" cacheId="0" dataCaption="" compact="0" compactData="0">
  <location ref="L5:M16" firstHeaderRow="0" firstDataRow="1" firstDataCol="0"/>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Month" compact="0" outline="0" multipleItemSelectionAllowed="1" showAll="0">
      <items>
        <item x="0"/>
        <item x="1"/>
        <item x="2"/>
        <item t="default"/>
      </items>
    </pivotField>
    <pivotField name="Product Name" compact="0" outline="0" multipleItemSelectionAllowed="1" showAll="0">
      <items>
        <item x="0"/>
        <item x="1"/>
        <item x="2"/>
        <item x="3"/>
        <item x="4"/>
        <item x="5"/>
        <item x="6"/>
        <item x="7"/>
        <item t="default"/>
      </items>
    </pivotField>
    <pivotField name="Customer Name" axis="axisRow" compact="0" outline="0" multipleItemSelectionAllowed="1" showAll="0" sortType="descending">
      <items>
        <item x="0"/>
        <item x="1"/>
        <item x="2"/>
        <item x="3"/>
        <item x="4"/>
        <item x="5"/>
        <item x="6"/>
        <item x="7"/>
        <item x="8"/>
        <item x="9"/>
        <item t="default"/>
      </items>
      <autoSortScope>
        <pivotArea>
          <references>
            <reference field="4294967294">
              <x v="0"/>
            </reference>
          </references>
        </pivotArea>
      </autoSortScope>
    </pivotField>
    <pivotField name="Cos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Sell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t="default"/>
      </items>
    </pivotField>
    <pivotField name="Quantity" compact="0" outline="0" multipleItemSelectionAllowed="1" showAll="0">
      <items>
        <item x="0"/>
        <item x="1"/>
        <item x="2"/>
        <item x="3"/>
        <item x="4"/>
        <item t="default"/>
      </items>
    </pivotField>
    <pivotField name="Profit per Un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Total Sales Val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name="Total 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t="default"/>
      </items>
    </pivotField>
    <pivotField name="Total 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t="default"/>
      </items>
    </pivotField>
  </pivotFields>
  <rowFields>
    <field x="3"/>
  </rowFields>
  <dataFields>
    <dataField name="COUNT of Total Sales Value" fld="8" subtotal="countNums"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pivotTable" Target="../pivotTables/pivotTable9.xml"/><Relationship Id="rId3" Type="http://schemas.openxmlformats.org/officeDocument/2006/relationships/pivotTable" Target="../pivotTables/pivotTable10.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4.13"/>
  </cols>
  <sheetData>
    <row r="1">
      <c r="A1" s="1" t="s">
        <v>0</v>
      </c>
      <c r="B1" s="1" t="s">
        <v>1</v>
      </c>
      <c r="C1" s="1" t="s">
        <v>2</v>
      </c>
      <c r="D1" s="1" t="s">
        <v>3</v>
      </c>
      <c r="E1" s="1" t="s">
        <v>4</v>
      </c>
      <c r="F1" s="1" t="s">
        <v>5</v>
      </c>
      <c r="G1" s="2"/>
    </row>
    <row r="2">
      <c r="A2" s="3">
        <v>45566.0</v>
      </c>
      <c r="B2" s="4" t="s">
        <v>6</v>
      </c>
      <c r="C2" s="4" t="s">
        <v>7</v>
      </c>
      <c r="D2" s="5">
        <v>250.0</v>
      </c>
      <c r="E2" s="5">
        <v>599.0</v>
      </c>
      <c r="F2" s="5">
        <v>1.0</v>
      </c>
      <c r="G2" s="6"/>
    </row>
    <row r="3">
      <c r="A3" s="3">
        <v>45566.0</v>
      </c>
      <c r="B3" s="4" t="s">
        <v>8</v>
      </c>
      <c r="C3" s="4" t="s">
        <v>9</v>
      </c>
      <c r="D3" s="5">
        <v>1222.0</v>
      </c>
      <c r="E3" s="5">
        <v>1406.0</v>
      </c>
      <c r="F3" s="5">
        <v>4.0</v>
      </c>
      <c r="G3" s="6"/>
    </row>
    <row r="4">
      <c r="A4" s="3">
        <v>45566.0</v>
      </c>
      <c r="B4" s="4" t="s">
        <v>10</v>
      </c>
      <c r="C4" s="4" t="s">
        <v>11</v>
      </c>
      <c r="D4" s="5">
        <v>942.0</v>
      </c>
      <c r="E4" s="5">
        <v>1093.0</v>
      </c>
      <c r="F4" s="5">
        <v>5.0</v>
      </c>
      <c r="G4" s="6"/>
      <c r="I4" s="7" t="s">
        <v>12</v>
      </c>
      <c r="J4" s="8"/>
      <c r="K4" s="8"/>
      <c r="L4" s="9"/>
    </row>
    <row r="5">
      <c r="A5" s="3">
        <v>45566.0</v>
      </c>
      <c r="B5" s="4" t="s">
        <v>13</v>
      </c>
      <c r="C5" s="4" t="s">
        <v>14</v>
      </c>
      <c r="D5" s="5">
        <v>1252.0</v>
      </c>
      <c r="E5" s="5">
        <v>1628.0</v>
      </c>
      <c r="F5" s="5">
        <v>2.0</v>
      </c>
      <c r="G5" s="6"/>
    </row>
    <row r="6">
      <c r="A6" s="3">
        <v>45566.0</v>
      </c>
      <c r="B6" s="4" t="s">
        <v>15</v>
      </c>
      <c r="C6" s="4" t="s">
        <v>16</v>
      </c>
      <c r="D6" s="5">
        <v>370.0</v>
      </c>
      <c r="E6" s="5">
        <v>839.0</v>
      </c>
      <c r="F6" s="5">
        <v>1.0</v>
      </c>
      <c r="G6" s="6"/>
      <c r="I6" s="1" t="s">
        <v>1</v>
      </c>
      <c r="J6" s="10" t="s">
        <v>17</v>
      </c>
      <c r="K6" s="10" t="s">
        <v>18</v>
      </c>
      <c r="L6" s="10" t="s">
        <v>19</v>
      </c>
    </row>
    <row r="7">
      <c r="A7" s="3">
        <v>45566.0</v>
      </c>
      <c r="B7" s="4" t="s">
        <v>10</v>
      </c>
      <c r="C7" s="4" t="s">
        <v>14</v>
      </c>
      <c r="D7" s="5">
        <v>1199.0</v>
      </c>
      <c r="E7" s="5">
        <v>1493.0</v>
      </c>
      <c r="F7" s="5">
        <v>3.0</v>
      </c>
      <c r="G7" s="6"/>
      <c r="I7" s="11" t="s">
        <v>15</v>
      </c>
      <c r="J7" s="12">
        <v>100.0</v>
      </c>
      <c r="K7" s="12">
        <v>100.0</v>
      </c>
      <c r="L7" s="12">
        <v>100.0</v>
      </c>
    </row>
    <row r="8">
      <c r="A8" s="3">
        <v>45567.0</v>
      </c>
      <c r="B8" s="4" t="s">
        <v>8</v>
      </c>
      <c r="C8" s="4" t="s">
        <v>7</v>
      </c>
      <c r="D8" s="5">
        <v>280.0</v>
      </c>
      <c r="E8" s="5">
        <v>709.0</v>
      </c>
      <c r="F8" s="5">
        <v>1.0</v>
      </c>
      <c r="G8" s="6"/>
      <c r="I8" s="11" t="s">
        <v>10</v>
      </c>
      <c r="J8" s="12">
        <v>100.0</v>
      </c>
      <c r="K8" s="12">
        <v>100.0</v>
      </c>
      <c r="L8" s="12">
        <v>100.0</v>
      </c>
    </row>
    <row r="9">
      <c r="A9" s="3">
        <v>45567.0</v>
      </c>
      <c r="B9" s="4" t="s">
        <v>20</v>
      </c>
      <c r="C9" s="4" t="s">
        <v>11</v>
      </c>
      <c r="D9" s="5">
        <v>788.0</v>
      </c>
      <c r="E9" s="5">
        <v>1123.0</v>
      </c>
      <c r="F9" s="5">
        <v>2.0</v>
      </c>
      <c r="G9" s="6"/>
      <c r="I9" s="11" t="s">
        <v>13</v>
      </c>
      <c r="J9" s="12">
        <v>100.0</v>
      </c>
      <c r="K9" s="12">
        <v>100.0</v>
      </c>
      <c r="L9" s="12">
        <v>100.0</v>
      </c>
    </row>
    <row r="10">
      <c r="A10" s="3">
        <v>45567.0</v>
      </c>
      <c r="B10" s="4" t="s">
        <v>15</v>
      </c>
      <c r="C10" s="4" t="s">
        <v>21</v>
      </c>
      <c r="D10" s="5">
        <v>1459.0</v>
      </c>
      <c r="E10" s="5">
        <v>1554.0</v>
      </c>
      <c r="F10" s="5">
        <v>4.0</v>
      </c>
      <c r="G10" s="6"/>
      <c r="I10" s="11" t="s">
        <v>22</v>
      </c>
      <c r="J10" s="12">
        <v>100.0</v>
      </c>
      <c r="K10" s="12">
        <v>100.0</v>
      </c>
      <c r="L10" s="12">
        <v>100.0</v>
      </c>
    </row>
    <row r="11">
      <c r="A11" s="3">
        <v>45567.0</v>
      </c>
      <c r="B11" s="4" t="s">
        <v>8</v>
      </c>
      <c r="C11" s="4" t="s">
        <v>9</v>
      </c>
      <c r="D11" s="5">
        <v>664.0</v>
      </c>
      <c r="E11" s="5">
        <v>1110.0</v>
      </c>
      <c r="F11" s="5">
        <v>2.0</v>
      </c>
      <c r="G11" s="6"/>
      <c r="I11" s="11" t="s">
        <v>20</v>
      </c>
      <c r="J11" s="12">
        <v>100.0</v>
      </c>
      <c r="K11" s="12">
        <v>100.0</v>
      </c>
      <c r="L11" s="12">
        <v>100.0</v>
      </c>
    </row>
    <row r="12">
      <c r="A12" s="3">
        <v>45567.0</v>
      </c>
      <c r="B12" s="4" t="s">
        <v>10</v>
      </c>
      <c r="C12" s="4" t="s">
        <v>14</v>
      </c>
      <c r="D12" s="5">
        <v>443.0</v>
      </c>
      <c r="E12" s="5">
        <v>614.0</v>
      </c>
      <c r="F12" s="5">
        <v>4.0</v>
      </c>
      <c r="G12" s="6"/>
      <c r="I12" s="11" t="s">
        <v>8</v>
      </c>
      <c r="J12" s="12">
        <v>100.0</v>
      </c>
      <c r="K12" s="12">
        <v>100.0</v>
      </c>
      <c r="L12" s="12">
        <v>100.0</v>
      </c>
    </row>
    <row r="13">
      <c r="A13" s="3">
        <v>45567.0</v>
      </c>
      <c r="B13" s="4" t="s">
        <v>13</v>
      </c>
      <c r="C13" s="4" t="s">
        <v>23</v>
      </c>
      <c r="D13" s="5">
        <v>316.0</v>
      </c>
      <c r="E13" s="5">
        <v>407.0</v>
      </c>
      <c r="F13" s="5">
        <v>3.0</v>
      </c>
      <c r="G13" s="6"/>
      <c r="I13" s="11" t="s">
        <v>6</v>
      </c>
      <c r="J13" s="12">
        <v>100.0</v>
      </c>
      <c r="K13" s="12">
        <v>100.0</v>
      </c>
      <c r="L13" s="12">
        <v>100.0</v>
      </c>
    </row>
    <row r="14">
      <c r="A14" s="3">
        <v>45567.0</v>
      </c>
      <c r="B14" s="4" t="s">
        <v>6</v>
      </c>
      <c r="C14" s="4" t="s">
        <v>21</v>
      </c>
      <c r="D14" s="5">
        <v>1405.0</v>
      </c>
      <c r="E14" s="5">
        <v>1672.0</v>
      </c>
      <c r="F14" s="5">
        <v>3.0</v>
      </c>
      <c r="G14" s="6"/>
      <c r="I14" s="11" t="s">
        <v>24</v>
      </c>
      <c r="J14" s="12">
        <v>100.0</v>
      </c>
      <c r="K14" s="12">
        <v>100.0</v>
      </c>
      <c r="L14" s="12">
        <v>100.0</v>
      </c>
    </row>
    <row r="15">
      <c r="A15" s="3">
        <v>45568.0</v>
      </c>
      <c r="B15" s="4" t="s">
        <v>24</v>
      </c>
      <c r="C15" s="4" t="s">
        <v>25</v>
      </c>
      <c r="D15" s="5">
        <v>1029.0</v>
      </c>
      <c r="E15" s="5">
        <v>1455.0</v>
      </c>
      <c r="F15" s="5">
        <v>5.0</v>
      </c>
      <c r="G15" s="6"/>
    </row>
    <row r="16">
      <c r="A16" s="3">
        <v>45568.0</v>
      </c>
      <c r="B16" s="4" t="s">
        <v>13</v>
      </c>
      <c r="C16" s="4" t="s">
        <v>14</v>
      </c>
      <c r="D16" s="5">
        <v>949.0</v>
      </c>
      <c r="E16" s="5">
        <v>1024.0</v>
      </c>
      <c r="F16" s="5">
        <v>4.0</v>
      </c>
      <c r="G16" s="6"/>
    </row>
    <row r="17">
      <c r="A17" s="3">
        <v>45568.0</v>
      </c>
      <c r="B17" s="4" t="s">
        <v>15</v>
      </c>
      <c r="C17" s="4" t="s">
        <v>21</v>
      </c>
      <c r="D17" s="5">
        <v>928.0</v>
      </c>
      <c r="E17" s="5">
        <v>1335.0</v>
      </c>
      <c r="F17" s="5">
        <v>1.0</v>
      </c>
      <c r="G17" s="6"/>
    </row>
    <row r="18">
      <c r="A18" s="3">
        <v>45568.0</v>
      </c>
      <c r="B18" s="4" t="s">
        <v>22</v>
      </c>
      <c r="C18" s="4" t="s">
        <v>26</v>
      </c>
      <c r="D18" s="5">
        <v>782.0</v>
      </c>
      <c r="E18" s="5">
        <v>1055.0</v>
      </c>
      <c r="F18" s="5">
        <v>3.0</v>
      </c>
      <c r="G18" s="6"/>
    </row>
    <row r="19">
      <c r="A19" s="3">
        <v>45568.0</v>
      </c>
      <c r="B19" s="4" t="s">
        <v>20</v>
      </c>
      <c r="C19" s="4" t="s">
        <v>27</v>
      </c>
      <c r="D19" s="5">
        <v>561.0</v>
      </c>
      <c r="E19" s="5">
        <v>869.0</v>
      </c>
      <c r="F19" s="5">
        <v>2.0</v>
      </c>
      <c r="G19" s="6"/>
    </row>
    <row r="20">
      <c r="A20" s="3">
        <v>45568.0</v>
      </c>
      <c r="B20" s="4" t="s">
        <v>15</v>
      </c>
      <c r="C20" s="4" t="s">
        <v>11</v>
      </c>
      <c r="D20" s="5">
        <v>204.0</v>
      </c>
      <c r="E20" s="5">
        <v>256.0</v>
      </c>
      <c r="F20" s="5">
        <v>1.0</v>
      </c>
      <c r="G20" s="6"/>
    </row>
    <row r="21">
      <c r="A21" s="3">
        <v>45568.0</v>
      </c>
      <c r="B21" s="4" t="s">
        <v>20</v>
      </c>
      <c r="C21" s="4" t="s">
        <v>21</v>
      </c>
      <c r="D21" s="5">
        <v>1173.0</v>
      </c>
      <c r="E21" s="5">
        <v>1277.0</v>
      </c>
      <c r="F21" s="5">
        <v>4.0</v>
      </c>
      <c r="G21" s="6"/>
    </row>
    <row r="22">
      <c r="A22" s="3">
        <v>45569.0</v>
      </c>
      <c r="B22" s="4" t="s">
        <v>6</v>
      </c>
      <c r="C22" s="4" t="s">
        <v>16</v>
      </c>
      <c r="D22" s="5">
        <v>1328.0</v>
      </c>
      <c r="E22" s="5">
        <v>1618.0</v>
      </c>
      <c r="F22" s="5">
        <v>3.0</v>
      </c>
      <c r="G22" s="6"/>
    </row>
    <row r="23">
      <c r="A23" s="3">
        <v>45569.0</v>
      </c>
      <c r="B23" s="4" t="s">
        <v>10</v>
      </c>
      <c r="C23" s="4" t="s">
        <v>23</v>
      </c>
      <c r="D23" s="5">
        <v>573.0</v>
      </c>
      <c r="E23" s="5">
        <v>868.0</v>
      </c>
      <c r="F23" s="5">
        <v>2.0</v>
      </c>
      <c r="G23" s="6"/>
    </row>
    <row r="24">
      <c r="A24" s="3">
        <v>45569.0</v>
      </c>
      <c r="B24" s="4" t="s">
        <v>24</v>
      </c>
      <c r="C24" s="4" t="s">
        <v>27</v>
      </c>
      <c r="D24" s="5">
        <v>1058.0</v>
      </c>
      <c r="E24" s="5">
        <v>1211.0</v>
      </c>
      <c r="F24" s="5">
        <v>5.0</v>
      </c>
      <c r="G24" s="6"/>
    </row>
    <row r="25">
      <c r="A25" s="3">
        <v>45569.0</v>
      </c>
      <c r="B25" s="4" t="s">
        <v>10</v>
      </c>
      <c r="C25" s="4" t="s">
        <v>23</v>
      </c>
      <c r="D25" s="5">
        <v>1399.0</v>
      </c>
      <c r="E25" s="5">
        <v>1511.0</v>
      </c>
      <c r="F25" s="5">
        <v>1.0</v>
      </c>
      <c r="G25" s="6"/>
    </row>
    <row r="26">
      <c r="A26" s="3">
        <v>45569.0</v>
      </c>
      <c r="B26" s="4" t="s">
        <v>24</v>
      </c>
      <c r="C26" s="4" t="s">
        <v>25</v>
      </c>
      <c r="D26" s="5">
        <v>377.0</v>
      </c>
      <c r="E26" s="5">
        <v>512.0</v>
      </c>
      <c r="F26" s="5">
        <v>3.0</v>
      </c>
      <c r="G26" s="6"/>
    </row>
    <row r="27">
      <c r="A27" s="3">
        <v>45570.0</v>
      </c>
      <c r="B27" s="4" t="s">
        <v>24</v>
      </c>
      <c r="C27" s="4" t="s">
        <v>26</v>
      </c>
      <c r="D27" s="5">
        <v>352.0</v>
      </c>
      <c r="E27" s="5">
        <v>730.0</v>
      </c>
      <c r="F27" s="5">
        <v>2.0</v>
      </c>
      <c r="G27" s="6"/>
    </row>
    <row r="28">
      <c r="A28" s="3">
        <v>45570.0</v>
      </c>
      <c r="B28" s="4" t="s">
        <v>24</v>
      </c>
      <c r="C28" s="4" t="s">
        <v>21</v>
      </c>
      <c r="D28" s="5">
        <v>1289.0</v>
      </c>
      <c r="E28" s="5">
        <v>1639.0</v>
      </c>
      <c r="F28" s="5">
        <v>2.0</v>
      </c>
      <c r="G28" s="6"/>
    </row>
    <row r="29">
      <c r="A29" s="3">
        <v>45570.0</v>
      </c>
      <c r="B29" s="4" t="s">
        <v>13</v>
      </c>
      <c r="C29" s="4" t="s">
        <v>26</v>
      </c>
      <c r="D29" s="5">
        <v>1272.0</v>
      </c>
      <c r="E29" s="5">
        <v>1577.0</v>
      </c>
      <c r="F29" s="5">
        <v>3.0</v>
      </c>
      <c r="G29" s="6"/>
    </row>
    <row r="30">
      <c r="A30" s="3">
        <v>45570.0</v>
      </c>
      <c r="B30" s="4" t="s">
        <v>15</v>
      </c>
      <c r="C30" s="4" t="s">
        <v>26</v>
      </c>
      <c r="D30" s="5">
        <v>452.0</v>
      </c>
      <c r="E30" s="5">
        <v>567.0</v>
      </c>
      <c r="F30" s="5">
        <v>2.0</v>
      </c>
      <c r="G30" s="6"/>
    </row>
    <row r="31">
      <c r="A31" s="3">
        <v>45570.0</v>
      </c>
      <c r="B31" s="4" t="s">
        <v>15</v>
      </c>
      <c r="C31" s="4" t="s">
        <v>21</v>
      </c>
      <c r="D31" s="5">
        <v>1096.0</v>
      </c>
      <c r="E31" s="5">
        <v>1319.0</v>
      </c>
      <c r="F31" s="5">
        <v>3.0</v>
      </c>
      <c r="G31" s="6"/>
    </row>
    <row r="32">
      <c r="A32" s="3">
        <v>45570.0</v>
      </c>
      <c r="B32" s="4" t="s">
        <v>15</v>
      </c>
      <c r="C32" s="4" t="s">
        <v>11</v>
      </c>
      <c r="D32" s="5">
        <v>1203.0</v>
      </c>
      <c r="E32" s="5">
        <v>1383.0</v>
      </c>
      <c r="F32" s="5">
        <v>3.0</v>
      </c>
      <c r="G32" s="6"/>
    </row>
    <row r="33">
      <c r="A33" s="3">
        <v>45571.0</v>
      </c>
      <c r="B33" s="4" t="s">
        <v>10</v>
      </c>
      <c r="C33" s="4" t="s">
        <v>21</v>
      </c>
      <c r="D33" s="5">
        <v>605.0</v>
      </c>
      <c r="E33" s="5">
        <v>1000.0</v>
      </c>
      <c r="F33" s="5">
        <v>2.0</v>
      </c>
      <c r="G33" s="6"/>
    </row>
    <row r="34">
      <c r="A34" s="3">
        <v>45571.0</v>
      </c>
      <c r="B34" s="4" t="s">
        <v>22</v>
      </c>
      <c r="C34" s="4" t="s">
        <v>26</v>
      </c>
      <c r="D34" s="5">
        <v>1130.0</v>
      </c>
      <c r="E34" s="5">
        <v>1318.0</v>
      </c>
      <c r="F34" s="5">
        <v>1.0</v>
      </c>
      <c r="G34" s="6"/>
    </row>
    <row r="35">
      <c r="A35" s="3">
        <v>45571.0</v>
      </c>
      <c r="B35" s="4" t="s">
        <v>10</v>
      </c>
      <c r="C35" s="4" t="s">
        <v>26</v>
      </c>
      <c r="D35" s="5">
        <v>936.0</v>
      </c>
      <c r="E35" s="5">
        <v>1247.0</v>
      </c>
      <c r="F35" s="5">
        <v>5.0</v>
      </c>
      <c r="G35" s="6"/>
    </row>
    <row r="36">
      <c r="A36" s="3">
        <v>45571.0</v>
      </c>
      <c r="B36" s="4" t="s">
        <v>8</v>
      </c>
      <c r="C36" s="4" t="s">
        <v>21</v>
      </c>
      <c r="D36" s="5">
        <v>1248.0</v>
      </c>
      <c r="E36" s="5">
        <v>1323.0</v>
      </c>
      <c r="F36" s="5">
        <v>2.0</v>
      </c>
      <c r="G36" s="6"/>
    </row>
    <row r="37">
      <c r="A37" s="3">
        <v>45571.0</v>
      </c>
      <c r="B37" s="4" t="s">
        <v>10</v>
      </c>
      <c r="C37" s="4" t="s">
        <v>25</v>
      </c>
      <c r="D37" s="5">
        <v>1421.0</v>
      </c>
      <c r="E37" s="5">
        <v>1702.0</v>
      </c>
      <c r="F37" s="5">
        <v>2.0</v>
      </c>
      <c r="G37" s="6"/>
    </row>
    <row r="38">
      <c r="A38" s="3">
        <v>45571.0</v>
      </c>
      <c r="B38" s="4" t="s">
        <v>13</v>
      </c>
      <c r="C38" s="4" t="s">
        <v>26</v>
      </c>
      <c r="D38" s="5">
        <v>879.0</v>
      </c>
      <c r="E38" s="5">
        <v>1077.0</v>
      </c>
      <c r="F38" s="5">
        <v>5.0</v>
      </c>
      <c r="G38" s="6"/>
    </row>
    <row r="39">
      <c r="A39" s="3">
        <v>45571.0</v>
      </c>
      <c r="B39" s="4" t="s">
        <v>24</v>
      </c>
      <c r="C39" s="4" t="s">
        <v>7</v>
      </c>
      <c r="D39" s="5">
        <v>235.0</v>
      </c>
      <c r="E39" s="5">
        <v>660.0</v>
      </c>
      <c r="F39" s="5">
        <v>1.0</v>
      </c>
      <c r="G39" s="6"/>
    </row>
    <row r="40">
      <c r="A40" s="3">
        <v>45571.0</v>
      </c>
      <c r="B40" s="4" t="s">
        <v>15</v>
      </c>
      <c r="C40" s="4" t="s">
        <v>25</v>
      </c>
      <c r="D40" s="5">
        <v>482.0</v>
      </c>
      <c r="E40" s="5">
        <v>728.0</v>
      </c>
      <c r="F40" s="5">
        <v>5.0</v>
      </c>
      <c r="G40" s="6"/>
    </row>
    <row r="41">
      <c r="A41" s="3">
        <v>45571.0</v>
      </c>
      <c r="B41" s="4" t="s">
        <v>24</v>
      </c>
      <c r="C41" s="4" t="s">
        <v>11</v>
      </c>
      <c r="D41" s="5">
        <v>1415.0</v>
      </c>
      <c r="E41" s="5">
        <v>1613.0</v>
      </c>
      <c r="F41" s="5">
        <v>2.0</v>
      </c>
      <c r="G41" s="6"/>
    </row>
    <row r="42">
      <c r="A42" s="3">
        <v>45572.0</v>
      </c>
      <c r="B42" s="4" t="s">
        <v>10</v>
      </c>
      <c r="C42" s="4" t="s">
        <v>9</v>
      </c>
      <c r="D42" s="5">
        <v>1149.0</v>
      </c>
      <c r="E42" s="5">
        <v>1326.0</v>
      </c>
      <c r="F42" s="5">
        <v>2.0</v>
      </c>
      <c r="G42" s="6"/>
    </row>
    <row r="43">
      <c r="A43" s="3">
        <v>45572.0</v>
      </c>
      <c r="B43" s="4" t="s">
        <v>20</v>
      </c>
      <c r="C43" s="4" t="s">
        <v>9</v>
      </c>
      <c r="D43" s="5">
        <v>1338.0</v>
      </c>
      <c r="E43" s="5">
        <v>1578.0</v>
      </c>
      <c r="F43" s="5">
        <v>3.0</v>
      </c>
      <c r="G43" s="6"/>
    </row>
    <row r="44">
      <c r="A44" s="3">
        <v>45572.0</v>
      </c>
      <c r="B44" s="4" t="s">
        <v>24</v>
      </c>
      <c r="C44" s="4" t="s">
        <v>23</v>
      </c>
      <c r="D44" s="5">
        <v>235.0</v>
      </c>
      <c r="E44" s="5">
        <v>596.0</v>
      </c>
      <c r="F44" s="5">
        <v>5.0</v>
      </c>
      <c r="G44" s="6"/>
    </row>
    <row r="45">
      <c r="A45" s="3">
        <v>45572.0</v>
      </c>
      <c r="B45" s="4" t="s">
        <v>10</v>
      </c>
      <c r="C45" s="4" t="s">
        <v>21</v>
      </c>
      <c r="D45" s="5">
        <v>320.0</v>
      </c>
      <c r="E45" s="5">
        <v>400.0</v>
      </c>
      <c r="F45" s="5">
        <v>2.0</v>
      </c>
      <c r="G45" s="6"/>
    </row>
    <row r="46">
      <c r="A46" s="3">
        <v>45572.0</v>
      </c>
      <c r="B46" s="4" t="s">
        <v>6</v>
      </c>
      <c r="C46" s="4" t="s">
        <v>27</v>
      </c>
      <c r="D46" s="5">
        <v>271.0</v>
      </c>
      <c r="E46" s="5">
        <v>581.0</v>
      </c>
      <c r="F46" s="5">
        <v>4.0</v>
      </c>
      <c r="G46" s="6"/>
    </row>
    <row r="47">
      <c r="A47" s="3">
        <v>45572.0</v>
      </c>
      <c r="B47" s="4" t="s">
        <v>8</v>
      </c>
      <c r="C47" s="4" t="s">
        <v>25</v>
      </c>
      <c r="D47" s="5">
        <v>1481.0</v>
      </c>
      <c r="E47" s="5">
        <v>1888.0</v>
      </c>
      <c r="F47" s="5">
        <v>3.0</v>
      </c>
      <c r="G47" s="6"/>
    </row>
    <row r="48">
      <c r="A48" s="3">
        <v>45573.0</v>
      </c>
      <c r="B48" s="4" t="s">
        <v>20</v>
      </c>
      <c r="C48" s="4" t="s">
        <v>7</v>
      </c>
      <c r="D48" s="5">
        <v>211.0</v>
      </c>
      <c r="E48" s="5">
        <v>560.0</v>
      </c>
      <c r="F48" s="5">
        <v>2.0</v>
      </c>
      <c r="G48" s="6"/>
    </row>
    <row r="49">
      <c r="A49" s="3">
        <v>45574.0</v>
      </c>
      <c r="B49" s="4" t="s">
        <v>15</v>
      </c>
      <c r="C49" s="4" t="s">
        <v>14</v>
      </c>
      <c r="D49" s="5">
        <v>1395.0</v>
      </c>
      <c r="E49" s="5">
        <v>1658.0</v>
      </c>
      <c r="F49" s="5">
        <v>2.0</v>
      </c>
      <c r="G49" s="6"/>
    </row>
    <row r="50">
      <c r="A50" s="3">
        <v>45575.0</v>
      </c>
      <c r="B50" s="4" t="s">
        <v>8</v>
      </c>
      <c r="C50" s="4" t="s">
        <v>23</v>
      </c>
      <c r="D50" s="5">
        <v>1147.0</v>
      </c>
      <c r="E50" s="5">
        <v>1455.0</v>
      </c>
      <c r="F50" s="5">
        <v>3.0</v>
      </c>
      <c r="G50" s="6"/>
    </row>
    <row r="51">
      <c r="A51" s="3">
        <v>45575.0</v>
      </c>
      <c r="B51" s="4" t="s">
        <v>24</v>
      </c>
      <c r="C51" s="4" t="s">
        <v>9</v>
      </c>
      <c r="D51" s="5">
        <v>1287.0</v>
      </c>
      <c r="E51" s="5">
        <v>1453.0</v>
      </c>
      <c r="F51" s="5">
        <v>3.0</v>
      </c>
      <c r="G51" s="6"/>
    </row>
    <row r="52">
      <c r="A52" s="3">
        <v>45575.0</v>
      </c>
      <c r="B52" s="4" t="s">
        <v>6</v>
      </c>
      <c r="C52" s="4" t="s">
        <v>27</v>
      </c>
      <c r="D52" s="5">
        <v>905.0</v>
      </c>
      <c r="E52" s="5">
        <v>1285.0</v>
      </c>
      <c r="F52" s="5">
        <v>5.0</v>
      </c>
      <c r="G52" s="6"/>
    </row>
    <row r="53">
      <c r="A53" s="3">
        <v>45575.0</v>
      </c>
      <c r="B53" s="4" t="s">
        <v>8</v>
      </c>
      <c r="C53" s="4" t="s">
        <v>14</v>
      </c>
      <c r="D53" s="5">
        <v>250.0</v>
      </c>
      <c r="E53" s="5">
        <v>439.0</v>
      </c>
      <c r="F53" s="5">
        <v>1.0</v>
      </c>
      <c r="G53" s="6"/>
    </row>
    <row r="54">
      <c r="A54" s="3">
        <v>45576.0</v>
      </c>
      <c r="B54" s="4" t="s">
        <v>6</v>
      </c>
      <c r="C54" s="4" t="s">
        <v>21</v>
      </c>
      <c r="D54" s="5">
        <v>1443.0</v>
      </c>
      <c r="E54" s="5">
        <v>1628.0</v>
      </c>
      <c r="F54" s="5">
        <v>4.0</v>
      </c>
      <c r="G54" s="6"/>
    </row>
    <row r="55">
      <c r="A55" s="3">
        <v>45576.0</v>
      </c>
      <c r="B55" s="4" t="s">
        <v>8</v>
      </c>
      <c r="C55" s="4" t="s">
        <v>9</v>
      </c>
      <c r="D55" s="5">
        <v>428.0</v>
      </c>
      <c r="E55" s="5">
        <v>667.0</v>
      </c>
      <c r="F55" s="5">
        <v>3.0</v>
      </c>
      <c r="G55" s="6"/>
    </row>
    <row r="56">
      <c r="A56" s="3">
        <v>45576.0</v>
      </c>
      <c r="B56" s="4" t="s">
        <v>8</v>
      </c>
      <c r="C56" s="4" t="s">
        <v>11</v>
      </c>
      <c r="D56" s="5">
        <v>1455.0</v>
      </c>
      <c r="E56" s="5">
        <v>1516.0</v>
      </c>
      <c r="F56" s="5">
        <v>3.0</v>
      </c>
      <c r="G56" s="6"/>
    </row>
    <row r="57">
      <c r="A57" s="3">
        <v>45576.0</v>
      </c>
      <c r="B57" s="4" t="s">
        <v>22</v>
      </c>
      <c r="C57" s="4" t="s">
        <v>21</v>
      </c>
      <c r="D57" s="5">
        <v>261.0</v>
      </c>
      <c r="E57" s="5">
        <v>411.0</v>
      </c>
      <c r="F57" s="5">
        <v>5.0</v>
      </c>
      <c r="G57" s="6"/>
    </row>
    <row r="58">
      <c r="A58" s="3">
        <v>45576.0</v>
      </c>
      <c r="B58" s="4" t="s">
        <v>13</v>
      </c>
      <c r="C58" s="4" t="s">
        <v>16</v>
      </c>
      <c r="D58" s="5">
        <v>308.0</v>
      </c>
      <c r="E58" s="5">
        <v>588.0</v>
      </c>
      <c r="F58" s="5">
        <v>3.0</v>
      </c>
      <c r="G58" s="6"/>
    </row>
    <row r="59">
      <c r="A59" s="3">
        <v>45576.0</v>
      </c>
      <c r="B59" s="4" t="s">
        <v>24</v>
      </c>
      <c r="C59" s="4" t="s">
        <v>9</v>
      </c>
      <c r="D59" s="5">
        <v>411.0</v>
      </c>
      <c r="E59" s="5">
        <v>869.0</v>
      </c>
      <c r="F59" s="5">
        <v>2.0</v>
      </c>
      <c r="G59" s="6"/>
    </row>
    <row r="60">
      <c r="A60" s="3">
        <v>45576.0</v>
      </c>
      <c r="B60" s="4" t="s">
        <v>15</v>
      </c>
      <c r="C60" s="4" t="s">
        <v>27</v>
      </c>
      <c r="D60" s="5">
        <v>416.0</v>
      </c>
      <c r="E60" s="5">
        <v>762.0</v>
      </c>
      <c r="F60" s="5">
        <v>2.0</v>
      </c>
      <c r="G60" s="6"/>
    </row>
    <row r="61">
      <c r="A61" s="3">
        <v>45576.0</v>
      </c>
      <c r="B61" s="4" t="s">
        <v>24</v>
      </c>
      <c r="C61" s="4" t="s">
        <v>25</v>
      </c>
      <c r="D61" s="5">
        <v>367.0</v>
      </c>
      <c r="E61" s="5">
        <v>650.0</v>
      </c>
      <c r="F61" s="5">
        <v>1.0</v>
      </c>
      <c r="G61" s="6"/>
    </row>
    <row r="62">
      <c r="A62" s="3">
        <v>45577.0</v>
      </c>
      <c r="B62" s="4" t="s">
        <v>20</v>
      </c>
      <c r="C62" s="4" t="s">
        <v>27</v>
      </c>
      <c r="D62" s="5">
        <v>693.0</v>
      </c>
      <c r="E62" s="5">
        <v>1042.0</v>
      </c>
      <c r="F62" s="5">
        <v>2.0</v>
      </c>
      <c r="G62" s="6"/>
    </row>
    <row r="63">
      <c r="A63" s="3">
        <v>45577.0</v>
      </c>
      <c r="B63" s="4" t="s">
        <v>15</v>
      </c>
      <c r="C63" s="4" t="s">
        <v>21</v>
      </c>
      <c r="D63" s="5">
        <v>1053.0</v>
      </c>
      <c r="E63" s="5">
        <v>1482.0</v>
      </c>
      <c r="F63" s="5">
        <v>1.0</v>
      </c>
      <c r="G63" s="6"/>
    </row>
    <row r="64">
      <c r="A64" s="3">
        <v>45577.0</v>
      </c>
      <c r="B64" s="4" t="s">
        <v>15</v>
      </c>
      <c r="C64" s="4" t="s">
        <v>14</v>
      </c>
      <c r="D64" s="5">
        <v>890.0</v>
      </c>
      <c r="E64" s="5">
        <v>1213.0</v>
      </c>
      <c r="F64" s="5">
        <v>3.0</v>
      </c>
      <c r="G64" s="6"/>
    </row>
    <row r="65">
      <c r="A65" s="3">
        <v>45577.0</v>
      </c>
      <c r="B65" s="4" t="s">
        <v>20</v>
      </c>
      <c r="C65" s="4" t="s">
        <v>16</v>
      </c>
      <c r="D65" s="5">
        <v>360.0</v>
      </c>
      <c r="E65" s="5">
        <v>703.0</v>
      </c>
      <c r="F65" s="5">
        <v>5.0</v>
      </c>
      <c r="G65" s="6"/>
    </row>
    <row r="66">
      <c r="A66" s="3">
        <v>45577.0</v>
      </c>
      <c r="B66" s="4" t="s">
        <v>13</v>
      </c>
      <c r="C66" s="4" t="s">
        <v>14</v>
      </c>
      <c r="D66" s="5">
        <v>1423.0</v>
      </c>
      <c r="E66" s="5">
        <v>1518.0</v>
      </c>
      <c r="F66" s="5">
        <v>4.0</v>
      </c>
      <c r="G66" s="6"/>
    </row>
    <row r="67">
      <c r="A67" s="3">
        <v>45578.0</v>
      </c>
      <c r="B67" s="4" t="s">
        <v>24</v>
      </c>
      <c r="C67" s="4" t="s">
        <v>27</v>
      </c>
      <c r="D67" s="5">
        <v>1475.0</v>
      </c>
      <c r="E67" s="5">
        <v>1930.0</v>
      </c>
      <c r="F67" s="5">
        <v>4.0</v>
      </c>
      <c r="G67" s="6"/>
    </row>
    <row r="68">
      <c r="A68" s="3">
        <v>45578.0</v>
      </c>
      <c r="B68" s="4" t="s">
        <v>24</v>
      </c>
      <c r="C68" s="4" t="s">
        <v>21</v>
      </c>
      <c r="D68" s="5">
        <v>1429.0</v>
      </c>
      <c r="E68" s="5">
        <v>1699.0</v>
      </c>
      <c r="F68" s="5">
        <v>5.0</v>
      </c>
      <c r="G68" s="6"/>
    </row>
    <row r="69">
      <c r="A69" s="3">
        <v>45578.0</v>
      </c>
      <c r="B69" s="4" t="s">
        <v>24</v>
      </c>
      <c r="C69" s="4" t="s">
        <v>23</v>
      </c>
      <c r="D69" s="5">
        <v>857.0</v>
      </c>
      <c r="E69" s="5">
        <v>1098.0</v>
      </c>
      <c r="F69" s="5">
        <v>5.0</v>
      </c>
      <c r="G69" s="6"/>
    </row>
    <row r="70">
      <c r="A70" s="3">
        <v>45578.0</v>
      </c>
      <c r="B70" s="4" t="s">
        <v>8</v>
      </c>
      <c r="C70" s="4" t="s">
        <v>27</v>
      </c>
      <c r="D70" s="5">
        <v>416.0</v>
      </c>
      <c r="E70" s="5">
        <v>621.0</v>
      </c>
      <c r="F70" s="5">
        <v>5.0</v>
      </c>
      <c r="G70" s="6"/>
    </row>
    <row r="71">
      <c r="A71" s="3">
        <v>45579.0</v>
      </c>
      <c r="B71" s="4" t="s">
        <v>6</v>
      </c>
      <c r="C71" s="4" t="s">
        <v>7</v>
      </c>
      <c r="D71" s="5">
        <v>656.0</v>
      </c>
      <c r="E71" s="5">
        <v>796.0</v>
      </c>
      <c r="F71" s="5">
        <v>2.0</v>
      </c>
      <c r="G71" s="6"/>
    </row>
    <row r="72">
      <c r="A72" s="3">
        <v>45579.0</v>
      </c>
      <c r="B72" s="4" t="s">
        <v>24</v>
      </c>
      <c r="C72" s="4" t="s">
        <v>11</v>
      </c>
      <c r="D72" s="5">
        <v>216.0</v>
      </c>
      <c r="E72" s="5">
        <v>617.0</v>
      </c>
      <c r="F72" s="5">
        <v>3.0</v>
      </c>
      <c r="G72" s="6"/>
    </row>
    <row r="73">
      <c r="A73" s="3">
        <v>45579.0</v>
      </c>
      <c r="B73" s="4" t="s">
        <v>8</v>
      </c>
      <c r="C73" s="4" t="s">
        <v>11</v>
      </c>
      <c r="D73" s="5">
        <v>1294.0</v>
      </c>
      <c r="E73" s="5">
        <v>1524.0</v>
      </c>
      <c r="F73" s="5">
        <v>4.0</v>
      </c>
      <c r="G73" s="6"/>
    </row>
    <row r="74">
      <c r="A74" s="3">
        <v>45579.0</v>
      </c>
      <c r="B74" s="4" t="s">
        <v>15</v>
      </c>
      <c r="C74" s="4" t="s">
        <v>9</v>
      </c>
      <c r="D74" s="5">
        <v>697.0</v>
      </c>
      <c r="E74" s="5">
        <v>839.0</v>
      </c>
      <c r="F74" s="5">
        <v>2.0</v>
      </c>
      <c r="G74" s="6"/>
    </row>
    <row r="75">
      <c r="A75" s="3">
        <v>45579.0</v>
      </c>
      <c r="B75" s="4" t="s">
        <v>15</v>
      </c>
      <c r="C75" s="4" t="s">
        <v>14</v>
      </c>
      <c r="D75" s="5">
        <v>545.0</v>
      </c>
      <c r="E75" s="5">
        <v>911.0</v>
      </c>
      <c r="F75" s="5">
        <v>2.0</v>
      </c>
      <c r="G75" s="6"/>
    </row>
    <row r="76">
      <c r="A76" s="3">
        <v>45579.0</v>
      </c>
      <c r="B76" s="4" t="s">
        <v>22</v>
      </c>
      <c r="C76" s="4" t="s">
        <v>26</v>
      </c>
      <c r="D76" s="5">
        <v>1262.0</v>
      </c>
      <c r="E76" s="5">
        <v>1413.0</v>
      </c>
      <c r="F76" s="5">
        <v>4.0</v>
      </c>
      <c r="G76" s="6"/>
    </row>
    <row r="77">
      <c r="A77" s="3">
        <v>45580.0</v>
      </c>
      <c r="B77" s="4" t="s">
        <v>20</v>
      </c>
      <c r="C77" s="4" t="s">
        <v>11</v>
      </c>
      <c r="D77" s="5">
        <v>427.0</v>
      </c>
      <c r="E77" s="5">
        <v>656.0</v>
      </c>
      <c r="F77" s="5">
        <v>4.0</v>
      </c>
      <c r="G77" s="6"/>
    </row>
    <row r="78">
      <c r="A78" s="3">
        <v>45580.0</v>
      </c>
      <c r="B78" s="4" t="s">
        <v>24</v>
      </c>
      <c r="C78" s="4" t="s">
        <v>9</v>
      </c>
      <c r="D78" s="5">
        <v>640.0</v>
      </c>
      <c r="E78" s="5">
        <v>786.0</v>
      </c>
      <c r="F78" s="5">
        <v>1.0</v>
      </c>
      <c r="G78" s="6"/>
    </row>
    <row r="79">
      <c r="A79" s="3">
        <v>45580.0</v>
      </c>
      <c r="B79" s="4" t="s">
        <v>13</v>
      </c>
      <c r="C79" s="4" t="s">
        <v>23</v>
      </c>
      <c r="D79" s="5">
        <v>342.0</v>
      </c>
      <c r="E79" s="5">
        <v>776.0</v>
      </c>
      <c r="F79" s="5">
        <v>1.0</v>
      </c>
      <c r="G79" s="6"/>
    </row>
    <row r="80">
      <c r="A80" s="3">
        <v>45580.0</v>
      </c>
      <c r="B80" s="4" t="s">
        <v>13</v>
      </c>
      <c r="C80" s="4" t="s">
        <v>7</v>
      </c>
      <c r="D80" s="5">
        <v>563.0</v>
      </c>
      <c r="E80" s="5">
        <v>805.0</v>
      </c>
      <c r="F80" s="5">
        <v>3.0</v>
      </c>
      <c r="G80" s="6"/>
    </row>
    <row r="81">
      <c r="A81" s="3">
        <v>45580.0</v>
      </c>
      <c r="B81" s="4" t="s">
        <v>6</v>
      </c>
      <c r="C81" s="4" t="s">
        <v>14</v>
      </c>
      <c r="D81" s="5">
        <v>714.0</v>
      </c>
      <c r="E81" s="5">
        <v>909.0</v>
      </c>
      <c r="F81" s="5">
        <v>5.0</v>
      </c>
      <c r="G81" s="6"/>
    </row>
    <row r="82">
      <c r="A82" s="3">
        <v>45580.0</v>
      </c>
      <c r="B82" s="4" t="s">
        <v>22</v>
      </c>
      <c r="C82" s="4" t="s">
        <v>25</v>
      </c>
      <c r="D82" s="5">
        <v>1333.0</v>
      </c>
      <c r="E82" s="5">
        <v>1519.0</v>
      </c>
      <c r="F82" s="5">
        <v>3.0</v>
      </c>
      <c r="G82" s="6"/>
    </row>
    <row r="83">
      <c r="A83" s="3">
        <v>45580.0</v>
      </c>
      <c r="B83" s="4" t="s">
        <v>8</v>
      </c>
      <c r="C83" s="4" t="s">
        <v>9</v>
      </c>
      <c r="D83" s="5">
        <v>1062.0</v>
      </c>
      <c r="E83" s="5">
        <v>1388.0</v>
      </c>
      <c r="F83" s="5">
        <v>1.0</v>
      </c>
      <c r="G83" s="6"/>
    </row>
    <row r="84">
      <c r="A84" s="3">
        <v>45581.0</v>
      </c>
      <c r="B84" s="4" t="s">
        <v>10</v>
      </c>
      <c r="C84" s="4" t="s">
        <v>9</v>
      </c>
      <c r="D84" s="5">
        <v>956.0</v>
      </c>
      <c r="E84" s="5">
        <v>1434.0</v>
      </c>
      <c r="F84" s="5">
        <v>4.0</v>
      </c>
      <c r="G84" s="6"/>
    </row>
    <row r="85">
      <c r="A85" s="3">
        <v>45581.0</v>
      </c>
      <c r="B85" s="4" t="s">
        <v>10</v>
      </c>
      <c r="C85" s="4" t="s">
        <v>11</v>
      </c>
      <c r="D85" s="5">
        <v>968.0</v>
      </c>
      <c r="E85" s="5">
        <v>1330.0</v>
      </c>
      <c r="F85" s="5">
        <v>3.0</v>
      </c>
      <c r="G85" s="6"/>
    </row>
    <row r="86">
      <c r="A86" s="3">
        <v>45581.0</v>
      </c>
      <c r="B86" s="4" t="s">
        <v>20</v>
      </c>
      <c r="C86" s="4" t="s">
        <v>7</v>
      </c>
      <c r="D86" s="5">
        <v>627.0</v>
      </c>
      <c r="E86" s="5">
        <v>883.0</v>
      </c>
      <c r="F86" s="5">
        <v>4.0</v>
      </c>
      <c r="G86" s="6"/>
    </row>
    <row r="87">
      <c r="A87" s="3">
        <v>45581.0</v>
      </c>
      <c r="B87" s="4" t="s">
        <v>13</v>
      </c>
      <c r="C87" s="4" t="s">
        <v>23</v>
      </c>
      <c r="D87" s="5">
        <v>1414.0</v>
      </c>
      <c r="E87" s="5">
        <v>1834.0</v>
      </c>
      <c r="F87" s="5">
        <v>3.0</v>
      </c>
      <c r="G87" s="6"/>
    </row>
    <row r="88">
      <c r="A88" s="3">
        <v>45582.0</v>
      </c>
      <c r="B88" s="4" t="s">
        <v>6</v>
      </c>
      <c r="C88" s="4" t="s">
        <v>16</v>
      </c>
      <c r="D88" s="5">
        <v>1219.0</v>
      </c>
      <c r="E88" s="5">
        <v>1606.0</v>
      </c>
      <c r="F88" s="5">
        <v>2.0</v>
      </c>
      <c r="G88" s="6"/>
    </row>
    <row r="89">
      <c r="A89" s="3">
        <v>45582.0</v>
      </c>
      <c r="B89" s="4" t="s">
        <v>6</v>
      </c>
      <c r="C89" s="4" t="s">
        <v>27</v>
      </c>
      <c r="D89" s="5">
        <v>390.0</v>
      </c>
      <c r="E89" s="5">
        <v>790.0</v>
      </c>
      <c r="F89" s="5">
        <v>4.0</v>
      </c>
      <c r="G89" s="6"/>
    </row>
    <row r="90">
      <c r="A90" s="3">
        <v>45582.0</v>
      </c>
      <c r="B90" s="4" t="s">
        <v>13</v>
      </c>
      <c r="C90" s="4" t="s">
        <v>26</v>
      </c>
      <c r="D90" s="5">
        <v>1127.0</v>
      </c>
      <c r="E90" s="5">
        <v>1421.0</v>
      </c>
      <c r="F90" s="5">
        <v>3.0</v>
      </c>
      <c r="G90" s="6"/>
    </row>
    <row r="91">
      <c r="A91" s="3">
        <v>45582.0</v>
      </c>
      <c r="B91" s="4" t="s">
        <v>6</v>
      </c>
      <c r="C91" s="4" t="s">
        <v>26</v>
      </c>
      <c r="D91" s="5">
        <v>1149.0</v>
      </c>
      <c r="E91" s="5">
        <v>1386.0</v>
      </c>
      <c r="F91" s="5">
        <v>4.0</v>
      </c>
      <c r="G91" s="6"/>
    </row>
    <row r="92">
      <c r="A92" s="3">
        <v>45582.0</v>
      </c>
      <c r="B92" s="4" t="s">
        <v>10</v>
      </c>
      <c r="C92" s="4" t="s">
        <v>7</v>
      </c>
      <c r="D92" s="5">
        <v>921.0</v>
      </c>
      <c r="E92" s="5">
        <v>1054.0</v>
      </c>
      <c r="F92" s="5">
        <v>5.0</v>
      </c>
      <c r="G92" s="6"/>
    </row>
    <row r="93">
      <c r="A93" s="3">
        <v>45583.0</v>
      </c>
      <c r="B93" s="4" t="s">
        <v>15</v>
      </c>
      <c r="C93" s="4" t="s">
        <v>9</v>
      </c>
      <c r="D93" s="5">
        <v>1108.0</v>
      </c>
      <c r="E93" s="5">
        <v>1325.0</v>
      </c>
      <c r="F93" s="5">
        <v>2.0</v>
      </c>
      <c r="G93" s="6"/>
    </row>
    <row r="94">
      <c r="A94" s="3">
        <v>45583.0</v>
      </c>
      <c r="B94" s="4" t="s">
        <v>15</v>
      </c>
      <c r="C94" s="4" t="s">
        <v>23</v>
      </c>
      <c r="D94" s="5">
        <v>206.0</v>
      </c>
      <c r="E94" s="5">
        <v>491.0</v>
      </c>
      <c r="F94" s="5">
        <v>3.0</v>
      </c>
      <c r="G94" s="6"/>
    </row>
    <row r="95">
      <c r="A95" s="3">
        <v>45583.0</v>
      </c>
      <c r="B95" s="4" t="s">
        <v>6</v>
      </c>
      <c r="C95" s="4" t="s">
        <v>23</v>
      </c>
      <c r="D95" s="5">
        <v>212.0</v>
      </c>
      <c r="E95" s="5">
        <v>552.0</v>
      </c>
      <c r="F95" s="5">
        <v>1.0</v>
      </c>
      <c r="G95" s="6"/>
    </row>
    <row r="96">
      <c r="A96" s="3">
        <v>45583.0</v>
      </c>
      <c r="B96" s="4" t="s">
        <v>8</v>
      </c>
      <c r="C96" s="4" t="s">
        <v>11</v>
      </c>
      <c r="D96" s="5">
        <v>398.0</v>
      </c>
      <c r="E96" s="5">
        <v>868.0</v>
      </c>
      <c r="F96" s="5">
        <v>1.0</v>
      </c>
      <c r="G96" s="6"/>
    </row>
    <row r="97">
      <c r="A97" s="3">
        <v>45583.0</v>
      </c>
      <c r="B97" s="4" t="s">
        <v>22</v>
      </c>
      <c r="C97" s="4" t="s">
        <v>7</v>
      </c>
      <c r="D97" s="5">
        <v>1283.0</v>
      </c>
      <c r="E97" s="5">
        <v>1364.0</v>
      </c>
      <c r="F97" s="5">
        <v>3.0</v>
      </c>
      <c r="G97" s="6"/>
    </row>
    <row r="98">
      <c r="A98" s="3">
        <v>45583.0</v>
      </c>
      <c r="B98" s="4" t="s">
        <v>13</v>
      </c>
      <c r="C98" s="4" t="s">
        <v>21</v>
      </c>
      <c r="D98" s="5">
        <v>610.0</v>
      </c>
      <c r="E98" s="5">
        <v>972.0</v>
      </c>
      <c r="F98" s="5">
        <v>4.0</v>
      </c>
      <c r="G98" s="6"/>
    </row>
    <row r="99">
      <c r="A99" s="3">
        <v>45583.0</v>
      </c>
      <c r="B99" s="4" t="s">
        <v>6</v>
      </c>
      <c r="C99" s="4" t="s">
        <v>14</v>
      </c>
      <c r="D99" s="5">
        <v>1204.0</v>
      </c>
      <c r="E99" s="5">
        <v>1606.0</v>
      </c>
      <c r="F99" s="5">
        <v>4.0</v>
      </c>
      <c r="G99" s="6"/>
    </row>
    <row r="100">
      <c r="A100" s="3">
        <v>45584.0</v>
      </c>
      <c r="B100" s="4" t="s">
        <v>20</v>
      </c>
      <c r="C100" s="4" t="s">
        <v>21</v>
      </c>
      <c r="D100" s="5">
        <v>391.0</v>
      </c>
      <c r="E100" s="5">
        <v>731.0</v>
      </c>
      <c r="F100" s="5">
        <v>2.0</v>
      </c>
      <c r="G100" s="6"/>
    </row>
    <row r="101">
      <c r="A101" s="3">
        <v>45584.0</v>
      </c>
      <c r="B101" s="4" t="s">
        <v>24</v>
      </c>
      <c r="C101" s="4" t="s">
        <v>16</v>
      </c>
      <c r="D101" s="5">
        <v>1389.0</v>
      </c>
      <c r="E101" s="5">
        <v>1644.0</v>
      </c>
      <c r="F101" s="5">
        <v>1.0</v>
      </c>
      <c r="G101" s="6"/>
    </row>
    <row r="102">
      <c r="A102" s="3">
        <v>45584.0</v>
      </c>
      <c r="B102" s="4" t="s">
        <v>13</v>
      </c>
      <c r="C102" s="4" t="s">
        <v>16</v>
      </c>
      <c r="D102" s="5">
        <v>342.0</v>
      </c>
      <c r="E102" s="5">
        <v>781.0</v>
      </c>
      <c r="F102" s="5">
        <v>5.0</v>
      </c>
      <c r="G102" s="6"/>
    </row>
    <row r="103">
      <c r="A103" s="3">
        <v>45584.0</v>
      </c>
      <c r="B103" s="4" t="s">
        <v>10</v>
      </c>
      <c r="C103" s="4" t="s">
        <v>25</v>
      </c>
      <c r="D103" s="5">
        <v>405.0</v>
      </c>
      <c r="E103" s="5">
        <v>770.0</v>
      </c>
      <c r="F103" s="5">
        <v>2.0</v>
      </c>
      <c r="G103" s="6"/>
    </row>
    <row r="104">
      <c r="A104" s="3">
        <v>45584.0</v>
      </c>
      <c r="B104" s="4" t="s">
        <v>10</v>
      </c>
      <c r="C104" s="4" t="s">
        <v>7</v>
      </c>
      <c r="D104" s="5">
        <v>1414.0</v>
      </c>
      <c r="E104" s="5">
        <v>1756.0</v>
      </c>
      <c r="F104" s="5">
        <v>4.0</v>
      </c>
      <c r="G104" s="6"/>
    </row>
    <row r="105">
      <c r="A105" s="3">
        <v>45584.0</v>
      </c>
      <c r="B105" s="4" t="s">
        <v>24</v>
      </c>
      <c r="C105" s="4" t="s">
        <v>9</v>
      </c>
      <c r="D105" s="5">
        <v>499.0</v>
      </c>
      <c r="E105" s="5">
        <v>719.0</v>
      </c>
      <c r="F105" s="5">
        <v>2.0</v>
      </c>
      <c r="G105" s="6"/>
    </row>
    <row r="106">
      <c r="A106" s="3">
        <v>45584.0</v>
      </c>
      <c r="B106" s="4" t="s">
        <v>20</v>
      </c>
      <c r="C106" s="4" t="s">
        <v>11</v>
      </c>
      <c r="D106" s="5">
        <v>1338.0</v>
      </c>
      <c r="E106" s="5">
        <v>1644.0</v>
      </c>
      <c r="F106" s="5">
        <v>2.0</v>
      </c>
      <c r="G106" s="6"/>
    </row>
    <row r="107">
      <c r="A107" s="3">
        <v>45585.0</v>
      </c>
      <c r="B107" s="4" t="s">
        <v>20</v>
      </c>
      <c r="C107" s="4" t="s">
        <v>25</v>
      </c>
      <c r="D107" s="5">
        <v>1275.0</v>
      </c>
      <c r="E107" s="5">
        <v>1505.0</v>
      </c>
      <c r="F107" s="5">
        <v>2.0</v>
      </c>
      <c r="G107" s="6"/>
    </row>
    <row r="108">
      <c r="A108" s="3">
        <v>45585.0</v>
      </c>
      <c r="B108" s="4" t="s">
        <v>10</v>
      </c>
      <c r="C108" s="4" t="s">
        <v>14</v>
      </c>
      <c r="D108" s="5">
        <v>406.0</v>
      </c>
      <c r="E108" s="5">
        <v>576.0</v>
      </c>
      <c r="F108" s="5">
        <v>5.0</v>
      </c>
      <c r="G108" s="6"/>
    </row>
    <row r="109">
      <c r="A109" s="3">
        <v>45585.0</v>
      </c>
      <c r="B109" s="4" t="s">
        <v>6</v>
      </c>
      <c r="C109" s="4" t="s">
        <v>11</v>
      </c>
      <c r="D109" s="5">
        <v>494.0</v>
      </c>
      <c r="E109" s="5">
        <v>843.0</v>
      </c>
      <c r="F109" s="5">
        <v>4.0</v>
      </c>
      <c r="G109" s="6"/>
    </row>
    <row r="110">
      <c r="A110" s="3">
        <v>45586.0</v>
      </c>
      <c r="B110" s="4" t="s">
        <v>10</v>
      </c>
      <c r="C110" s="4" t="s">
        <v>16</v>
      </c>
      <c r="D110" s="5">
        <v>763.0</v>
      </c>
      <c r="E110" s="5">
        <v>1166.0</v>
      </c>
      <c r="F110" s="5">
        <v>4.0</v>
      </c>
      <c r="G110" s="6"/>
    </row>
    <row r="111">
      <c r="A111" s="3">
        <v>45586.0</v>
      </c>
      <c r="B111" s="4" t="s">
        <v>24</v>
      </c>
      <c r="C111" s="4" t="s">
        <v>7</v>
      </c>
      <c r="D111" s="5">
        <v>361.0</v>
      </c>
      <c r="E111" s="5">
        <v>640.0</v>
      </c>
      <c r="F111" s="5">
        <v>2.0</v>
      </c>
      <c r="G111" s="6"/>
    </row>
    <row r="112">
      <c r="A112" s="3">
        <v>45586.0</v>
      </c>
      <c r="B112" s="4" t="s">
        <v>15</v>
      </c>
      <c r="C112" s="4" t="s">
        <v>9</v>
      </c>
      <c r="D112" s="5">
        <v>716.0</v>
      </c>
      <c r="E112" s="5">
        <v>974.0</v>
      </c>
      <c r="F112" s="5">
        <v>5.0</v>
      </c>
      <c r="G112" s="6"/>
    </row>
    <row r="113">
      <c r="A113" s="3">
        <v>45586.0</v>
      </c>
      <c r="B113" s="4" t="s">
        <v>8</v>
      </c>
      <c r="C113" s="4" t="s">
        <v>9</v>
      </c>
      <c r="D113" s="5">
        <v>783.0</v>
      </c>
      <c r="E113" s="5">
        <v>997.0</v>
      </c>
      <c r="F113" s="5">
        <v>2.0</v>
      </c>
      <c r="G113" s="6"/>
    </row>
    <row r="114">
      <c r="A114" s="3">
        <v>45587.0</v>
      </c>
      <c r="B114" s="4" t="s">
        <v>6</v>
      </c>
      <c r="C114" s="4" t="s">
        <v>9</v>
      </c>
      <c r="D114" s="5">
        <v>978.0</v>
      </c>
      <c r="E114" s="5">
        <v>1119.0</v>
      </c>
      <c r="F114" s="5">
        <v>5.0</v>
      </c>
      <c r="G114" s="6"/>
    </row>
    <row r="115">
      <c r="A115" s="3">
        <v>45587.0</v>
      </c>
      <c r="B115" s="4" t="s">
        <v>13</v>
      </c>
      <c r="C115" s="4" t="s">
        <v>11</v>
      </c>
      <c r="D115" s="5">
        <v>1359.0</v>
      </c>
      <c r="E115" s="5">
        <v>1509.0</v>
      </c>
      <c r="F115" s="5">
        <v>2.0</v>
      </c>
      <c r="G115" s="6"/>
    </row>
    <row r="116">
      <c r="A116" s="3">
        <v>45587.0</v>
      </c>
      <c r="B116" s="4" t="s">
        <v>8</v>
      </c>
      <c r="C116" s="4" t="s">
        <v>25</v>
      </c>
      <c r="D116" s="5">
        <v>201.0</v>
      </c>
      <c r="E116" s="5">
        <v>589.0</v>
      </c>
      <c r="F116" s="5">
        <v>3.0</v>
      </c>
      <c r="G116" s="6"/>
    </row>
    <row r="117">
      <c r="A117" s="3">
        <v>45587.0</v>
      </c>
      <c r="B117" s="4" t="s">
        <v>24</v>
      </c>
      <c r="C117" s="4" t="s">
        <v>14</v>
      </c>
      <c r="D117" s="5">
        <v>514.0</v>
      </c>
      <c r="E117" s="5">
        <v>962.0</v>
      </c>
      <c r="F117" s="5">
        <v>4.0</v>
      </c>
      <c r="G117" s="6"/>
    </row>
    <row r="118">
      <c r="A118" s="3">
        <v>45587.0</v>
      </c>
      <c r="B118" s="4" t="s">
        <v>13</v>
      </c>
      <c r="C118" s="4" t="s">
        <v>16</v>
      </c>
      <c r="D118" s="5">
        <v>1133.0</v>
      </c>
      <c r="E118" s="5">
        <v>1438.0</v>
      </c>
      <c r="F118" s="5">
        <v>5.0</v>
      </c>
      <c r="G118" s="6"/>
    </row>
    <row r="119">
      <c r="A119" s="3">
        <v>45588.0</v>
      </c>
      <c r="B119" s="4" t="s">
        <v>22</v>
      </c>
      <c r="C119" s="4" t="s">
        <v>27</v>
      </c>
      <c r="D119" s="5">
        <v>557.0</v>
      </c>
      <c r="E119" s="5">
        <v>926.0</v>
      </c>
      <c r="F119" s="5">
        <v>2.0</v>
      </c>
      <c r="G119" s="6"/>
    </row>
    <row r="120">
      <c r="A120" s="3">
        <v>45588.0</v>
      </c>
      <c r="B120" s="4" t="s">
        <v>6</v>
      </c>
      <c r="C120" s="4" t="s">
        <v>23</v>
      </c>
      <c r="D120" s="5">
        <v>506.0</v>
      </c>
      <c r="E120" s="5">
        <v>762.0</v>
      </c>
      <c r="F120" s="5">
        <v>3.0</v>
      </c>
      <c r="G120" s="6"/>
    </row>
    <row r="121">
      <c r="A121" s="3">
        <v>45588.0</v>
      </c>
      <c r="B121" s="4" t="s">
        <v>22</v>
      </c>
      <c r="C121" s="4" t="s">
        <v>27</v>
      </c>
      <c r="D121" s="5">
        <v>674.0</v>
      </c>
      <c r="E121" s="5">
        <v>876.0</v>
      </c>
      <c r="F121" s="5">
        <v>1.0</v>
      </c>
      <c r="G121" s="6"/>
    </row>
    <row r="122">
      <c r="A122" s="3">
        <v>45588.0</v>
      </c>
      <c r="B122" s="4" t="s">
        <v>20</v>
      </c>
      <c r="C122" s="4" t="s">
        <v>16</v>
      </c>
      <c r="D122" s="5">
        <v>846.0</v>
      </c>
      <c r="E122" s="5">
        <v>921.0</v>
      </c>
      <c r="F122" s="5">
        <v>2.0</v>
      </c>
      <c r="G122" s="6"/>
    </row>
    <row r="123">
      <c r="A123" s="3">
        <v>45588.0</v>
      </c>
      <c r="B123" s="4" t="s">
        <v>24</v>
      </c>
      <c r="C123" s="4" t="s">
        <v>26</v>
      </c>
      <c r="D123" s="5">
        <v>772.0</v>
      </c>
      <c r="E123" s="5">
        <v>893.0</v>
      </c>
      <c r="F123" s="5">
        <v>3.0</v>
      </c>
      <c r="G123" s="6"/>
    </row>
    <row r="124">
      <c r="A124" s="3">
        <v>45589.0</v>
      </c>
      <c r="B124" s="4" t="s">
        <v>24</v>
      </c>
      <c r="C124" s="4" t="s">
        <v>7</v>
      </c>
      <c r="D124" s="5">
        <v>1315.0</v>
      </c>
      <c r="E124" s="5">
        <v>1392.0</v>
      </c>
      <c r="F124" s="5">
        <v>4.0</v>
      </c>
      <c r="G124" s="6"/>
    </row>
    <row r="125">
      <c r="A125" s="3">
        <v>45589.0</v>
      </c>
      <c r="B125" s="4" t="s">
        <v>6</v>
      </c>
      <c r="C125" s="4" t="s">
        <v>27</v>
      </c>
      <c r="D125" s="5">
        <v>849.0</v>
      </c>
      <c r="E125" s="5">
        <v>1074.0</v>
      </c>
      <c r="F125" s="5">
        <v>5.0</v>
      </c>
      <c r="G125" s="6"/>
    </row>
    <row r="126">
      <c r="A126" s="3">
        <v>45589.0</v>
      </c>
      <c r="B126" s="4" t="s">
        <v>24</v>
      </c>
      <c r="C126" s="4" t="s">
        <v>27</v>
      </c>
      <c r="D126" s="5">
        <v>1034.0</v>
      </c>
      <c r="E126" s="5">
        <v>1473.0</v>
      </c>
      <c r="F126" s="5">
        <v>4.0</v>
      </c>
      <c r="G126" s="6"/>
    </row>
    <row r="127">
      <c r="A127" s="3">
        <v>45589.0</v>
      </c>
      <c r="B127" s="4" t="s">
        <v>22</v>
      </c>
      <c r="C127" s="4" t="s">
        <v>27</v>
      </c>
      <c r="D127" s="5">
        <v>793.0</v>
      </c>
      <c r="E127" s="5">
        <v>986.0</v>
      </c>
      <c r="F127" s="5">
        <v>3.0</v>
      </c>
      <c r="G127" s="6"/>
    </row>
    <row r="128">
      <c r="A128" s="3">
        <v>45589.0</v>
      </c>
      <c r="B128" s="4" t="s">
        <v>24</v>
      </c>
      <c r="C128" s="4" t="s">
        <v>25</v>
      </c>
      <c r="D128" s="5">
        <v>1183.0</v>
      </c>
      <c r="E128" s="5">
        <v>1249.0</v>
      </c>
      <c r="F128" s="5">
        <v>1.0</v>
      </c>
      <c r="G128" s="6"/>
    </row>
    <row r="129">
      <c r="A129" s="3">
        <v>45589.0</v>
      </c>
      <c r="B129" s="4" t="s">
        <v>15</v>
      </c>
      <c r="C129" s="4" t="s">
        <v>21</v>
      </c>
      <c r="D129" s="5">
        <v>432.0</v>
      </c>
      <c r="E129" s="5">
        <v>654.0</v>
      </c>
      <c r="F129" s="5">
        <v>2.0</v>
      </c>
      <c r="G129" s="6"/>
    </row>
    <row r="130">
      <c r="A130" s="3">
        <v>45590.0</v>
      </c>
      <c r="B130" s="4" t="s">
        <v>13</v>
      </c>
      <c r="C130" s="4" t="s">
        <v>27</v>
      </c>
      <c r="D130" s="5">
        <v>241.0</v>
      </c>
      <c r="E130" s="5">
        <v>335.0</v>
      </c>
      <c r="F130" s="5">
        <v>3.0</v>
      </c>
      <c r="G130" s="6"/>
    </row>
    <row r="131">
      <c r="A131" s="3">
        <v>45590.0</v>
      </c>
      <c r="B131" s="4" t="s">
        <v>15</v>
      </c>
      <c r="C131" s="4" t="s">
        <v>23</v>
      </c>
      <c r="D131" s="5">
        <v>1173.0</v>
      </c>
      <c r="E131" s="5">
        <v>1467.0</v>
      </c>
      <c r="F131" s="5">
        <v>1.0</v>
      </c>
      <c r="G131" s="6"/>
    </row>
    <row r="132">
      <c r="A132" s="3">
        <v>45590.0</v>
      </c>
      <c r="B132" s="4" t="s">
        <v>13</v>
      </c>
      <c r="C132" s="4" t="s">
        <v>21</v>
      </c>
      <c r="D132" s="5">
        <v>702.0</v>
      </c>
      <c r="E132" s="5">
        <v>1157.0</v>
      </c>
      <c r="F132" s="5">
        <v>4.0</v>
      </c>
      <c r="G132" s="6"/>
    </row>
    <row r="133">
      <c r="A133" s="3">
        <v>45590.0</v>
      </c>
      <c r="B133" s="4" t="s">
        <v>8</v>
      </c>
      <c r="C133" s="4" t="s">
        <v>14</v>
      </c>
      <c r="D133" s="5">
        <v>1035.0</v>
      </c>
      <c r="E133" s="5">
        <v>1296.0</v>
      </c>
      <c r="F133" s="5">
        <v>4.0</v>
      </c>
      <c r="G133" s="6"/>
    </row>
    <row r="134">
      <c r="A134" s="3">
        <v>45590.0</v>
      </c>
      <c r="B134" s="4" t="s">
        <v>15</v>
      </c>
      <c r="C134" s="4" t="s">
        <v>7</v>
      </c>
      <c r="D134" s="5">
        <v>309.0</v>
      </c>
      <c r="E134" s="5">
        <v>636.0</v>
      </c>
      <c r="F134" s="5">
        <v>3.0</v>
      </c>
      <c r="G134" s="6"/>
    </row>
    <row r="135">
      <c r="A135" s="3">
        <v>45590.0</v>
      </c>
      <c r="B135" s="4" t="s">
        <v>24</v>
      </c>
      <c r="C135" s="4" t="s">
        <v>11</v>
      </c>
      <c r="D135" s="5">
        <v>862.0</v>
      </c>
      <c r="E135" s="5">
        <v>1294.0</v>
      </c>
      <c r="F135" s="5">
        <v>5.0</v>
      </c>
      <c r="G135" s="6"/>
    </row>
    <row r="136">
      <c r="A136" s="3">
        <v>45591.0</v>
      </c>
      <c r="B136" s="4" t="s">
        <v>20</v>
      </c>
      <c r="C136" s="4" t="s">
        <v>16</v>
      </c>
      <c r="D136" s="5">
        <v>1155.0</v>
      </c>
      <c r="E136" s="5">
        <v>1251.0</v>
      </c>
      <c r="F136" s="5">
        <v>1.0</v>
      </c>
      <c r="G136" s="6"/>
    </row>
    <row r="137">
      <c r="A137" s="3">
        <v>45591.0</v>
      </c>
      <c r="B137" s="4" t="s">
        <v>24</v>
      </c>
      <c r="C137" s="4" t="s">
        <v>14</v>
      </c>
      <c r="D137" s="5">
        <v>1471.0</v>
      </c>
      <c r="E137" s="5">
        <v>1754.0</v>
      </c>
      <c r="F137" s="5">
        <v>4.0</v>
      </c>
      <c r="G137" s="6"/>
    </row>
    <row r="138">
      <c r="A138" s="3">
        <v>45591.0</v>
      </c>
      <c r="B138" s="4" t="s">
        <v>13</v>
      </c>
      <c r="C138" s="4" t="s">
        <v>7</v>
      </c>
      <c r="D138" s="5">
        <v>908.0</v>
      </c>
      <c r="E138" s="5">
        <v>1383.0</v>
      </c>
      <c r="F138" s="5">
        <v>3.0</v>
      </c>
      <c r="G138" s="6"/>
    </row>
    <row r="139">
      <c r="A139" s="3">
        <v>45591.0</v>
      </c>
      <c r="B139" s="4" t="s">
        <v>24</v>
      </c>
      <c r="C139" s="4" t="s">
        <v>7</v>
      </c>
      <c r="D139" s="5">
        <v>469.0</v>
      </c>
      <c r="E139" s="5">
        <v>583.0</v>
      </c>
      <c r="F139" s="5">
        <v>3.0</v>
      </c>
      <c r="G139" s="6"/>
    </row>
    <row r="140">
      <c r="A140" s="3">
        <v>45591.0</v>
      </c>
      <c r="B140" s="4" t="s">
        <v>20</v>
      </c>
      <c r="C140" s="4" t="s">
        <v>27</v>
      </c>
      <c r="D140" s="5">
        <v>850.0</v>
      </c>
      <c r="E140" s="5">
        <v>1273.0</v>
      </c>
      <c r="F140" s="5">
        <v>5.0</v>
      </c>
      <c r="G140" s="6"/>
    </row>
    <row r="141">
      <c r="A141" s="3">
        <v>45591.0</v>
      </c>
      <c r="B141" s="4" t="s">
        <v>10</v>
      </c>
      <c r="C141" s="4" t="s">
        <v>27</v>
      </c>
      <c r="D141" s="5">
        <v>418.0</v>
      </c>
      <c r="E141" s="5">
        <v>558.0</v>
      </c>
      <c r="F141" s="5">
        <v>1.0</v>
      </c>
      <c r="G141" s="6"/>
    </row>
    <row r="142">
      <c r="A142" s="3">
        <v>45591.0</v>
      </c>
      <c r="B142" s="4" t="s">
        <v>8</v>
      </c>
      <c r="C142" s="4" t="s">
        <v>14</v>
      </c>
      <c r="D142" s="5">
        <v>990.0</v>
      </c>
      <c r="E142" s="5">
        <v>1152.0</v>
      </c>
      <c r="F142" s="5">
        <v>3.0</v>
      </c>
      <c r="G142" s="6"/>
    </row>
    <row r="143">
      <c r="A143" s="3">
        <v>45592.0</v>
      </c>
      <c r="B143" s="4" t="s">
        <v>24</v>
      </c>
      <c r="C143" s="4" t="s">
        <v>9</v>
      </c>
      <c r="D143" s="5">
        <v>424.0</v>
      </c>
      <c r="E143" s="5">
        <v>789.0</v>
      </c>
      <c r="F143" s="5">
        <v>2.0</v>
      </c>
      <c r="G143" s="6"/>
    </row>
    <row r="144">
      <c r="A144" s="3">
        <v>45592.0</v>
      </c>
      <c r="B144" s="4" t="s">
        <v>20</v>
      </c>
      <c r="C144" s="4" t="s">
        <v>11</v>
      </c>
      <c r="D144" s="5">
        <v>639.0</v>
      </c>
      <c r="E144" s="5">
        <v>793.0</v>
      </c>
      <c r="F144" s="5">
        <v>3.0</v>
      </c>
      <c r="G144" s="6"/>
    </row>
    <row r="145">
      <c r="A145" s="3">
        <v>45592.0</v>
      </c>
      <c r="B145" s="4" t="s">
        <v>8</v>
      </c>
      <c r="C145" s="4" t="s">
        <v>9</v>
      </c>
      <c r="D145" s="5">
        <v>966.0</v>
      </c>
      <c r="E145" s="5">
        <v>1327.0</v>
      </c>
      <c r="F145" s="5">
        <v>3.0</v>
      </c>
      <c r="G145" s="6"/>
    </row>
    <row r="146">
      <c r="A146" s="3">
        <v>45592.0</v>
      </c>
      <c r="B146" s="4" t="s">
        <v>20</v>
      </c>
      <c r="C146" s="4" t="s">
        <v>26</v>
      </c>
      <c r="D146" s="5">
        <v>380.0</v>
      </c>
      <c r="E146" s="5">
        <v>539.0</v>
      </c>
      <c r="F146" s="5">
        <v>5.0</v>
      </c>
      <c r="G146" s="6"/>
    </row>
    <row r="147">
      <c r="A147" s="3">
        <v>45593.0</v>
      </c>
      <c r="B147" s="4" t="s">
        <v>24</v>
      </c>
      <c r="C147" s="4" t="s">
        <v>9</v>
      </c>
      <c r="D147" s="5">
        <v>672.0</v>
      </c>
      <c r="E147" s="5">
        <v>1006.0</v>
      </c>
      <c r="F147" s="5">
        <v>1.0</v>
      </c>
      <c r="G147" s="6"/>
    </row>
    <row r="148">
      <c r="A148" s="3">
        <v>45593.0</v>
      </c>
      <c r="B148" s="4" t="s">
        <v>8</v>
      </c>
      <c r="C148" s="4" t="s">
        <v>26</v>
      </c>
      <c r="D148" s="5">
        <v>646.0</v>
      </c>
      <c r="E148" s="5">
        <v>988.0</v>
      </c>
      <c r="F148" s="5">
        <v>1.0</v>
      </c>
      <c r="G148" s="6"/>
    </row>
    <row r="149">
      <c r="A149" s="3">
        <v>45593.0</v>
      </c>
      <c r="B149" s="4" t="s">
        <v>13</v>
      </c>
      <c r="C149" s="4" t="s">
        <v>7</v>
      </c>
      <c r="D149" s="5">
        <v>1355.0</v>
      </c>
      <c r="E149" s="5">
        <v>1734.0</v>
      </c>
      <c r="F149" s="5">
        <v>1.0</v>
      </c>
      <c r="G149" s="6"/>
    </row>
    <row r="150">
      <c r="A150" s="3">
        <v>45593.0</v>
      </c>
      <c r="B150" s="4" t="s">
        <v>24</v>
      </c>
      <c r="C150" s="4" t="s">
        <v>14</v>
      </c>
      <c r="D150" s="5">
        <v>1304.0</v>
      </c>
      <c r="E150" s="5">
        <v>1490.0</v>
      </c>
      <c r="F150" s="5">
        <v>4.0</v>
      </c>
      <c r="G150" s="6"/>
    </row>
    <row r="151">
      <c r="A151" s="3">
        <v>45594.0</v>
      </c>
      <c r="B151" s="4" t="s">
        <v>15</v>
      </c>
      <c r="C151" s="4" t="s">
        <v>14</v>
      </c>
      <c r="D151" s="5">
        <v>1008.0</v>
      </c>
      <c r="E151" s="5">
        <v>1344.0</v>
      </c>
      <c r="F151" s="5">
        <v>1.0</v>
      </c>
      <c r="G151" s="6"/>
    </row>
    <row r="152">
      <c r="A152" s="3">
        <v>45595.0</v>
      </c>
      <c r="B152" s="4" t="s">
        <v>15</v>
      </c>
      <c r="C152" s="4" t="s">
        <v>25</v>
      </c>
      <c r="D152" s="5">
        <v>857.0</v>
      </c>
      <c r="E152" s="5">
        <v>1284.0</v>
      </c>
      <c r="F152" s="5">
        <v>2.0</v>
      </c>
      <c r="G152" s="6"/>
    </row>
    <row r="153">
      <c r="A153" s="3">
        <v>45595.0</v>
      </c>
      <c r="B153" s="4" t="s">
        <v>15</v>
      </c>
      <c r="C153" s="4" t="s">
        <v>25</v>
      </c>
      <c r="D153" s="5">
        <v>654.0</v>
      </c>
      <c r="E153" s="5">
        <v>739.0</v>
      </c>
      <c r="F153" s="5">
        <v>4.0</v>
      </c>
      <c r="G153" s="6"/>
    </row>
    <row r="154">
      <c r="A154" s="3">
        <v>45595.0</v>
      </c>
      <c r="B154" s="4" t="s">
        <v>8</v>
      </c>
      <c r="C154" s="4" t="s">
        <v>21</v>
      </c>
      <c r="D154" s="5">
        <v>690.0</v>
      </c>
      <c r="E154" s="5">
        <v>788.0</v>
      </c>
      <c r="F154" s="5">
        <v>4.0</v>
      </c>
      <c r="G154" s="6"/>
    </row>
    <row r="155">
      <c r="A155" s="3">
        <v>45595.0</v>
      </c>
      <c r="B155" s="4" t="s">
        <v>20</v>
      </c>
      <c r="C155" s="4" t="s">
        <v>16</v>
      </c>
      <c r="D155" s="5">
        <v>933.0</v>
      </c>
      <c r="E155" s="5">
        <v>1119.0</v>
      </c>
      <c r="F155" s="5">
        <v>1.0</v>
      </c>
      <c r="G155" s="6"/>
    </row>
    <row r="156">
      <c r="A156" s="3">
        <v>45595.0</v>
      </c>
      <c r="B156" s="4" t="s">
        <v>10</v>
      </c>
      <c r="C156" s="4" t="s">
        <v>25</v>
      </c>
      <c r="D156" s="5">
        <v>1011.0</v>
      </c>
      <c r="E156" s="5">
        <v>1303.0</v>
      </c>
      <c r="F156" s="5">
        <v>3.0</v>
      </c>
      <c r="G156" s="6"/>
    </row>
    <row r="157">
      <c r="A157" s="3">
        <v>45595.0</v>
      </c>
      <c r="B157" s="4" t="s">
        <v>15</v>
      </c>
      <c r="C157" s="4" t="s">
        <v>14</v>
      </c>
      <c r="D157" s="5">
        <v>426.0</v>
      </c>
      <c r="E157" s="5">
        <v>755.0</v>
      </c>
      <c r="F157" s="5">
        <v>3.0</v>
      </c>
      <c r="G157" s="6"/>
    </row>
    <row r="158">
      <c r="A158" s="3">
        <v>45596.0</v>
      </c>
      <c r="B158" s="4" t="s">
        <v>15</v>
      </c>
      <c r="C158" s="4" t="s">
        <v>26</v>
      </c>
      <c r="D158" s="5">
        <v>1335.0</v>
      </c>
      <c r="E158" s="5">
        <v>1527.0</v>
      </c>
      <c r="F158" s="5">
        <v>3.0</v>
      </c>
      <c r="G158" s="6"/>
    </row>
    <row r="159">
      <c r="A159" s="3">
        <v>45596.0</v>
      </c>
      <c r="B159" s="4" t="s">
        <v>24</v>
      </c>
      <c r="C159" s="4" t="s">
        <v>14</v>
      </c>
      <c r="D159" s="5">
        <v>1023.0</v>
      </c>
      <c r="E159" s="5">
        <v>1289.0</v>
      </c>
      <c r="F159" s="5">
        <v>4.0</v>
      </c>
      <c r="G159" s="6"/>
    </row>
    <row r="160">
      <c r="A160" s="3">
        <v>45596.0</v>
      </c>
      <c r="B160" s="4" t="s">
        <v>10</v>
      </c>
      <c r="C160" s="4" t="s">
        <v>27</v>
      </c>
      <c r="D160" s="5">
        <v>1032.0</v>
      </c>
      <c r="E160" s="5">
        <v>1224.0</v>
      </c>
      <c r="F160" s="5">
        <v>1.0</v>
      </c>
      <c r="G160" s="6"/>
    </row>
    <row r="161">
      <c r="A161" s="3">
        <v>45596.0</v>
      </c>
      <c r="B161" s="4" t="s">
        <v>24</v>
      </c>
      <c r="C161" s="4" t="s">
        <v>21</v>
      </c>
      <c r="D161" s="5">
        <v>1218.0</v>
      </c>
      <c r="E161" s="5">
        <v>1555.0</v>
      </c>
      <c r="F161" s="5">
        <v>4.0</v>
      </c>
      <c r="G161" s="6"/>
    </row>
    <row r="162">
      <c r="A162" s="3">
        <v>45596.0</v>
      </c>
      <c r="B162" s="4" t="s">
        <v>6</v>
      </c>
      <c r="C162" s="4" t="s">
        <v>9</v>
      </c>
      <c r="D162" s="5">
        <v>1064.0</v>
      </c>
      <c r="E162" s="5">
        <v>1469.0</v>
      </c>
      <c r="F162" s="5">
        <v>4.0</v>
      </c>
      <c r="G162" s="6"/>
    </row>
    <row r="163">
      <c r="A163" s="3">
        <v>45597.0</v>
      </c>
      <c r="B163" s="4" t="s">
        <v>13</v>
      </c>
      <c r="C163" s="4" t="s">
        <v>23</v>
      </c>
      <c r="D163" s="5">
        <v>1144.0</v>
      </c>
      <c r="E163" s="5">
        <v>1223.0</v>
      </c>
      <c r="F163" s="5">
        <v>3.0</v>
      </c>
      <c r="G163" s="6"/>
    </row>
    <row r="164">
      <c r="A164" s="3">
        <v>45597.0</v>
      </c>
      <c r="B164" s="4" t="s">
        <v>13</v>
      </c>
      <c r="C164" s="4" t="s">
        <v>14</v>
      </c>
      <c r="D164" s="5">
        <v>785.0</v>
      </c>
      <c r="E164" s="5">
        <v>1263.0</v>
      </c>
      <c r="F164" s="5">
        <v>3.0</v>
      </c>
      <c r="G164" s="6"/>
    </row>
    <row r="165">
      <c r="A165" s="3">
        <v>45597.0</v>
      </c>
      <c r="B165" s="4" t="s">
        <v>13</v>
      </c>
      <c r="C165" s="4" t="s">
        <v>14</v>
      </c>
      <c r="D165" s="5">
        <v>1433.0</v>
      </c>
      <c r="E165" s="5">
        <v>1791.0</v>
      </c>
      <c r="F165" s="5">
        <v>2.0</v>
      </c>
      <c r="G165" s="6"/>
    </row>
    <row r="166">
      <c r="A166" s="3">
        <v>45597.0</v>
      </c>
      <c r="B166" s="4" t="s">
        <v>15</v>
      </c>
      <c r="C166" s="4" t="s">
        <v>23</v>
      </c>
      <c r="D166" s="5">
        <v>431.0</v>
      </c>
      <c r="E166" s="5">
        <v>608.0</v>
      </c>
      <c r="F166" s="5">
        <v>2.0</v>
      </c>
      <c r="G166" s="6"/>
    </row>
    <row r="167">
      <c r="A167" s="3">
        <v>45597.0</v>
      </c>
      <c r="B167" s="4" t="s">
        <v>20</v>
      </c>
      <c r="C167" s="4" t="s">
        <v>21</v>
      </c>
      <c r="D167" s="5">
        <v>883.0</v>
      </c>
      <c r="E167" s="5">
        <v>1204.0</v>
      </c>
      <c r="F167" s="5">
        <v>2.0</v>
      </c>
      <c r="G167" s="6"/>
    </row>
    <row r="168">
      <c r="A168" s="3">
        <v>45598.0</v>
      </c>
      <c r="B168" s="4" t="s">
        <v>13</v>
      </c>
      <c r="C168" s="4" t="s">
        <v>27</v>
      </c>
      <c r="D168" s="5">
        <v>1136.0</v>
      </c>
      <c r="E168" s="5">
        <v>1570.0</v>
      </c>
      <c r="F168" s="5">
        <v>3.0</v>
      </c>
      <c r="G168" s="6"/>
    </row>
    <row r="169">
      <c r="A169" s="3">
        <v>45598.0</v>
      </c>
      <c r="B169" s="4" t="s">
        <v>8</v>
      </c>
      <c r="C169" s="4" t="s">
        <v>7</v>
      </c>
      <c r="D169" s="5">
        <v>495.0</v>
      </c>
      <c r="E169" s="5">
        <v>752.0</v>
      </c>
      <c r="F169" s="5">
        <v>4.0</v>
      </c>
      <c r="G169" s="6"/>
    </row>
    <row r="170">
      <c r="A170" s="3">
        <v>45598.0</v>
      </c>
      <c r="B170" s="4" t="s">
        <v>10</v>
      </c>
      <c r="C170" s="4" t="s">
        <v>23</v>
      </c>
      <c r="D170" s="5">
        <v>994.0</v>
      </c>
      <c r="E170" s="5">
        <v>1184.0</v>
      </c>
      <c r="F170" s="5">
        <v>2.0</v>
      </c>
      <c r="G170" s="6"/>
    </row>
    <row r="171">
      <c r="A171" s="3">
        <v>45598.0</v>
      </c>
      <c r="B171" s="4" t="s">
        <v>15</v>
      </c>
      <c r="C171" s="4" t="s">
        <v>14</v>
      </c>
      <c r="D171" s="5">
        <v>1376.0</v>
      </c>
      <c r="E171" s="5">
        <v>1494.0</v>
      </c>
      <c r="F171" s="5">
        <v>4.0</v>
      </c>
      <c r="G171" s="6"/>
    </row>
    <row r="172">
      <c r="A172" s="3">
        <v>45598.0</v>
      </c>
      <c r="B172" s="4" t="s">
        <v>15</v>
      </c>
      <c r="C172" s="4" t="s">
        <v>9</v>
      </c>
      <c r="D172" s="5">
        <v>712.0</v>
      </c>
      <c r="E172" s="5">
        <v>869.0</v>
      </c>
      <c r="F172" s="5">
        <v>5.0</v>
      </c>
      <c r="G172" s="6"/>
    </row>
    <row r="173">
      <c r="A173" s="3">
        <v>45598.0</v>
      </c>
      <c r="B173" s="4" t="s">
        <v>8</v>
      </c>
      <c r="C173" s="4" t="s">
        <v>9</v>
      </c>
      <c r="D173" s="5">
        <v>271.0</v>
      </c>
      <c r="E173" s="5">
        <v>344.0</v>
      </c>
      <c r="F173" s="5">
        <v>4.0</v>
      </c>
      <c r="G173" s="6"/>
    </row>
    <row r="174">
      <c r="A174" s="3">
        <v>45598.0</v>
      </c>
      <c r="B174" s="4" t="s">
        <v>15</v>
      </c>
      <c r="C174" s="4" t="s">
        <v>21</v>
      </c>
      <c r="D174" s="5">
        <v>1348.0</v>
      </c>
      <c r="E174" s="5">
        <v>1696.0</v>
      </c>
      <c r="F174" s="5">
        <v>1.0</v>
      </c>
      <c r="G174" s="6"/>
    </row>
    <row r="175">
      <c r="A175" s="3">
        <v>45599.0</v>
      </c>
      <c r="B175" s="4" t="s">
        <v>6</v>
      </c>
      <c r="C175" s="4" t="s">
        <v>21</v>
      </c>
      <c r="D175" s="5">
        <v>886.0</v>
      </c>
      <c r="E175" s="5">
        <v>1142.0</v>
      </c>
      <c r="F175" s="5">
        <v>5.0</v>
      </c>
      <c r="G175" s="6"/>
    </row>
    <row r="176">
      <c r="A176" s="3">
        <v>45599.0</v>
      </c>
      <c r="B176" s="4" t="s">
        <v>13</v>
      </c>
      <c r="C176" s="4" t="s">
        <v>27</v>
      </c>
      <c r="D176" s="5">
        <v>657.0</v>
      </c>
      <c r="E176" s="5">
        <v>766.0</v>
      </c>
      <c r="F176" s="5">
        <v>2.0</v>
      </c>
      <c r="G176" s="6"/>
    </row>
    <row r="177">
      <c r="A177" s="3">
        <v>45599.0</v>
      </c>
      <c r="B177" s="4" t="s">
        <v>22</v>
      </c>
      <c r="C177" s="4" t="s">
        <v>16</v>
      </c>
      <c r="D177" s="5">
        <v>589.0</v>
      </c>
      <c r="E177" s="5">
        <v>773.0</v>
      </c>
      <c r="F177" s="5">
        <v>2.0</v>
      </c>
      <c r="G177" s="6"/>
    </row>
    <row r="178">
      <c r="A178" s="3">
        <v>45600.0</v>
      </c>
      <c r="B178" s="4" t="s">
        <v>24</v>
      </c>
      <c r="C178" s="4" t="s">
        <v>21</v>
      </c>
      <c r="D178" s="5">
        <v>642.0</v>
      </c>
      <c r="E178" s="5">
        <v>1110.0</v>
      </c>
      <c r="F178" s="5">
        <v>1.0</v>
      </c>
      <c r="G178" s="6"/>
    </row>
    <row r="179">
      <c r="A179" s="3">
        <v>45600.0</v>
      </c>
      <c r="B179" s="4" t="s">
        <v>10</v>
      </c>
      <c r="C179" s="4" t="s">
        <v>16</v>
      </c>
      <c r="D179" s="5">
        <v>635.0</v>
      </c>
      <c r="E179" s="5">
        <v>746.0</v>
      </c>
      <c r="F179" s="5">
        <v>2.0</v>
      </c>
      <c r="G179" s="6"/>
    </row>
    <row r="180">
      <c r="A180" s="3">
        <v>45600.0</v>
      </c>
      <c r="B180" s="4" t="s">
        <v>10</v>
      </c>
      <c r="C180" s="4" t="s">
        <v>16</v>
      </c>
      <c r="D180" s="5">
        <v>1438.0</v>
      </c>
      <c r="E180" s="5">
        <v>1691.0</v>
      </c>
      <c r="F180" s="5">
        <v>3.0</v>
      </c>
      <c r="G180" s="6"/>
    </row>
    <row r="181">
      <c r="A181" s="3">
        <v>45600.0</v>
      </c>
      <c r="B181" s="4" t="s">
        <v>6</v>
      </c>
      <c r="C181" s="4" t="s">
        <v>9</v>
      </c>
      <c r="D181" s="5">
        <v>260.0</v>
      </c>
      <c r="E181" s="5">
        <v>697.0</v>
      </c>
      <c r="F181" s="5">
        <v>5.0</v>
      </c>
      <c r="G181" s="6"/>
    </row>
    <row r="182">
      <c r="A182" s="3">
        <v>45600.0</v>
      </c>
      <c r="B182" s="4" t="s">
        <v>13</v>
      </c>
      <c r="C182" s="4" t="s">
        <v>11</v>
      </c>
      <c r="D182" s="5">
        <v>1487.0</v>
      </c>
      <c r="E182" s="5">
        <v>1578.0</v>
      </c>
      <c r="F182" s="5">
        <v>1.0</v>
      </c>
      <c r="G182" s="6"/>
    </row>
    <row r="183">
      <c r="A183" s="3">
        <v>45600.0</v>
      </c>
      <c r="B183" s="4" t="s">
        <v>13</v>
      </c>
      <c r="C183" s="4" t="s">
        <v>23</v>
      </c>
      <c r="D183" s="5">
        <v>923.0</v>
      </c>
      <c r="E183" s="5">
        <v>1389.0</v>
      </c>
      <c r="F183" s="5">
        <v>4.0</v>
      </c>
      <c r="G183" s="6"/>
    </row>
    <row r="184">
      <c r="A184" s="3">
        <v>45600.0</v>
      </c>
      <c r="B184" s="4" t="s">
        <v>20</v>
      </c>
      <c r="C184" s="4" t="s">
        <v>14</v>
      </c>
      <c r="D184" s="5">
        <v>1188.0</v>
      </c>
      <c r="E184" s="5">
        <v>1658.0</v>
      </c>
      <c r="F184" s="5">
        <v>1.0</v>
      </c>
      <c r="G184" s="6"/>
    </row>
    <row r="185">
      <c r="A185" s="3">
        <v>45600.0</v>
      </c>
      <c r="B185" s="4" t="s">
        <v>15</v>
      </c>
      <c r="C185" s="4" t="s">
        <v>14</v>
      </c>
      <c r="D185" s="5">
        <v>243.0</v>
      </c>
      <c r="E185" s="5">
        <v>710.0</v>
      </c>
      <c r="F185" s="5">
        <v>4.0</v>
      </c>
      <c r="G185" s="6"/>
    </row>
    <row r="186">
      <c r="A186" s="3">
        <v>45601.0</v>
      </c>
      <c r="B186" s="4" t="s">
        <v>8</v>
      </c>
      <c r="C186" s="4" t="s">
        <v>11</v>
      </c>
      <c r="D186" s="5">
        <v>1395.0</v>
      </c>
      <c r="E186" s="5">
        <v>1517.0</v>
      </c>
      <c r="F186" s="5">
        <v>2.0</v>
      </c>
      <c r="G186" s="6"/>
    </row>
    <row r="187">
      <c r="A187" s="3">
        <v>45601.0</v>
      </c>
      <c r="B187" s="4" t="s">
        <v>13</v>
      </c>
      <c r="C187" s="4" t="s">
        <v>23</v>
      </c>
      <c r="D187" s="5">
        <v>216.0</v>
      </c>
      <c r="E187" s="5">
        <v>321.0</v>
      </c>
      <c r="F187" s="5">
        <v>1.0</v>
      </c>
      <c r="G187" s="6"/>
    </row>
    <row r="188">
      <c r="A188" s="3">
        <v>45601.0</v>
      </c>
      <c r="B188" s="4" t="s">
        <v>24</v>
      </c>
      <c r="C188" s="4" t="s">
        <v>16</v>
      </c>
      <c r="D188" s="5">
        <v>242.0</v>
      </c>
      <c r="E188" s="5">
        <v>570.0</v>
      </c>
      <c r="F188" s="5">
        <v>5.0</v>
      </c>
      <c r="G188" s="6"/>
    </row>
    <row r="189">
      <c r="A189" s="3">
        <v>45602.0</v>
      </c>
      <c r="B189" s="4" t="s">
        <v>13</v>
      </c>
      <c r="C189" s="4" t="s">
        <v>26</v>
      </c>
      <c r="D189" s="5">
        <v>1094.0</v>
      </c>
      <c r="E189" s="5">
        <v>1506.0</v>
      </c>
      <c r="F189" s="5">
        <v>4.0</v>
      </c>
      <c r="G189" s="6"/>
    </row>
    <row r="190">
      <c r="A190" s="3">
        <v>45602.0</v>
      </c>
      <c r="B190" s="4" t="s">
        <v>6</v>
      </c>
      <c r="C190" s="4" t="s">
        <v>7</v>
      </c>
      <c r="D190" s="5">
        <v>1041.0</v>
      </c>
      <c r="E190" s="5">
        <v>1263.0</v>
      </c>
      <c r="F190" s="5">
        <v>4.0</v>
      </c>
      <c r="G190" s="6"/>
    </row>
    <row r="191">
      <c r="A191" s="3">
        <v>45602.0</v>
      </c>
      <c r="B191" s="4" t="s">
        <v>15</v>
      </c>
      <c r="C191" s="4" t="s">
        <v>26</v>
      </c>
      <c r="D191" s="5">
        <v>663.0</v>
      </c>
      <c r="E191" s="5">
        <v>987.0</v>
      </c>
      <c r="F191" s="5">
        <v>4.0</v>
      </c>
      <c r="G191" s="6"/>
    </row>
    <row r="192">
      <c r="A192" s="3">
        <v>45602.0</v>
      </c>
      <c r="B192" s="4" t="s">
        <v>24</v>
      </c>
      <c r="C192" s="4" t="s">
        <v>9</v>
      </c>
      <c r="D192" s="5">
        <v>455.0</v>
      </c>
      <c r="E192" s="5">
        <v>731.0</v>
      </c>
      <c r="F192" s="5">
        <v>1.0</v>
      </c>
      <c r="G192" s="6"/>
    </row>
    <row r="193">
      <c r="A193" s="3">
        <v>45602.0</v>
      </c>
      <c r="B193" s="4" t="s">
        <v>22</v>
      </c>
      <c r="C193" s="4" t="s">
        <v>7</v>
      </c>
      <c r="D193" s="5">
        <v>245.0</v>
      </c>
      <c r="E193" s="5">
        <v>463.0</v>
      </c>
      <c r="F193" s="5">
        <v>2.0</v>
      </c>
      <c r="G193" s="6"/>
    </row>
    <row r="194">
      <c r="A194" s="3">
        <v>45602.0</v>
      </c>
      <c r="B194" s="4" t="s">
        <v>24</v>
      </c>
      <c r="C194" s="4" t="s">
        <v>25</v>
      </c>
      <c r="D194" s="5">
        <v>726.0</v>
      </c>
      <c r="E194" s="5">
        <v>881.0</v>
      </c>
      <c r="F194" s="5">
        <v>5.0</v>
      </c>
      <c r="G194" s="6"/>
    </row>
    <row r="195">
      <c r="A195" s="3">
        <v>45602.0</v>
      </c>
      <c r="B195" s="4" t="s">
        <v>10</v>
      </c>
      <c r="C195" s="4" t="s">
        <v>14</v>
      </c>
      <c r="D195" s="5">
        <v>361.0</v>
      </c>
      <c r="E195" s="5">
        <v>704.0</v>
      </c>
      <c r="F195" s="5">
        <v>3.0</v>
      </c>
      <c r="G195" s="6"/>
    </row>
    <row r="196">
      <c r="A196" s="3">
        <v>45602.0</v>
      </c>
      <c r="B196" s="4" t="s">
        <v>13</v>
      </c>
      <c r="C196" s="4" t="s">
        <v>26</v>
      </c>
      <c r="D196" s="5">
        <v>322.0</v>
      </c>
      <c r="E196" s="5">
        <v>572.0</v>
      </c>
      <c r="F196" s="5">
        <v>4.0</v>
      </c>
      <c r="G196" s="6"/>
    </row>
    <row r="197">
      <c r="A197" s="3">
        <v>45602.0</v>
      </c>
      <c r="B197" s="4" t="s">
        <v>20</v>
      </c>
      <c r="C197" s="4" t="s">
        <v>27</v>
      </c>
      <c r="D197" s="5">
        <v>1477.0</v>
      </c>
      <c r="E197" s="5">
        <v>1595.0</v>
      </c>
      <c r="F197" s="5">
        <v>2.0</v>
      </c>
      <c r="G197" s="6"/>
    </row>
    <row r="198">
      <c r="A198" s="3">
        <v>45602.0</v>
      </c>
      <c r="B198" s="4" t="s">
        <v>22</v>
      </c>
      <c r="C198" s="4" t="s">
        <v>26</v>
      </c>
      <c r="D198" s="5">
        <v>332.0</v>
      </c>
      <c r="E198" s="5">
        <v>668.0</v>
      </c>
      <c r="F198" s="5">
        <v>1.0</v>
      </c>
      <c r="G198" s="6"/>
    </row>
    <row r="199">
      <c r="A199" s="3">
        <v>45603.0</v>
      </c>
      <c r="B199" s="4" t="s">
        <v>10</v>
      </c>
      <c r="C199" s="4" t="s">
        <v>23</v>
      </c>
      <c r="D199" s="5">
        <v>794.0</v>
      </c>
      <c r="E199" s="5">
        <v>1240.0</v>
      </c>
      <c r="F199" s="5">
        <v>5.0</v>
      </c>
      <c r="G199" s="6"/>
    </row>
    <row r="200">
      <c r="A200" s="3">
        <v>45603.0</v>
      </c>
      <c r="B200" s="4" t="s">
        <v>20</v>
      </c>
      <c r="C200" s="4" t="s">
        <v>16</v>
      </c>
      <c r="D200" s="5">
        <v>308.0</v>
      </c>
      <c r="E200" s="5">
        <v>367.0</v>
      </c>
      <c r="F200" s="5">
        <v>2.0</v>
      </c>
      <c r="G200" s="6"/>
    </row>
    <row r="201">
      <c r="A201" s="3">
        <v>45603.0</v>
      </c>
      <c r="B201" s="4" t="s">
        <v>15</v>
      </c>
      <c r="C201" s="4" t="s">
        <v>26</v>
      </c>
      <c r="D201" s="5">
        <v>650.0</v>
      </c>
      <c r="E201" s="5">
        <v>1052.0</v>
      </c>
      <c r="F201" s="5">
        <v>4.0</v>
      </c>
      <c r="G201" s="6"/>
    </row>
    <row r="202">
      <c r="A202" s="3">
        <v>45603.0</v>
      </c>
      <c r="B202" s="4" t="s">
        <v>10</v>
      </c>
      <c r="C202" s="4" t="s">
        <v>14</v>
      </c>
      <c r="D202" s="5">
        <v>225.0</v>
      </c>
      <c r="E202" s="5">
        <v>553.0</v>
      </c>
      <c r="F202" s="5">
        <v>1.0</v>
      </c>
      <c r="G202" s="6"/>
    </row>
    <row r="203">
      <c r="A203" s="3">
        <v>45604.0</v>
      </c>
      <c r="B203" s="4" t="s">
        <v>8</v>
      </c>
      <c r="C203" s="4" t="s">
        <v>25</v>
      </c>
      <c r="D203" s="5">
        <v>611.0</v>
      </c>
      <c r="E203" s="5">
        <v>956.0</v>
      </c>
      <c r="F203" s="5">
        <v>3.0</v>
      </c>
      <c r="G203" s="6"/>
    </row>
    <row r="204">
      <c r="A204" s="3">
        <v>45604.0</v>
      </c>
      <c r="B204" s="4" t="s">
        <v>10</v>
      </c>
      <c r="C204" s="4" t="s">
        <v>14</v>
      </c>
      <c r="D204" s="5">
        <v>501.0</v>
      </c>
      <c r="E204" s="5">
        <v>975.0</v>
      </c>
      <c r="F204" s="5">
        <v>1.0</v>
      </c>
      <c r="G204" s="6"/>
    </row>
    <row r="205">
      <c r="A205" s="3">
        <v>45604.0</v>
      </c>
      <c r="B205" s="4" t="s">
        <v>22</v>
      </c>
      <c r="C205" s="4" t="s">
        <v>21</v>
      </c>
      <c r="D205" s="5">
        <v>896.0</v>
      </c>
      <c r="E205" s="5">
        <v>1330.0</v>
      </c>
      <c r="F205" s="5">
        <v>5.0</v>
      </c>
      <c r="G205" s="6"/>
    </row>
    <row r="206">
      <c r="A206" s="3">
        <v>45604.0</v>
      </c>
      <c r="B206" s="4" t="s">
        <v>24</v>
      </c>
      <c r="C206" s="4" t="s">
        <v>25</v>
      </c>
      <c r="D206" s="5">
        <v>252.0</v>
      </c>
      <c r="E206" s="5">
        <v>434.0</v>
      </c>
      <c r="F206" s="5">
        <v>2.0</v>
      </c>
      <c r="G206" s="6"/>
    </row>
    <row r="207">
      <c r="A207" s="3">
        <v>45604.0</v>
      </c>
      <c r="B207" s="4" t="s">
        <v>20</v>
      </c>
      <c r="C207" s="4" t="s">
        <v>16</v>
      </c>
      <c r="D207" s="5">
        <v>1465.0</v>
      </c>
      <c r="E207" s="5">
        <v>1581.0</v>
      </c>
      <c r="F207" s="5">
        <v>4.0</v>
      </c>
      <c r="G207" s="6"/>
    </row>
    <row r="208">
      <c r="A208" s="3">
        <v>45605.0</v>
      </c>
      <c r="B208" s="4" t="s">
        <v>15</v>
      </c>
      <c r="C208" s="4" t="s">
        <v>21</v>
      </c>
      <c r="D208" s="5">
        <v>1430.0</v>
      </c>
      <c r="E208" s="5">
        <v>1666.0</v>
      </c>
      <c r="F208" s="5">
        <v>2.0</v>
      </c>
      <c r="G208" s="6"/>
    </row>
    <row r="209">
      <c r="A209" s="3">
        <v>45605.0</v>
      </c>
      <c r="B209" s="4" t="s">
        <v>20</v>
      </c>
      <c r="C209" s="4" t="s">
        <v>26</v>
      </c>
      <c r="D209" s="5">
        <v>311.0</v>
      </c>
      <c r="E209" s="5">
        <v>542.0</v>
      </c>
      <c r="F209" s="5">
        <v>2.0</v>
      </c>
      <c r="G209" s="6"/>
    </row>
    <row r="210">
      <c r="A210" s="3">
        <v>45606.0</v>
      </c>
      <c r="B210" s="4" t="s">
        <v>8</v>
      </c>
      <c r="C210" s="4" t="s">
        <v>27</v>
      </c>
      <c r="D210" s="5">
        <v>904.0</v>
      </c>
      <c r="E210" s="5">
        <v>1312.0</v>
      </c>
      <c r="F210" s="5">
        <v>2.0</v>
      </c>
      <c r="G210" s="6"/>
    </row>
    <row r="211">
      <c r="A211" s="3">
        <v>45606.0</v>
      </c>
      <c r="B211" s="4" t="s">
        <v>15</v>
      </c>
      <c r="C211" s="4" t="s">
        <v>11</v>
      </c>
      <c r="D211" s="5">
        <v>812.0</v>
      </c>
      <c r="E211" s="5">
        <v>1218.0</v>
      </c>
      <c r="F211" s="5">
        <v>1.0</v>
      </c>
      <c r="G211" s="6"/>
    </row>
    <row r="212">
      <c r="A212" s="3">
        <v>45606.0</v>
      </c>
      <c r="B212" s="4" t="s">
        <v>8</v>
      </c>
      <c r="C212" s="4" t="s">
        <v>14</v>
      </c>
      <c r="D212" s="5">
        <v>820.0</v>
      </c>
      <c r="E212" s="5">
        <v>984.0</v>
      </c>
      <c r="F212" s="5">
        <v>5.0</v>
      </c>
      <c r="G212" s="6"/>
    </row>
    <row r="213">
      <c r="A213" s="3">
        <v>45606.0</v>
      </c>
      <c r="B213" s="4" t="s">
        <v>13</v>
      </c>
      <c r="C213" s="4" t="s">
        <v>9</v>
      </c>
      <c r="D213" s="5">
        <v>815.0</v>
      </c>
      <c r="E213" s="5">
        <v>1167.0</v>
      </c>
      <c r="F213" s="5">
        <v>5.0</v>
      </c>
      <c r="G213" s="6"/>
    </row>
    <row r="214">
      <c r="A214" s="3">
        <v>45606.0</v>
      </c>
      <c r="B214" s="4" t="s">
        <v>15</v>
      </c>
      <c r="C214" s="4" t="s">
        <v>26</v>
      </c>
      <c r="D214" s="5">
        <v>1008.0</v>
      </c>
      <c r="E214" s="5">
        <v>1105.0</v>
      </c>
      <c r="F214" s="5">
        <v>4.0</v>
      </c>
      <c r="G214" s="6"/>
    </row>
    <row r="215">
      <c r="A215" s="3">
        <v>45607.0</v>
      </c>
      <c r="B215" s="4" t="s">
        <v>8</v>
      </c>
      <c r="C215" s="4" t="s">
        <v>11</v>
      </c>
      <c r="D215" s="5">
        <v>733.0</v>
      </c>
      <c r="E215" s="5">
        <v>1205.0</v>
      </c>
      <c r="F215" s="5">
        <v>1.0</v>
      </c>
      <c r="G215" s="6"/>
    </row>
    <row r="216">
      <c r="A216" s="3">
        <v>45607.0</v>
      </c>
      <c r="B216" s="4" t="s">
        <v>6</v>
      </c>
      <c r="C216" s="4" t="s">
        <v>25</v>
      </c>
      <c r="D216" s="5">
        <v>689.0</v>
      </c>
      <c r="E216" s="5">
        <v>1113.0</v>
      </c>
      <c r="F216" s="5">
        <v>4.0</v>
      </c>
      <c r="G216" s="6"/>
    </row>
    <row r="217">
      <c r="A217" s="3">
        <v>45607.0</v>
      </c>
      <c r="B217" s="4" t="s">
        <v>24</v>
      </c>
      <c r="C217" s="4" t="s">
        <v>16</v>
      </c>
      <c r="D217" s="5">
        <v>1316.0</v>
      </c>
      <c r="E217" s="5">
        <v>1367.0</v>
      </c>
      <c r="F217" s="5">
        <v>3.0</v>
      </c>
      <c r="G217" s="6"/>
    </row>
    <row r="218">
      <c r="A218" s="3">
        <v>45608.0</v>
      </c>
      <c r="B218" s="4" t="s">
        <v>8</v>
      </c>
      <c r="C218" s="4" t="s">
        <v>7</v>
      </c>
      <c r="D218" s="5">
        <v>694.0</v>
      </c>
      <c r="E218" s="5">
        <v>1160.0</v>
      </c>
      <c r="F218" s="5">
        <v>3.0</v>
      </c>
      <c r="G218" s="6"/>
    </row>
    <row r="219">
      <c r="A219" s="3">
        <v>45608.0</v>
      </c>
      <c r="B219" s="4" t="s">
        <v>22</v>
      </c>
      <c r="C219" s="4" t="s">
        <v>25</v>
      </c>
      <c r="D219" s="5">
        <v>304.0</v>
      </c>
      <c r="E219" s="5">
        <v>513.0</v>
      </c>
      <c r="F219" s="5">
        <v>5.0</v>
      </c>
      <c r="G219" s="6"/>
    </row>
    <row r="220">
      <c r="A220" s="3">
        <v>45608.0</v>
      </c>
      <c r="B220" s="4" t="s">
        <v>24</v>
      </c>
      <c r="C220" s="4" t="s">
        <v>26</v>
      </c>
      <c r="D220" s="5">
        <v>1328.0</v>
      </c>
      <c r="E220" s="5">
        <v>1780.0</v>
      </c>
      <c r="F220" s="5">
        <v>5.0</v>
      </c>
      <c r="G220" s="6"/>
    </row>
    <row r="221">
      <c r="A221" s="3">
        <v>45608.0</v>
      </c>
      <c r="B221" s="4" t="s">
        <v>8</v>
      </c>
      <c r="C221" s="4" t="s">
        <v>25</v>
      </c>
      <c r="D221" s="5">
        <v>267.0</v>
      </c>
      <c r="E221" s="5">
        <v>477.0</v>
      </c>
      <c r="F221" s="5">
        <v>4.0</v>
      </c>
      <c r="G221" s="6"/>
    </row>
    <row r="222">
      <c r="A222" s="3">
        <v>45608.0</v>
      </c>
      <c r="B222" s="4" t="s">
        <v>15</v>
      </c>
      <c r="C222" s="4" t="s">
        <v>23</v>
      </c>
      <c r="D222" s="5">
        <v>1449.0</v>
      </c>
      <c r="E222" s="5">
        <v>1838.0</v>
      </c>
      <c r="F222" s="5">
        <v>1.0</v>
      </c>
      <c r="G222" s="6"/>
    </row>
    <row r="223">
      <c r="A223" s="3">
        <v>45608.0</v>
      </c>
      <c r="B223" s="4" t="s">
        <v>24</v>
      </c>
      <c r="C223" s="4" t="s">
        <v>26</v>
      </c>
      <c r="D223" s="5">
        <v>561.0</v>
      </c>
      <c r="E223" s="5">
        <v>858.0</v>
      </c>
      <c r="F223" s="5">
        <v>2.0</v>
      </c>
      <c r="G223" s="6"/>
    </row>
    <row r="224">
      <c r="A224" s="3">
        <v>45608.0</v>
      </c>
      <c r="B224" s="4" t="s">
        <v>10</v>
      </c>
      <c r="C224" s="4" t="s">
        <v>21</v>
      </c>
      <c r="D224" s="5">
        <v>410.0</v>
      </c>
      <c r="E224" s="5">
        <v>558.0</v>
      </c>
      <c r="F224" s="5">
        <v>2.0</v>
      </c>
      <c r="G224" s="6"/>
    </row>
    <row r="225">
      <c r="A225" s="3">
        <v>45608.0</v>
      </c>
      <c r="B225" s="4" t="s">
        <v>22</v>
      </c>
      <c r="C225" s="4" t="s">
        <v>7</v>
      </c>
      <c r="D225" s="5">
        <v>938.0</v>
      </c>
      <c r="E225" s="5">
        <v>1105.0</v>
      </c>
      <c r="F225" s="5">
        <v>3.0</v>
      </c>
      <c r="G225" s="6"/>
    </row>
    <row r="226">
      <c r="A226" s="3">
        <v>45608.0</v>
      </c>
      <c r="B226" s="4" t="s">
        <v>13</v>
      </c>
      <c r="C226" s="4" t="s">
        <v>26</v>
      </c>
      <c r="D226" s="5">
        <v>1259.0</v>
      </c>
      <c r="E226" s="5">
        <v>1611.0</v>
      </c>
      <c r="F226" s="5">
        <v>4.0</v>
      </c>
      <c r="G226" s="6"/>
    </row>
    <row r="227">
      <c r="A227" s="3">
        <v>45609.0</v>
      </c>
      <c r="B227" s="4" t="s">
        <v>10</v>
      </c>
      <c r="C227" s="4" t="s">
        <v>26</v>
      </c>
      <c r="D227" s="5">
        <v>1398.0</v>
      </c>
      <c r="E227" s="5">
        <v>1482.0</v>
      </c>
      <c r="F227" s="5">
        <v>4.0</v>
      </c>
      <c r="G227" s="6"/>
    </row>
    <row r="228">
      <c r="A228" s="3">
        <v>45609.0</v>
      </c>
      <c r="B228" s="4" t="s">
        <v>22</v>
      </c>
      <c r="C228" s="4" t="s">
        <v>9</v>
      </c>
      <c r="D228" s="5">
        <v>771.0</v>
      </c>
      <c r="E228" s="5">
        <v>973.0</v>
      </c>
      <c r="F228" s="5">
        <v>2.0</v>
      </c>
      <c r="G228" s="6"/>
    </row>
    <row r="229">
      <c r="A229" s="3">
        <v>45609.0</v>
      </c>
      <c r="B229" s="4" t="s">
        <v>22</v>
      </c>
      <c r="C229" s="4" t="s">
        <v>23</v>
      </c>
      <c r="D229" s="5">
        <v>1329.0</v>
      </c>
      <c r="E229" s="5">
        <v>1634.0</v>
      </c>
      <c r="F229" s="5">
        <v>4.0</v>
      </c>
      <c r="G229" s="6"/>
    </row>
    <row r="230">
      <c r="A230" s="3">
        <v>45609.0</v>
      </c>
      <c r="B230" s="4" t="s">
        <v>10</v>
      </c>
      <c r="C230" s="4" t="s">
        <v>21</v>
      </c>
      <c r="D230" s="5">
        <v>553.0</v>
      </c>
      <c r="E230" s="5">
        <v>781.0</v>
      </c>
      <c r="F230" s="5">
        <v>1.0</v>
      </c>
      <c r="G230" s="6"/>
    </row>
    <row r="231">
      <c r="A231" s="3">
        <v>45610.0</v>
      </c>
      <c r="B231" s="4" t="s">
        <v>20</v>
      </c>
      <c r="C231" s="4" t="s">
        <v>14</v>
      </c>
      <c r="D231" s="5">
        <v>1490.0</v>
      </c>
      <c r="E231" s="5">
        <v>1728.0</v>
      </c>
      <c r="F231" s="5">
        <v>4.0</v>
      </c>
      <c r="G231" s="6"/>
    </row>
    <row r="232">
      <c r="A232" s="3">
        <v>45610.0</v>
      </c>
      <c r="B232" s="4" t="s">
        <v>24</v>
      </c>
      <c r="C232" s="4" t="s">
        <v>16</v>
      </c>
      <c r="D232" s="5">
        <v>280.0</v>
      </c>
      <c r="E232" s="5">
        <v>663.0</v>
      </c>
      <c r="F232" s="5">
        <v>3.0</v>
      </c>
      <c r="G232" s="6"/>
    </row>
    <row r="233">
      <c r="A233" s="3">
        <v>45610.0</v>
      </c>
      <c r="B233" s="4" t="s">
        <v>15</v>
      </c>
      <c r="C233" s="4" t="s">
        <v>16</v>
      </c>
      <c r="D233" s="5">
        <v>1485.0</v>
      </c>
      <c r="E233" s="5">
        <v>1756.0</v>
      </c>
      <c r="F233" s="5">
        <v>1.0</v>
      </c>
      <c r="G233" s="6"/>
    </row>
    <row r="234">
      <c r="A234" s="3">
        <v>45610.0</v>
      </c>
      <c r="B234" s="4" t="s">
        <v>15</v>
      </c>
      <c r="C234" s="4" t="s">
        <v>14</v>
      </c>
      <c r="D234" s="5">
        <v>785.0</v>
      </c>
      <c r="E234" s="5">
        <v>1160.0</v>
      </c>
      <c r="F234" s="5">
        <v>2.0</v>
      </c>
      <c r="G234" s="6"/>
    </row>
    <row r="235">
      <c r="A235" s="3">
        <v>45610.0</v>
      </c>
      <c r="B235" s="4" t="s">
        <v>6</v>
      </c>
      <c r="C235" s="4" t="s">
        <v>21</v>
      </c>
      <c r="D235" s="5">
        <v>1219.0</v>
      </c>
      <c r="E235" s="5">
        <v>1618.0</v>
      </c>
      <c r="F235" s="5">
        <v>3.0</v>
      </c>
      <c r="G235" s="6"/>
    </row>
    <row r="236">
      <c r="A236" s="3">
        <v>45610.0</v>
      </c>
      <c r="B236" s="4" t="s">
        <v>20</v>
      </c>
      <c r="C236" s="4" t="s">
        <v>11</v>
      </c>
      <c r="D236" s="5">
        <v>1489.0</v>
      </c>
      <c r="E236" s="5">
        <v>1612.0</v>
      </c>
      <c r="F236" s="5">
        <v>1.0</v>
      </c>
      <c r="G236" s="6"/>
    </row>
    <row r="237">
      <c r="A237" s="3">
        <v>45610.0</v>
      </c>
      <c r="B237" s="4" t="s">
        <v>8</v>
      </c>
      <c r="C237" s="4" t="s">
        <v>27</v>
      </c>
      <c r="D237" s="5">
        <v>1006.0</v>
      </c>
      <c r="E237" s="5">
        <v>1149.0</v>
      </c>
      <c r="F237" s="5">
        <v>2.0</v>
      </c>
      <c r="G237" s="6"/>
    </row>
    <row r="238">
      <c r="A238" s="3">
        <v>45611.0</v>
      </c>
      <c r="B238" s="4" t="s">
        <v>6</v>
      </c>
      <c r="C238" s="4" t="s">
        <v>11</v>
      </c>
      <c r="D238" s="5">
        <v>242.0</v>
      </c>
      <c r="E238" s="5">
        <v>447.0</v>
      </c>
      <c r="F238" s="5">
        <v>1.0</v>
      </c>
      <c r="G238" s="6"/>
    </row>
    <row r="239">
      <c r="A239" s="3">
        <v>45611.0</v>
      </c>
      <c r="B239" s="4" t="s">
        <v>24</v>
      </c>
      <c r="C239" s="4" t="s">
        <v>25</v>
      </c>
      <c r="D239" s="5">
        <v>714.0</v>
      </c>
      <c r="E239" s="5">
        <v>1121.0</v>
      </c>
      <c r="F239" s="5">
        <v>5.0</v>
      </c>
      <c r="G239" s="6"/>
    </row>
    <row r="240">
      <c r="A240" s="3">
        <v>45611.0</v>
      </c>
      <c r="B240" s="4" t="s">
        <v>13</v>
      </c>
      <c r="C240" s="4" t="s">
        <v>14</v>
      </c>
      <c r="D240" s="5">
        <v>1303.0</v>
      </c>
      <c r="E240" s="5">
        <v>1577.0</v>
      </c>
      <c r="F240" s="5">
        <v>4.0</v>
      </c>
      <c r="G240" s="6"/>
    </row>
    <row r="241">
      <c r="A241" s="3">
        <v>45611.0</v>
      </c>
      <c r="B241" s="4" t="s">
        <v>8</v>
      </c>
      <c r="C241" s="4" t="s">
        <v>14</v>
      </c>
      <c r="D241" s="5">
        <v>593.0</v>
      </c>
      <c r="E241" s="5">
        <v>749.0</v>
      </c>
      <c r="F241" s="5">
        <v>1.0</v>
      </c>
      <c r="G241" s="6"/>
    </row>
    <row r="242">
      <c r="A242" s="3">
        <v>45611.0</v>
      </c>
      <c r="B242" s="4" t="s">
        <v>22</v>
      </c>
      <c r="C242" s="4" t="s">
        <v>25</v>
      </c>
      <c r="D242" s="5">
        <v>1400.0</v>
      </c>
      <c r="E242" s="5">
        <v>1774.0</v>
      </c>
      <c r="F242" s="5">
        <v>4.0</v>
      </c>
      <c r="G242" s="6"/>
    </row>
    <row r="243">
      <c r="A243" s="3">
        <v>45611.0</v>
      </c>
      <c r="B243" s="4" t="s">
        <v>6</v>
      </c>
      <c r="C243" s="4" t="s">
        <v>7</v>
      </c>
      <c r="D243" s="5">
        <v>1441.0</v>
      </c>
      <c r="E243" s="5">
        <v>1776.0</v>
      </c>
      <c r="F243" s="5">
        <v>1.0</v>
      </c>
      <c r="G243" s="6"/>
    </row>
    <row r="244">
      <c r="A244" s="3">
        <v>45611.0</v>
      </c>
      <c r="B244" s="4" t="s">
        <v>10</v>
      </c>
      <c r="C244" s="4" t="s">
        <v>16</v>
      </c>
      <c r="D244" s="5">
        <v>331.0</v>
      </c>
      <c r="E244" s="5">
        <v>515.0</v>
      </c>
      <c r="F244" s="5">
        <v>2.0</v>
      </c>
      <c r="G244" s="6"/>
    </row>
    <row r="245">
      <c r="A245" s="3">
        <v>45612.0</v>
      </c>
      <c r="B245" s="4" t="s">
        <v>8</v>
      </c>
      <c r="C245" s="4" t="s">
        <v>21</v>
      </c>
      <c r="D245" s="5">
        <v>999.0</v>
      </c>
      <c r="E245" s="5">
        <v>1089.0</v>
      </c>
      <c r="F245" s="5">
        <v>4.0</v>
      </c>
      <c r="G245" s="6"/>
    </row>
    <row r="246">
      <c r="A246" s="3">
        <v>45612.0</v>
      </c>
      <c r="B246" s="4" t="s">
        <v>8</v>
      </c>
      <c r="C246" s="4" t="s">
        <v>11</v>
      </c>
      <c r="D246" s="5">
        <v>212.0</v>
      </c>
      <c r="E246" s="5">
        <v>612.0</v>
      </c>
      <c r="F246" s="5">
        <v>4.0</v>
      </c>
      <c r="G246" s="6"/>
    </row>
    <row r="247">
      <c r="A247" s="3">
        <v>45613.0</v>
      </c>
      <c r="B247" s="4" t="s">
        <v>10</v>
      </c>
      <c r="C247" s="4" t="s">
        <v>27</v>
      </c>
      <c r="D247" s="5">
        <v>411.0</v>
      </c>
      <c r="E247" s="5">
        <v>659.0</v>
      </c>
      <c r="F247" s="5">
        <v>3.0</v>
      </c>
      <c r="G247" s="6"/>
    </row>
    <row r="248">
      <c r="A248" s="3">
        <v>45613.0</v>
      </c>
      <c r="B248" s="4" t="s">
        <v>22</v>
      </c>
      <c r="C248" s="4" t="s">
        <v>16</v>
      </c>
      <c r="D248" s="5">
        <v>853.0</v>
      </c>
      <c r="E248" s="5">
        <v>1034.0</v>
      </c>
      <c r="F248" s="5">
        <v>5.0</v>
      </c>
      <c r="G248" s="6"/>
    </row>
    <row r="249">
      <c r="A249" s="3">
        <v>45613.0</v>
      </c>
      <c r="B249" s="4" t="s">
        <v>10</v>
      </c>
      <c r="C249" s="4" t="s">
        <v>27</v>
      </c>
      <c r="D249" s="5">
        <v>1318.0</v>
      </c>
      <c r="E249" s="5">
        <v>1444.0</v>
      </c>
      <c r="F249" s="5">
        <v>3.0</v>
      </c>
      <c r="G249" s="6"/>
    </row>
    <row r="250">
      <c r="A250" s="3">
        <v>45613.0</v>
      </c>
      <c r="B250" s="4" t="s">
        <v>10</v>
      </c>
      <c r="C250" s="4" t="s">
        <v>14</v>
      </c>
      <c r="D250" s="5">
        <v>1080.0</v>
      </c>
      <c r="E250" s="5">
        <v>1132.0</v>
      </c>
      <c r="F250" s="5">
        <v>1.0</v>
      </c>
      <c r="G250" s="6"/>
    </row>
    <row r="251">
      <c r="A251" s="3">
        <v>45613.0</v>
      </c>
      <c r="B251" s="4" t="s">
        <v>20</v>
      </c>
      <c r="C251" s="4" t="s">
        <v>7</v>
      </c>
      <c r="D251" s="5">
        <v>1031.0</v>
      </c>
      <c r="E251" s="5">
        <v>1430.0</v>
      </c>
      <c r="F251" s="5">
        <v>4.0</v>
      </c>
      <c r="G251" s="6"/>
    </row>
    <row r="252">
      <c r="A252" s="3">
        <v>45614.0</v>
      </c>
      <c r="B252" s="4" t="s">
        <v>8</v>
      </c>
      <c r="C252" s="4" t="s">
        <v>11</v>
      </c>
      <c r="D252" s="5">
        <v>1039.0</v>
      </c>
      <c r="E252" s="5">
        <v>1388.0</v>
      </c>
      <c r="F252" s="5">
        <v>1.0</v>
      </c>
      <c r="G252" s="6"/>
    </row>
    <row r="253">
      <c r="A253" s="3">
        <v>45614.0</v>
      </c>
      <c r="B253" s="4" t="s">
        <v>6</v>
      </c>
      <c r="C253" s="4" t="s">
        <v>11</v>
      </c>
      <c r="D253" s="5">
        <v>381.0</v>
      </c>
      <c r="E253" s="5">
        <v>878.0</v>
      </c>
      <c r="F253" s="5">
        <v>5.0</v>
      </c>
      <c r="G253" s="6"/>
    </row>
    <row r="254">
      <c r="A254" s="3">
        <v>45614.0</v>
      </c>
      <c r="B254" s="4" t="s">
        <v>6</v>
      </c>
      <c r="C254" s="4" t="s">
        <v>26</v>
      </c>
      <c r="D254" s="5">
        <v>675.0</v>
      </c>
      <c r="E254" s="5">
        <v>771.0</v>
      </c>
      <c r="F254" s="5">
        <v>2.0</v>
      </c>
      <c r="G254" s="6"/>
    </row>
    <row r="255">
      <c r="A255" s="3">
        <v>45614.0</v>
      </c>
      <c r="B255" s="4" t="s">
        <v>15</v>
      </c>
      <c r="C255" s="4" t="s">
        <v>26</v>
      </c>
      <c r="D255" s="5">
        <v>729.0</v>
      </c>
      <c r="E255" s="5">
        <v>1208.0</v>
      </c>
      <c r="F255" s="5">
        <v>4.0</v>
      </c>
      <c r="G255" s="6"/>
    </row>
    <row r="256">
      <c r="A256" s="3">
        <v>45614.0</v>
      </c>
      <c r="B256" s="4" t="s">
        <v>10</v>
      </c>
      <c r="C256" s="4" t="s">
        <v>11</v>
      </c>
      <c r="D256" s="5">
        <v>1350.0</v>
      </c>
      <c r="E256" s="5">
        <v>1556.0</v>
      </c>
      <c r="F256" s="5">
        <v>4.0</v>
      </c>
      <c r="G256" s="6"/>
    </row>
    <row r="257">
      <c r="A257" s="3">
        <v>45615.0</v>
      </c>
      <c r="B257" s="4" t="s">
        <v>6</v>
      </c>
      <c r="C257" s="4" t="s">
        <v>9</v>
      </c>
      <c r="D257" s="5">
        <v>1404.0</v>
      </c>
      <c r="E257" s="5">
        <v>1885.0</v>
      </c>
      <c r="F257" s="5">
        <v>4.0</v>
      </c>
      <c r="G257" s="6"/>
    </row>
    <row r="258">
      <c r="A258" s="3">
        <v>45615.0</v>
      </c>
      <c r="B258" s="4" t="s">
        <v>22</v>
      </c>
      <c r="C258" s="4" t="s">
        <v>16</v>
      </c>
      <c r="D258" s="5">
        <v>904.0</v>
      </c>
      <c r="E258" s="5">
        <v>981.0</v>
      </c>
      <c r="F258" s="5">
        <v>1.0</v>
      </c>
      <c r="G258" s="6"/>
    </row>
    <row r="259">
      <c r="A259" s="3">
        <v>45615.0</v>
      </c>
      <c r="B259" s="4" t="s">
        <v>22</v>
      </c>
      <c r="C259" s="4" t="s">
        <v>23</v>
      </c>
      <c r="D259" s="5">
        <v>1317.0</v>
      </c>
      <c r="E259" s="5">
        <v>1401.0</v>
      </c>
      <c r="F259" s="5">
        <v>1.0</v>
      </c>
      <c r="G259" s="6"/>
    </row>
    <row r="260">
      <c r="A260" s="3">
        <v>45615.0</v>
      </c>
      <c r="B260" s="4" t="s">
        <v>8</v>
      </c>
      <c r="C260" s="4" t="s">
        <v>7</v>
      </c>
      <c r="D260" s="5">
        <v>548.0</v>
      </c>
      <c r="E260" s="5">
        <v>713.0</v>
      </c>
      <c r="F260" s="5">
        <v>4.0</v>
      </c>
      <c r="G260" s="6"/>
    </row>
    <row r="261">
      <c r="A261" s="3">
        <v>45615.0</v>
      </c>
      <c r="B261" s="4" t="s">
        <v>22</v>
      </c>
      <c r="C261" s="4" t="s">
        <v>9</v>
      </c>
      <c r="D261" s="5">
        <v>1490.0</v>
      </c>
      <c r="E261" s="5">
        <v>1795.0</v>
      </c>
      <c r="F261" s="5">
        <v>4.0</v>
      </c>
      <c r="G261" s="6"/>
    </row>
    <row r="262">
      <c r="A262" s="3">
        <v>45615.0</v>
      </c>
      <c r="B262" s="4" t="s">
        <v>13</v>
      </c>
      <c r="C262" s="4" t="s">
        <v>9</v>
      </c>
      <c r="D262" s="5">
        <v>425.0</v>
      </c>
      <c r="E262" s="5">
        <v>860.0</v>
      </c>
      <c r="F262" s="5">
        <v>3.0</v>
      </c>
      <c r="G262" s="6"/>
    </row>
    <row r="263">
      <c r="A263" s="3">
        <v>45616.0</v>
      </c>
      <c r="B263" s="4" t="s">
        <v>8</v>
      </c>
      <c r="C263" s="4" t="s">
        <v>23</v>
      </c>
      <c r="D263" s="5">
        <v>384.0</v>
      </c>
      <c r="E263" s="5">
        <v>822.0</v>
      </c>
      <c r="F263" s="5">
        <v>1.0</v>
      </c>
      <c r="G263" s="6"/>
    </row>
    <row r="264">
      <c r="A264" s="3">
        <v>45616.0</v>
      </c>
      <c r="B264" s="4" t="s">
        <v>13</v>
      </c>
      <c r="C264" s="4" t="s">
        <v>14</v>
      </c>
      <c r="D264" s="5">
        <v>556.0</v>
      </c>
      <c r="E264" s="5">
        <v>748.0</v>
      </c>
      <c r="F264" s="5">
        <v>2.0</v>
      </c>
      <c r="G264" s="6"/>
    </row>
    <row r="265">
      <c r="A265" s="3">
        <v>45616.0</v>
      </c>
      <c r="B265" s="4" t="s">
        <v>10</v>
      </c>
      <c r="C265" s="4" t="s">
        <v>14</v>
      </c>
      <c r="D265" s="5">
        <v>687.0</v>
      </c>
      <c r="E265" s="5">
        <v>1027.0</v>
      </c>
      <c r="F265" s="5">
        <v>4.0</v>
      </c>
      <c r="G265" s="6"/>
    </row>
    <row r="266">
      <c r="A266" s="3">
        <v>45616.0</v>
      </c>
      <c r="B266" s="4" t="s">
        <v>15</v>
      </c>
      <c r="C266" s="4" t="s">
        <v>21</v>
      </c>
      <c r="D266" s="5">
        <v>1130.0</v>
      </c>
      <c r="E266" s="5">
        <v>1478.0</v>
      </c>
      <c r="F266" s="5">
        <v>2.0</v>
      </c>
      <c r="G266" s="6"/>
    </row>
    <row r="267">
      <c r="A267" s="3">
        <v>45616.0</v>
      </c>
      <c r="B267" s="4" t="s">
        <v>13</v>
      </c>
      <c r="C267" s="4" t="s">
        <v>14</v>
      </c>
      <c r="D267" s="5">
        <v>1020.0</v>
      </c>
      <c r="E267" s="5">
        <v>1359.0</v>
      </c>
      <c r="F267" s="5">
        <v>5.0</v>
      </c>
      <c r="G267" s="6"/>
    </row>
    <row r="268">
      <c r="A268" s="3">
        <v>45616.0</v>
      </c>
      <c r="B268" s="4" t="s">
        <v>22</v>
      </c>
      <c r="C268" s="4" t="s">
        <v>23</v>
      </c>
      <c r="D268" s="5">
        <v>307.0</v>
      </c>
      <c r="E268" s="5">
        <v>666.0</v>
      </c>
      <c r="F268" s="5">
        <v>3.0</v>
      </c>
      <c r="G268" s="6"/>
    </row>
    <row r="269">
      <c r="A269" s="3">
        <v>45616.0</v>
      </c>
      <c r="B269" s="4" t="s">
        <v>15</v>
      </c>
      <c r="C269" s="4" t="s">
        <v>14</v>
      </c>
      <c r="D269" s="5">
        <v>1439.0</v>
      </c>
      <c r="E269" s="5">
        <v>1699.0</v>
      </c>
      <c r="F269" s="5">
        <v>2.0</v>
      </c>
      <c r="G269" s="6"/>
    </row>
    <row r="270">
      <c r="A270" s="3">
        <v>45616.0</v>
      </c>
      <c r="B270" s="4" t="s">
        <v>10</v>
      </c>
      <c r="C270" s="4" t="s">
        <v>23</v>
      </c>
      <c r="D270" s="5">
        <v>1460.0</v>
      </c>
      <c r="E270" s="5">
        <v>1750.0</v>
      </c>
      <c r="F270" s="5">
        <v>3.0</v>
      </c>
      <c r="G270" s="6"/>
    </row>
    <row r="271">
      <c r="A271" s="3">
        <v>45617.0</v>
      </c>
      <c r="B271" s="4" t="s">
        <v>24</v>
      </c>
      <c r="C271" s="4" t="s">
        <v>21</v>
      </c>
      <c r="D271" s="5">
        <v>1198.0</v>
      </c>
      <c r="E271" s="5">
        <v>1502.0</v>
      </c>
      <c r="F271" s="5">
        <v>5.0</v>
      </c>
      <c r="G271" s="6"/>
    </row>
    <row r="272">
      <c r="A272" s="3">
        <v>45617.0</v>
      </c>
      <c r="B272" s="4" t="s">
        <v>22</v>
      </c>
      <c r="C272" s="4" t="s">
        <v>11</v>
      </c>
      <c r="D272" s="5">
        <v>610.0</v>
      </c>
      <c r="E272" s="5">
        <v>848.0</v>
      </c>
      <c r="F272" s="5">
        <v>5.0</v>
      </c>
      <c r="G272" s="6"/>
    </row>
    <row r="273">
      <c r="A273" s="3">
        <v>45617.0</v>
      </c>
      <c r="B273" s="4" t="s">
        <v>22</v>
      </c>
      <c r="C273" s="4" t="s">
        <v>21</v>
      </c>
      <c r="D273" s="5">
        <v>614.0</v>
      </c>
      <c r="E273" s="5">
        <v>1108.0</v>
      </c>
      <c r="F273" s="5">
        <v>4.0</v>
      </c>
      <c r="G273" s="6"/>
    </row>
    <row r="274">
      <c r="A274" s="3">
        <v>45617.0</v>
      </c>
      <c r="B274" s="4" t="s">
        <v>24</v>
      </c>
      <c r="C274" s="4" t="s">
        <v>7</v>
      </c>
      <c r="D274" s="5">
        <v>781.0</v>
      </c>
      <c r="E274" s="5">
        <v>934.0</v>
      </c>
      <c r="F274" s="5">
        <v>1.0</v>
      </c>
      <c r="G274" s="6"/>
    </row>
    <row r="275">
      <c r="A275" s="3">
        <v>45617.0</v>
      </c>
      <c r="B275" s="4" t="s">
        <v>20</v>
      </c>
      <c r="C275" s="4" t="s">
        <v>27</v>
      </c>
      <c r="D275" s="5">
        <v>1472.0</v>
      </c>
      <c r="E275" s="5">
        <v>1863.0</v>
      </c>
      <c r="F275" s="5">
        <v>3.0</v>
      </c>
      <c r="G275" s="6"/>
    </row>
    <row r="276">
      <c r="A276" s="3">
        <v>45617.0</v>
      </c>
      <c r="B276" s="4" t="s">
        <v>15</v>
      </c>
      <c r="C276" s="4" t="s">
        <v>26</v>
      </c>
      <c r="D276" s="5">
        <v>1201.0</v>
      </c>
      <c r="E276" s="5">
        <v>1321.0</v>
      </c>
      <c r="F276" s="5">
        <v>2.0</v>
      </c>
      <c r="G276" s="6"/>
    </row>
    <row r="277">
      <c r="A277" s="3">
        <v>45617.0</v>
      </c>
      <c r="B277" s="4" t="s">
        <v>13</v>
      </c>
      <c r="C277" s="4" t="s">
        <v>9</v>
      </c>
      <c r="D277" s="5">
        <v>1352.0</v>
      </c>
      <c r="E277" s="5">
        <v>1662.0</v>
      </c>
      <c r="F277" s="5">
        <v>2.0</v>
      </c>
      <c r="G277" s="6"/>
    </row>
    <row r="278">
      <c r="A278" s="3">
        <v>45617.0</v>
      </c>
      <c r="B278" s="4" t="s">
        <v>20</v>
      </c>
      <c r="C278" s="4" t="s">
        <v>21</v>
      </c>
      <c r="D278" s="5">
        <v>682.0</v>
      </c>
      <c r="E278" s="5">
        <v>879.0</v>
      </c>
      <c r="F278" s="5">
        <v>2.0</v>
      </c>
      <c r="G278" s="6"/>
    </row>
    <row r="279">
      <c r="A279" s="3">
        <v>45618.0</v>
      </c>
      <c r="B279" s="4" t="s">
        <v>15</v>
      </c>
      <c r="C279" s="4" t="s">
        <v>16</v>
      </c>
      <c r="D279" s="5">
        <v>1098.0</v>
      </c>
      <c r="E279" s="5">
        <v>1559.0</v>
      </c>
      <c r="F279" s="5">
        <v>2.0</v>
      </c>
      <c r="G279" s="6"/>
    </row>
    <row r="280">
      <c r="A280" s="3">
        <v>45618.0</v>
      </c>
      <c r="B280" s="4" t="s">
        <v>8</v>
      </c>
      <c r="C280" s="4" t="s">
        <v>21</v>
      </c>
      <c r="D280" s="5">
        <v>255.0</v>
      </c>
      <c r="E280" s="5">
        <v>344.0</v>
      </c>
      <c r="F280" s="5">
        <v>3.0</v>
      </c>
      <c r="G280" s="6"/>
    </row>
    <row r="281">
      <c r="A281" s="3">
        <v>45618.0</v>
      </c>
      <c r="B281" s="4" t="s">
        <v>20</v>
      </c>
      <c r="C281" s="4" t="s">
        <v>23</v>
      </c>
      <c r="D281" s="5">
        <v>638.0</v>
      </c>
      <c r="E281" s="5">
        <v>859.0</v>
      </c>
      <c r="F281" s="5">
        <v>3.0</v>
      </c>
      <c r="G281" s="6"/>
    </row>
    <row r="282">
      <c r="A282" s="3">
        <v>45618.0</v>
      </c>
      <c r="B282" s="4" t="s">
        <v>6</v>
      </c>
      <c r="C282" s="4" t="s">
        <v>11</v>
      </c>
      <c r="D282" s="5">
        <v>741.0</v>
      </c>
      <c r="E282" s="5">
        <v>990.0</v>
      </c>
      <c r="F282" s="5">
        <v>1.0</v>
      </c>
      <c r="G282" s="6"/>
    </row>
    <row r="283">
      <c r="A283" s="3">
        <v>45618.0</v>
      </c>
      <c r="B283" s="4" t="s">
        <v>22</v>
      </c>
      <c r="C283" s="4" t="s">
        <v>14</v>
      </c>
      <c r="D283" s="5">
        <v>899.0</v>
      </c>
      <c r="E283" s="5">
        <v>1034.0</v>
      </c>
      <c r="F283" s="5">
        <v>3.0</v>
      </c>
      <c r="G283" s="6"/>
    </row>
    <row r="284">
      <c r="A284" s="3">
        <v>45618.0</v>
      </c>
      <c r="B284" s="4" t="s">
        <v>20</v>
      </c>
      <c r="C284" s="4" t="s">
        <v>26</v>
      </c>
      <c r="D284" s="5">
        <v>327.0</v>
      </c>
      <c r="E284" s="5">
        <v>624.0</v>
      </c>
      <c r="F284" s="5">
        <v>1.0</v>
      </c>
      <c r="G284" s="6"/>
    </row>
    <row r="285">
      <c r="A285" s="3">
        <v>45618.0</v>
      </c>
      <c r="B285" s="4" t="s">
        <v>13</v>
      </c>
      <c r="C285" s="4" t="s">
        <v>11</v>
      </c>
      <c r="D285" s="5">
        <v>421.0</v>
      </c>
      <c r="E285" s="5">
        <v>571.0</v>
      </c>
      <c r="F285" s="5">
        <v>1.0</v>
      </c>
      <c r="G285" s="6"/>
    </row>
    <row r="286">
      <c r="A286" s="3">
        <v>45619.0</v>
      </c>
      <c r="B286" s="4" t="s">
        <v>22</v>
      </c>
      <c r="C286" s="4" t="s">
        <v>26</v>
      </c>
      <c r="D286" s="5">
        <v>920.0</v>
      </c>
      <c r="E286" s="5">
        <v>1221.0</v>
      </c>
      <c r="F286" s="5">
        <v>5.0</v>
      </c>
      <c r="G286" s="6"/>
    </row>
    <row r="287">
      <c r="A287" s="3">
        <v>45619.0</v>
      </c>
      <c r="B287" s="4" t="s">
        <v>22</v>
      </c>
      <c r="C287" s="4" t="s">
        <v>25</v>
      </c>
      <c r="D287" s="5">
        <v>577.0</v>
      </c>
      <c r="E287" s="5">
        <v>979.0</v>
      </c>
      <c r="F287" s="5">
        <v>2.0</v>
      </c>
      <c r="G287" s="6"/>
    </row>
    <row r="288">
      <c r="A288" s="3">
        <v>45619.0</v>
      </c>
      <c r="B288" s="4" t="s">
        <v>13</v>
      </c>
      <c r="C288" s="4" t="s">
        <v>11</v>
      </c>
      <c r="D288" s="5">
        <v>1360.0</v>
      </c>
      <c r="E288" s="5">
        <v>1564.0</v>
      </c>
      <c r="F288" s="5">
        <v>5.0</v>
      </c>
      <c r="G288" s="6"/>
    </row>
    <row r="289">
      <c r="A289" s="3">
        <v>45619.0</v>
      </c>
      <c r="B289" s="4" t="s">
        <v>24</v>
      </c>
      <c r="C289" s="4" t="s">
        <v>27</v>
      </c>
      <c r="D289" s="5">
        <v>1280.0</v>
      </c>
      <c r="E289" s="5">
        <v>1616.0</v>
      </c>
      <c r="F289" s="5">
        <v>5.0</v>
      </c>
      <c r="G289" s="6"/>
    </row>
    <row r="290">
      <c r="A290" s="3">
        <v>45619.0</v>
      </c>
      <c r="B290" s="4" t="s">
        <v>20</v>
      </c>
      <c r="C290" s="4" t="s">
        <v>21</v>
      </c>
      <c r="D290" s="5">
        <v>1116.0</v>
      </c>
      <c r="E290" s="5">
        <v>1315.0</v>
      </c>
      <c r="F290" s="5">
        <v>3.0</v>
      </c>
      <c r="G290" s="6"/>
    </row>
    <row r="291">
      <c r="A291" s="3">
        <v>45619.0</v>
      </c>
      <c r="B291" s="4" t="s">
        <v>24</v>
      </c>
      <c r="C291" s="4" t="s">
        <v>27</v>
      </c>
      <c r="D291" s="5">
        <v>996.0</v>
      </c>
      <c r="E291" s="5">
        <v>1268.0</v>
      </c>
      <c r="F291" s="5">
        <v>2.0</v>
      </c>
      <c r="G291" s="6"/>
    </row>
    <row r="292">
      <c r="A292" s="3">
        <v>45619.0</v>
      </c>
      <c r="B292" s="4" t="s">
        <v>10</v>
      </c>
      <c r="C292" s="4" t="s">
        <v>16</v>
      </c>
      <c r="D292" s="5">
        <v>1302.0</v>
      </c>
      <c r="E292" s="5">
        <v>1501.0</v>
      </c>
      <c r="F292" s="5">
        <v>3.0</v>
      </c>
      <c r="G292" s="6"/>
    </row>
    <row r="293">
      <c r="A293" s="3">
        <v>45619.0</v>
      </c>
      <c r="B293" s="4" t="s">
        <v>6</v>
      </c>
      <c r="C293" s="4" t="s">
        <v>27</v>
      </c>
      <c r="D293" s="5">
        <v>742.0</v>
      </c>
      <c r="E293" s="5">
        <v>879.0</v>
      </c>
      <c r="F293" s="5">
        <v>4.0</v>
      </c>
      <c r="G293" s="6"/>
    </row>
    <row r="294">
      <c r="A294" s="3">
        <v>45620.0</v>
      </c>
      <c r="B294" s="4" t="s">
        <v>6</v>
      </c>
      <c r="C294" s="4" t="s">
        <v>25</v>
      </c>
      <c r="D294" s="5">
        <v>535.0</v>
      </c>
      <c r="E294" s="5">
        <v>637.0</v>
      </c>
      <c r="F294" s="5">
        <v>4.0</v>
      </c>
      <c r="G294" s="6"/>
    </row>
    <row r="295">
      <c r="A295" s="3">
        <v>45620.0</v>
      </c>
      <c r="B295" s="4" t="s">
        <v>24</v>
      </c>
      <c r="C295" s="4" t="s">
        <v>26</v>
      </c>
      <c r="D295" s="5">
        <v>736.0</v>
      </c>
      <c r="E295" s="5">
        <v>1039.0</v>
      </c>
      <c r="F295" s="5">
        <v>1.0</v>
      </c>
      <c r="G295" s="6"/>
    </row>
    <row r="296">
      <c r="A296" s="3">
        <v>45620.0</v>
      </c>
      <c r="B296" s="4" t="s">
        <v>8</v>
      </c>
      <c r="C296" s="4" t="s">
        <v>23</v>
      </c>
      <c r="D296" s="5">
        <v>843.0</v>
      </c>
      <c r="E296" s="5">
        <v>1131.0</v>
      </c>
      <c r="F296" s="5">
        <v>2.0</v>
      </c>
      <c r="G296" s="6"/>
    </row>
    <row r="297">
      <c r="A297" s="3">
        <v>45620.0</v>
      </c>
      <c r="B297" s="4" t="s">
        <v>8</v>
      </c>
      <c r="C297" s="4" t="s">
        <v>7</v>
      </c>
      <c r="D297" s="5">
        <v>293.0</v>
      </c>
      <c r="E297" s="5">
        <v>421.0</v>
      </c>
      <c r="F297" s="5">
        <v>2.0</v>
      </c>
      <c r="G297" s="6"/>
    </row>
    <row r="298">
      <c r="A298" s="3">
        <v>45621.0</v>
      </c>
      <c r="B298" s="4" t="s">
        <v>24</v>
      </c>
      <c r="C298" s="4" t="s">
        <v>23</v>
      </c>
      <c r="D298" s="5">
        <v>792.0</v>
      </c>
      <c r="E298" s="5">
        <v>1219.0</v>
      </c>
      <c r="F298" s="5">
        <v>2.0</v>
      </c>
      <c r="G298" s="6"/>
    </row>
    <row r="299">
      <c r="A299" s="3">
        <v>45621.0</v>
      </c>
      <c r="B299" s="4" t="s">
        <v>20</v>
      </c>
      <c r="C299" s="4" t="s">
        <v>26</v>
      </c>
      <c r="D299" s="5">
        <v>969.0</v>
      </c>
      <c r="E299" s="5">
        <v>1070.0</v>
      </c>
      <c r="F299" s="5">
        <v>5.0</v>
      </c>
      <c r="G299" s="6"/>
    </row>
    <row r="300">
      <c r="A300" s="3">
        <v>45621.0</v>
      </c>
      <c r="B300" s="4" t="s">
        <v>22</v>
      </c>
      <c r="C300" s="4" t="s">
        <v>25</v>
      </c>
      <c r="D300" s="5">
        <v>332.0</v>
      </c>
      <c r="E300" s="5">
        <v>577.0</v>
      </c>
      <c r="F300" s="5">
        <v>4.0</v>
      </c>
      <c r="G300" s="6"/>
    </row>
    <row r="301">
      <c r="A301" s="3">
        <v>45621.0</v>
      </c>
      <c r="B301" s="4" t="s">
        <v>13</v>
      </c>
      <c r="C301" s="4" t="s">
        <v>9</v>
      </c>
      <c r="D301" s="5">
        <v>1208.0</v>
      </c>
      <c r="E301" s="5">
        <v>1482.0</v>
      </c>
      <c r="F301" s="5">
        <v>4.0</v>
      </c>
      <c r="G301" s="6"/>
    </row>
    <row r="302">
      <c r="A302" s="3">
        <v>45621.0</v>
      </c>
      <c r="B302" s="4" t="s">
        <v>6</v>
      </c>
      <c r="C302" s="4" t="s">
        <v>25</v>
      </c>
      <c r="D302" s="5">
        <v>351.0</v>
      </c>
      <c r="E302" s="5">
        <v>460.0</v>
      </c>
      <c r="F302" s="5">
        <v>3.0</v>
      </c>
      <c r="G302" s="6"/>
    </row>
    <row r="303">
      <c r="A303" s="3">
        <v>45621.0</v>
      </c>
      <c r="B303" s="4" t="s">
        <v>8</v>
      </c>
      <c r="C303" s="4" t="s">
        <v>14</v>
      </c>
      <c r="D303" s="5">
        <v>798.0</v>
      </c>
      <c r="E303" s="5">
        <v>859.0</v>
      </c>
      <c r="F303" s="5">
        <v>2.0</v>
      </c>
      <c r="G303" s="6"/>
    </row>
    <row r="304">
      <c r="A304" s="3">
        <v>45622.0</v>
      </c>
      <c r="B304" s="4" t="s">
        <v>24</v>
      </c>
      <c r="C304" s="4" t="s">
        <v>11</v>
      </c>
      <c r="D304" s="5">
        <v>559.0</v>
      </c>
      <c r="E304" s="5">
        <v>806.0</v>
      </c>
      <c r="F304" s="5">
        <v>1.0</v>
      </c>
      <c r="G304" s="6"/>
    </row>
    <row r="305">
      <c r="A305" s="3">
        <v>45622.0</v>
      </c>
      <c r="B305" s="4" t="s">
        <v>6</v>
      </c>
      <c r="C305" s="4" t="s">
        <v>27</v>
      </c>
      <c r="D305" s="5">
        <v>1170.0</v>
      </c>
      <c r="E305" s="5">
        <v>1413.0</v>
      </c>
      <c r="F305" s="5">
        <v>2.0</v>
      </c>
      <c r="G305" s="6"/>
    </row>
    <row r="306">
      <c r="A306" s="3">
        <v>45623.0</v>
      </c>
      <c r="B306" s="4" t="s">
        <v>15</v>
      </c>
      <c r="C306" s="4" t="s">
        <v>11</v>
      </c>
      <c r="D306" s="5">
        <v>996.0</v>
      </c>
      <c r="E306" s="5">
        <v>1474.0</v>
      </c>
      <c r="F306" s="5">
        <v>4.0</v>
      </c>
      <c r="G306" s="6"/>
    </row>
    <row r="307">
      <c r="A307" s="3">
        <v>45623.0</v>
      </c>
      <c r="B307" s="4" t="s">
        <v>20</v>
      </c>
      <c r="C307" s="4" t="s">
        <v>25</v>
      </c>
      <c r="D307" s="5">
        <v>927.0</v>
      </c>
      <c r="E307" s="5">
        <v>1290.0</v>
      </c>
      <c r="F307" s="5">
        <v>4.0</v>
      </c>
      <c r="G307" s="6"/>
    </row>
    <row r="308">
      <c r="A308" s="3">
        <v>45623.0</v>
      </c>
      <c r="B308" s="4" t="s">
        <v>15</v>
      </c>
      <c r="C308" s="4" t="s">
        <v>23</v>
      </c>
      <c r="D308" s="5">
        <v>946.0</v>
      </c>
      <c r="E308" s="5">
        <v>1317.0</v>
      </c>
      <c r="F308" s="5">
        <v>5.0</v>
      </c>
      <c r="G308" s="6"/>
    </row>
    <row r="309">
      <c r="A309" s="3">
        <v>45623.0</v>
      </c>
      <c r="B309" s="4" t="s">
        <v>10</v>
      </c>
      <c r="C309" s="4" t="s">
        <v>14</v>
      </c>
      <c r="D309" s="5">
        <v>747.0</v>
      </c>
      <c r="E309" s="5">
        <v>1069.0</v>
      </c>
      <c r="F309" s="5">
        <v>4.0</v>
      </c>
      <c r="G309" s="6"/>
    </row>
    <row r="310">
      <c r="A310" s="3">
        <v>45623.0</v>
      </c>
      <c r="B310" s="4" t="s">
        <v>6</v>
      </c>
      <c r="C310" s="4" t="s">
        <v>14</v>
      </c>
      <c r="D310" s="5">
        <v>1118.0</v>
      </c>
      <c r="E310" s="5">
        <v>1397.0</v>
      </c>
      <c r="F310" s="5">
        <v>4.0</v>
      </c>
      <c r="G310" s="6"/>
    </row>
    <row r="311">
      <c r="A311" s="3">
        <v>45623.0</v>
      </c>
      <c r="B311" s="4" t="s">
        <v>20</v>
      </c>
      <c r="C311" s="4" t="s">
        <v>11</v>
      </c>
      <c r="D311" s="5">
        <v>416.0</v>
      </c>
      <c r="E311" s="5">
        <v>714.0</v>
      </c>
      <c r="F311" s="5">
        <v>4.0</v>
      </c>
      <c r="G311" s="6"/>
    </row>
    <row r="312">
      <c r="A312" s="3">
        <v>45623.0</v>
      </c>
      <c r="B312" s="4" t="s">
        <v>22</v>
      </c>
      <c r="C312" s="4" t="s">
        <v>9</v>
      </c>
      <c r="D312" s="5">
        <v>251.0</v>
      </c>
      <c r="E312" s="5">
        <v>642.0</v>
      </c>
      <c r="F312" s="5">
        <v>3.0</v>
      </c>
      <c r="G312" s="6"/>
    </row>
    <row r="313">
      <c r="A313" s="3">
        <v>45623.0</v>
      </c>
      <c r="B313" s="4" t="s">
        <v>20</v>
      </c>
      <c r="C313" s="4" t="s">
        <v>21</v>
      </c>
      <c r="D313" s="5">
        <v>1336.0</v>
      </c>
      <c r="E313" s="5">
        <v>1718.0</v>
      </c>
      <c r="F313" s="5">
        <v>1.0</v>
      </c>
      <c r="G313" s="6"/>
    </row>
    <row r="314">
      <c r="A314" s="3">
        <v>45623.0</v>
      </c>
      <c r="B314" s="4" t="s">
        <v>15</v>
      </c>
      <c r="C314" s="4" t="s">
        <v>25</v>
      </c>
      <c r="D314" s="5">
        <v>692.0</v>
      </c>
      <c r="E314" s="5">
        <v>1131.0</v>
      </c>
      <c r="F314" s="5">
        <v>4.0</v>
      </c>
      <c r="G314" s="6"/>
    </row>
    <row r="315">
      <c r="A315" s="3">
        <v>45623.0</v>
      </c>
      <c r="B315" s="4" t="s">
        <v>15</v>
      </c>
      <c r="C315" s="4" t="s">
        <v>26</v>
      </c>
      <c r="D315" s="5">
        <v>768.0</v>
      </c>
      <c r="E315" s="5">
        <v>984.0</v>
      </c>
      <c r="F315" s="5">
        <v>4.0</v>
      </c>
      <c r="G315" s="6"/>
    </row>
    <row r="316">
      <c r="A316" s="3">
        <v>45624.0</v>
      </c>
      <c r="B316" s="4" t="s">
        <v>22</v>
      </c>
      <c r="C316" s="4" t="s">
        <v>21</v>
      </c>
      <c r="D316" s="5">
        <v>431.0</v>
      </c>
      <c r="E316" s="5">
        <v>875.0</v>
      </c>
      <c r="F316" s="5">
        <v>3.0</v>
      </c>
      <c r="G316" s="6"/>
    </row>
    <row r="317">
      <c r="A317" s="3">
        <v>45624.0</v>
      </c>
      <c r="B317" s="4" t="s">
        <v>20</v>
      </c>
      <c r="C317" s="4" t="s">
        <v>14</v>
      </c>
      <c r="D317" s="5">
        <v>1488.0</v>
      </c>
      <c r="E317" s="5">
        <v>1826.0</v>
      </c>
      <c r="F317" s="5">
        <v>1.0</v>
      </c>
      <c r="G317" s="6"/>
    </row>
    <row r="318">
      <c r="A318" s="3">
        <v>45624.0</v>
      </c>
      <c r="B318" s="4" t="s">
        <v>22</v>
      </c>
      <c r="C318" s="4" t="s">
        <v>26</v>
      </c>
      <c r="D318" s="5">
        <v>1154.0</v>
      </c>
      <c r="E318" s="5">
        <v>1258.0</v>
      </c>
      <c r="F318" s="5">
        <v>3.0</v>
      </c>
      <c r="G318" s="6"/>
    </row>
    <row r="319">
      <c r="A319" s="3">
        <v>45624.0</v>
      </c>
      <c r="B319" s="4" t="s">
        <v>10</v>
      </c>
      <c r="C319" s="4" t="s">
        <v>21</v>
      </c>
      <c r="D319" s="5">
        <v>1446.0</v>
      </c>
      <c r="E319" s="5">
        <v>1883.0</v>
      </c>
      <c r="F319" s="5">
        <v>5.0</v>
      </c>
      <c r="G319" s="6"/>
    </row>
    <row r="320">
      <c r="A320" s="3">
        <v>45624.0</v>
      </c>
      <c r="B320" s="4" t="s">
        <v>10</v>
      </c>
      <c r="C320" s="4" t="s">
        <v>25</v>
      </c>
      <c r="D320" s="5">
        <v>1356.0</v>
      </c>
      <c r="E320" s="5">
        <v>1589.0</v>
      </c>
      <c r="F320" s="5">
        <v>1.0</v>
      </c>
      <c r="G320" s="6"/>
    </row>
    <row r="321">
      <c r="A321" s="3">
        <v>45624.0</v>
      </c>
      <c r="B321" s="4" t="s">
        <v>15</v>
      </c>
      <c r="C321" s="4" t="s">
        <v>23</v>
      </c>
      <c r="D321" s="5">
        <v>1215.0</v>
      </c>
      <c r="E321" s="5">
        <v>1287.0</v>
      </c>
      <c r="F321" s="5">
        <v>2.0</v>
      </c>
      <c r="G321" s="6"/>
    </row>
    <row r="322">
      <c r="A322" s="3">
        <v>45625.0</v>
      </c>
      <c r="B322" s="4" t="s">
        <v>22</v>
      </c>
      <c r="C322" s="4" t="s">
        <v>27</v>
      </c>
      <c r="D322" s="5">
        <v>1308.0</v>
      </c>
      <c r="E322" s="5">
        <v>1462.0</v>
      </c>
      <c r="F322" s="5">
        <v>2.0</v>
      </c>
      <c r="G322" s="6"/>
    </row>
    <row r="323">
      <c r="A323" s="3">
        <v>45625.0</v>
      </c>
      <c r="B323" s="4" t="s">
        <v>20</v>
      </c>
      <c r="C323" s="4" t="s">
        <v>16</v>
      </c>
      <c r="D323" s="5">
        <v>242.0</v>
      </c>
      <c r="E323" s="5">
        <v>733.0</v>
      </c>
      <c r="F323" s="5">
        <v>5.0</v>
      </c>
      <c r="G323" s="6"/>
    </row>
    <row r="324">
      <c r="A324" s="3">
        <v>45625.0</v>
      </c>
      <c r="B324" s="4" t="s">
        <v>6</v>
      </c>
      <c r="C324" s="4" t="s">
        <v>21</v>
      </c>
      <c r="D324" s="5">
        <v>423.0</v>
      </c>
      <c r="E324" s="5">
        <v>734.0</v>
      </c>
      <c r="F324" s="5">
        <v>5.0</v>
      </c>
      <c r="G324" s="6"/>
    </row>
    <row r="325">
      <c r="A325" s="3">
        <v>45625.0</v>
      </c>
      <c r="B325" s="4" t="s">
        <v>20</v>
      </c>
      <c r="C325" s="4" t="s">
        <v>11</v>
      </c>
      <c r="D325" s="5">
        <v>497.0</v>
      </c>
      <c r="E325" s="5">
        <v>750.0</v>
      </c>
      <c r="F325" s="5">
        <v>3.0</v>
      </c>
      <c r="G325" s="6"/>
    </row>
    <row r="326">
      <c r="A326" s="3">
        <v>45625.0</v>
      </c>
      <c r="B326" s="4" t="s">
        <v>22</v>
      </c>
      <c r="C326" s="4" t="s">
        <v>23</v>
      </c>
      <c r="D326" s="5">
        <v>882.0</v>
      </c>
      <c r="E326" s="5">
        <v>1259.0</v>
      </c>
      <c r="F326" s="5">
        <v>5.0</v>
      </c>
      <c r="G326" s="6"/>
    </row>
    <row r="327">
      <c r="A327" s="3">
        <v>45626.0</v>
      </c>
      <c r="B327" s="4" t="s">
        <v>20</v>
      </c>
      <c r="C327" s="4" t="s">
        <v>27</v>
      </c>
      <c r="D327" s="5">
        <v>624.0</v>
      </c>
      <c r="E327" s="5">
        <v>989.0</v>
      </c>
      <c r="F327" s="5">
        <v>3.0</v>
      </c>
      <c r="G327" s="6"/>
    </row>
    <row r="328">
      <c r="A328" s="3">
        <v>45626.0</v>
      </c>
      <c r="B328" s="4" t="s">
        <v>20</v>
      </c>
      <c r="C328" s="4" t="s">
        <v>14</v>
      </c>
      <c r="D328" s="5">
        <v>483.0</v>
      </c>
      <c r="E328" s="5">
        <v>974.0</v>
      </c>
      <c r="F328" s="5">
        <v>4.0</v>
      </c>
      <c r="G328" s="6"/>
    </row>
    <row r="329">
      <c r="A329" s="3">
        <v>45627.0</v>
      </c>
      <c r="B329" s="4" t="s">
        <v>15</v>
      </c>
      <c r="C329" s="4" t="s">
        <v>11</v>
      </c>
      <c r="D329" s="5">
        <v>1500.0</v>
      </c>
      <c r="E329" s="5">
        <v>1838.0</v>
      </c>
      <c r="F329" s="5">
        <v>5.0</v>
      </c>
      <c r="G329" s="6"/>
    </row>
    <row r="330">
      <c r="A330" s="3">
        <v>45627.0</v>
      </c>
      <c r="B330" s="4" t="s">
        <v>24</v>
      </c>
      <c r="C330" s="4" t="s">
        <v>23</v>
      </c>
      <c r="D330" s="5">
        <v>360.0</v>
      </c>
      <c r="E330" s="5">
        <v>610.0</v>
      </c>
      <c r="F330" s="5">
        <v>2.0</v>
      </c>
      <c r="G330" s="6"/>
    </row>
    <row r="331">
      <c r="A331" s="3">
        <v>45627.0</v>
      </c>
      <c r="B331" s="4" t="s">
        <v>15</v>
      </c>
      <c r="C331" s="4" t="s">
        <v>11</v>
      </c>
      <c r="D331" s="5">
        <v>405.0</v>
      </c>
      <c r="E331" s="5">
        <v>847.0</v>
      </c>
      <c r="F331" s="5">
        <v>1.0</v>
      </c>
      <c r="G331" s="6"/>
    </row>
    <row r="332">
      <c r="A332" s="3">
        <v>45627.0</v>
      </c>
      <c r="B332" s="4" t="s">
        <v>15</v>
      </c>
      <c r="C332" s="4" t="s">
        <v>26</v>
      </c>
      <c r="D332" s="5">
        <v>653.0</v>
      </c>
      <c r="E332" s="5">
        <v>936.0</v>
      </c>
      <c r="F332" s="5">
        <v>1.0</v>
      </c>
      <c r="G332" s="6"/>
    </row>
    <row r="333">
      <c r="A333" s="3">
        <v>45627.0</v>
      </c>
      <c r="B333" s="4" t="s">
        <v>10</v>
      </c>
      <c r="C333" s="4" t="s">
        <v>9</v>
      </c>
      <c r="D333" s="5">
        <v>1269.0</v>
      </c>
      <c r="E333" s="5">
        <v>1713.0</v>
      </c>
      <c r="F333" s="5">
        <v>3.0</v>
      </c>
      <c r="G333" s="6"/>
    </row>
    <row r="334">
      <c r="A334" s="3">
        <v>45628.0</v>
      </c>
      <c r="B334" s="4" t="s">
        <v>13</v>
      </c>
      <c r="C334" s="4" t="s">
        <v>14</v>
      </c>
      <c r="D334" s="5">
        <v>467.0</v>
      </c>
      <c r="E334" s="5">
        <v>829.0</v>
      </c>
      <c r="F334" s="5">
        <v>1.0</v>
      </c>
      <c r="G334" s="6"/>
    </row>
    <row r="335">
      <c r="A335" s="3">
        <v>45628.0</v>
      </c>
      <c r="B335" s="4" t="s">
        <v>6</v>
      </c>
      <c r="C335" s="4" t="s">
        <v>26</v>
      </c>
      <c r="D335" s="5">
        <v>871.0</v>
      </c>
      <c r="E335" s="5">
        <v>1192.0</v>
      </c>
      <c r="F335" s="5">
        <v>4.0</v>
      </c>
      <c r="G335" s="6"/>
    </row>
    <row r="336">
      <c r="A336" s="3">
        <v>45628.0</v>
      </c>
      <c r="B336" s="4" t="s">
        <v>24</v>
      </c>
      <c r="C336" s="4" t="s">
        <v>26</v>
      </c>
      <c r="D336" s="5">
        <v>520.0</v>
      </c>
      <c r="E336" s="5">
        <v>772.0</v>
      </c>
      <c r="F336" s="5">
        <v>3.0</v>
      </c>
      <c r="G336" s="6"/>
    </row>
    <row r="337">
      <c r="A337" s="3">
        <v>45628.0</v>
      </c>
      <c r="B337" s="4" t="s">
        <v>20</v>
      </c>
      <c r="C337" s="4" t="s">
        <v>11</v>
      </c>
      <c r="D337" s="5">
        <v>275.0</v>
      </c>
      <c r="E337" s="5">
        <v>342.0</v>
      </c>
      <c r="F337" s="5">
        <v>2.0</v>
      </c>
      <c r="G337" s="6"/>
    </row>
    <row r="338">
      <c r="A338" s="3">
        <v>45628.0</v>
      </c>
      <c r="B338" s="4" t="s">
        <v>20</v>
      </c>
      <c r="C338" s="4" t="s">
        <v>27</v>
      </c>
      <c r="D338" s="5">
        <v>1086.0</v>
      </c>
      <c r="E338" s="5">
        <v>1377.0</v>
      </c>
      <c r="F338" s="5">
        <v>3.0</v>
      </c>
      <c r="G338" s="6"/>
    </row>
    <row r="339">
      <c r="A339" s="3">
        <v>45629.0</v>
      </c>
      <c r="B339" s="4" t="s">
        <v>13</v>
      </c>
      <c r="C339" s="4" t="s">
        <v>23</v>
      </c>
      <c r="D339" s="5">
        <v>701.0</v>
      </c>
      <c r="E339" s="5">
        <v>757.0</v>
      </c>
      <c r="F339" s="5">
        <v>4.0</v>
      </c>
      <c r="G339" s="6"/>
    </row>
    <row r="340">
      <c r="A340" s="3">
        <v>45629.0</v>
      </c>
      <c r="B340" s="4" t="s">
        <v>15</v>
      </c>
      <c r="C340" s="4" t="s">
        <v>21</v>
      </c>
      <c r="D340" s="5">
        <v>300.0</v>
      </c>
      <c r="E340" s="5">
        <v>735.0</v>
      </c>
      <c r="F340" s="5">
        <v>4.0</v>
      </c>
      <c r="G340" s="6"/>
    </row>
    <row r="341">
      <c r="A341" s="3">
        <v>45629.0</v>
      </c>
      <c r="B341" s="4" t="s">
        <v>6</v>
      </c>
      <c r="C341" s="4" t="s">
        <v>14</v>
      </c>
      <c r="D341" s="5">
        <v>681.0</v>
      </c>
      <c r="E341" s="5">
        <v>900.0</v>
      </c>
      <c r="F341" s="5">
        <v>3.0</v>
      </c>
      <c r="G341" s="6"/>
    </row>
    <row r="342">
      <c r="A342" s="3">
        <v>45630.0</v>
      </c>
      <c r="B342" s="4" t="s">
        <v>8</v>
      </c>
      <c r="C342" s="4" t="s">
        <v>11</v>
      </c>
      <c r="D342" s="5">
        <v>1073.0</v>
      </c>
      <c r="E342" s="5">
        <v>1303.0</v>
      </c>
      <c r="F342" s="5">
        <v>5.0</v>
      </c>
      <c r="G342" s="6"/>
    </row>
    <row r="343">
      <c r="A343" s="3">
        <v>45630.0</v>
      </c>
      <c r="B343" s="4" t="s">
        <v>20</v>
      </c>
      <c r="C343" s="4" t="s">
        <v>23</v>
      </c>
      <c r="D343" s="5">
        <v>1402.0</v>
      </c>
      <c r="E343" s="5">
        <v>1452.0</v>
      </c>
      <c r="F343" s="5">
        <v>2.0</v>
      </c>
      <c r="G343" s="6"/>
    </row>
    <row r="344">
      <c r="A344" s="3">
        <v>45630.0</v>
      </c>
      <c r="B344" s="4" t="s">
        <v>15</v>
      </c>
      <c r="C344" s="4" t="s">
        <v>23</v>
      </c>
      <c r="D344" s="5">
        <v>1156.0</v>
      </c>
      <c r="E344" s="5">
        <v>1635.0</v>
      </c>
      <c r="F344" s="5">
        <v>3.0</v>
      </c>
      <c r="G344" s="6"/>
    </row>
    <row r="345">
      <c r="A345" s="3">
        <v>45630.0</v>
      </c>
      <c r="B345" s="4" t="s">
        <v>24</v>
      </c>
      <c r="C345" s="4" t="s">
        <v>23</v>
      </c>
      <c r="D345" s="5">
        <v>843.0</v>
      </c>
      <c r="E345" s="5">
        <v>897.0</v>
      </c>
      <c r="F345" s="5">
        <v>2.0</v>
      </c>
      <c r="G345" s="6"/>
    </row>
    <row r="346">
      <c r="A346" s="3">
        <v>45630.0</v>
      </c>
      <c r="B346" s="4" t="s">
        <v>6</v>
      </c>
      <c r="C346" s="4" t="s">
        <v>25</v>
      </c>
      <c r="D346" s="5">
        <v>1426.0</v>
      </c>
      <c r="E346" s="5">
        <v>1538.0</v>
      </c>
      <c r="F346" s="5">
        <v>1.0</v>
      </c>
      <c r="G346" s="6"/>
    </row>
    <row r="347">
      <c r="A347" s="3">
        <v>45631.0</v>
      </c>
      <c r="B347" s="4" t="s">
        <v>15</v>
      </c>
      <c r="C347" s="4" t="s">
        <v>23</v>
      </c>
      <c r="D347" s="5">
        <v>1193.0</v>
      </c>
      <c r="E347" s="5">
        <v>1614.0</v>
      </c>
      <c r="F347" s="5">
        <v>1.0</v>
      </c>
      <c r="G347" s="6"/>
    </row>
    <row r="348">
      <c r="A348" s="3">
        <v>45631.0</v>
      </c>
      <c r="B348" s="4" t="s">
        <v>10</v>
      </c>
      <c r="C348" s="4" t="s">
        <v>27</v>
      </c>
      <c r="D348" s="5">
        <v>1121.0</v>
      </c>
      <c r="E348" s="5">
        <v>1529.0</v>
      </c>
      <c r="F348" s="5">
        <v>5.0</v>
      </c>
      <c r="G348" s="6"/>
    </row>
    <row r="349">
      <c r="A349" s="3">
        <v>45631.0</v>
      </c>
      <c r="B349" s="4" t="s">
        <v>6</v>
      </c>
      <c r="C349" s="4" t="s">
        <v>27</v>
      </c>
      <c r="D349" s="5">
        <v>1274.0</v>
      </c>
      <c r="E349" s="5">
        <v>1563.0</v>
      </c>
      <c r="F349" s="5">
        <v>3.0</v>
      </c>
      <c r="G349" s="6"/>
    </row>
    <row r="350">
      <c r="A350" s="3">
        <v>45631.0</v>
      </c>
      <c r="B350" s="4" t="s">
        <v>13</v>
      </c>
      <c r="C350" s="4" t="s">
        <v>26</v>
      </c>
      <c r="D350" s="5">
        <v>689.0</v>
      </c>
      <c r="E350" s="5">
        <v>1014.0</v>
      </c>
      <c r="F350" s="5">
        <v>5.0</v>
      </c>
      <c r="G350" s="6"/>
    </row>
    <row r="351">
      <c r="A351" s="3">
        <v>45631.0</v>
      </c>
      <c r="B351" s="4" t="s">
        <v>20</v>
      </c>
      <c r="C351" s="4" t="s">
        <v>11</v>
      </c>
      <c r="D351" s="5">
        <v>713.0</v>
      </c>
      <c r="E351" s="5">
        <v>851.0</v>
      </c>
      <c r="F351" s="5">
        <v>5.0</v>
      </c>
      <c r="G351" s="6"/>
    </row>
    <row r="352">
      <c r="A352" s="3">
        <v>45631.0</v>
      </c>
      <c r="B352" s="4" t="s">
        <v>10</v>
      </c>
      <c r="C352" s="4" t="s">
        <v>11</v>
      </c>
      <c r="D352" s="5">
        <v>591.0</v>
      </c>
      <c r="E352" s="5">
        <v>979.0</v>
      </c>
      <c r="F352" s="5">
        <v>5.0</v>
      </c>
      <c r="G352" s="6"/>
    </row>
    <row r="353">
      <c r="A353" s="3">
        <v>45631.0</v>
      </c>
      <c r="B353" s="4" t="s">
        <v>13</v>
      </c>
      <c r="C353" s="4" t="s">
        <v>16</v>
      </c>
      <c r="D353" s="5">
        <v>1370.0</v>
      </c>
      <c r="E353" s="5">
        <v>1562.0</v>
      </c>
      <c r="F353" s="5">
        <v>4.0</v>
      </c>
      <c r="G353" s="6"/>
    </row>
    <row r="354">
      <c r="A354" s="3">
        <v>45631.0</v>
      </c>
      <c r="B354" s="4" t="s">
        <v>20</v>
      </c>
      <c r="C354" s="4" t="s">
        <v>7</v>
      </c>
      <c r="D354" s="5">
        <v>1087.0</v>
      </c>
      <c r="E354" s="5">
        <v>1480.0</v>
      </c>
      <c r="F354" s="5">
        <v>1.0</v>
      </c>
      <c r="G354" s="6"/>
    </row>
    <row r="355">
      <c r="A355" s="3">
        <v>45631.0</v>
      </c>
      <c r="B355" s="4" t="s">
        <v>10</v>
      </c>
      <c r="C355" s="4" t="s">
        <v>7</v>
      </c>
      <c r="D355" s="5">
        <v>775.0</v>
      </c>
      <c r="E355" s="5">
        <v>874.0</v>
      </c>
      <c r="F355" s="5">
        <v>2.0</v>
      </c>
      <c r="G355" s="6"/>
    </row>
    <row r="356">
      <c r="A356" s="3">
        <v>45631.0</v>
      </c>
      <c r="B356" s="4" t="s">
        <v>20</v>
      </c>
      <c r="C356" s="4" t="s">
        <v>27</v>
      </c>
      <c r="D356" s="5">
        <v>592.0</v>
      </c>
      <c r="E356" s="5">
        <v>879.0</v>
      </c>
      <c r="F356" s="5">
        <v>5.0</v>
      </c>
      <c r="G356" s="6"/>
    </row>
    <row r="357">
      <c r="A357" s="3">
        <v>45631.0</v>
      </c>
      <c r="B357" s="4" t="s">
        <v>10</v>
      </c>
      <c r="C357" s="4" t="s">
        <v>23</v>
      </c>
      <c r="D357" s="5">
        <v>911.0</v>
      </c>
      <c r="E357" s="5">
        <v>1238.0</v>
      </c>
      <c r="F357" s="5">
        <v>5.0</v>
      </c>
      <c r="G357" s="6"/>
    </row>
    <row r="358">
      <c r="A358" s="3">
        <v>45632.0</v>
      </c>
      <c r="B358" s="4" t="s">
        <v>10</v>
      </c>
      <c r="C358" s="4" t="s">
        <v>26</v>
      </c>
      <c r="D358" s="5">
        <v>338.0</v>
      </c>
      <c r="E358" s="5">
        <v>431.0</v>
      </c>
      <c r="F358" s="5">
        <v>3.0</v>
      </c>
      <c r="G358" s="6"/>
    </row>
    <row r="359">
      <c r="A359" s="3">
        <v>45632.0</v>
      </c>
      <c r="B359" s="4" t="s">
        <v>13</v>
      </c>
      <c r="C359" s="4" t="s">
        <v>25</v>
      </c>
      <c r="D359" s="5">
        <v>1154.0</v>
      </c>
      <c r="E359" s="5">
        <v>1581.0</v>
      </c>
      <c r="F359" s="5">
        <v>4.0</v>
      </c>
      <c r="G359" s="6"/>
    </row>
    <row r="360">
      <c r="A360" s="3">
        <v>45632.0</v>
      </c>
      <c r="B360" s="4" t="s">
        <v>10</v>
      </c>
      <c r="C360" s="4" t="s">
        <v>25</v>
      </c>
      <c r="D360" s="5">
        <v>935.0</v>
      </c>
      <c r="E360" s="5">
        <v>1039.0</v>
      </c>
      <c r="F360" s="5">
        <v>2.0</v>
      </c>
      <c r="G360" s="6"/>
    </row>
    <row r="361">
      <c r="A361" s="3">
        <v>45632.0</v>
      </c>
      <c r="B361" s="4" t="s">
        <v>24</v>
      </c>
      <c r="C361" s="4" t="s">
        <v>21</v>
      </c>
      <c r="D361" s="5">
        <v>209.0</v>
      </c>
      <c r="E361" s="5">
        <v>692.0</v>
      </c>
      <c r="F361" s="5">
        <v>5.0</v>
      </c>
      <c r="G361" s="6"/>
    </row>
    <row r="362">
      <c r="A362" s="3">
        <v>45632.0</v>
      </c>
      <c r="B362" s="4" t="s">
        <v>13</v>
      </c>
      <c r="C362" s="4" t="s">
        <v>16</v>
      </c>
      <c r="D362" s="5">
        <v>1297.0</v>
      </c>
      <c r="E362" s="5">
        <v>1373.0</v>
      </c>
      <c r="F362" s="5">
        <v>4.0</v>
      </c>
      <c r="G362" s="6"/>
    </row>
    <row r="363">
      <c r="A363" s="3">
        <v>45632.0</v>
      </c>
      <c r="B363" s="4" t="s">
        <v>6</v>
      </c>
      <c r="C363" s="4" t="s">
        <v>27</v>
      </c>
      <c r="D363" s="5">
        <v>562.0</v>
      </c>
      <c r="E363" s="5">
        <v>741.0</v>
      </c>
      <c r="F363" s="5">
        <v>4.0</v>
      </c>
      <c r="G363" s="6"/>
    </row>
    <row r="364">
      <c r="A364" s="3">
        <v>45633.0</v>
      </c>
      <c r="B364" s="4" t="s">
        <v>15</v>
      </c>
      <c r="C364" s="4" t="s">
        <v>14</v>
      </c>
      <c r="D364" s="5">
        <v>483.0</v>
      </c>
      <c r="E364" s="5">
        <v>601.0</v>
      </c>
      <c r="F364" s="5">
        <v>3.0</v>
      </c>
      <c r="G364" s="6"/>
    </row>
    <row r="365">
      <c r="A365" s="3">
        <v>45633.0</v>
      </c>
      <c r="B365" s="4" t="s">
        <v>13</v>
      </c>
      <c r="C365" s="4" t="s">
        <v>9</v>
      </c>
      <c r="D365" s="5">
        <v>490.0</v>
      </c>
      <c r="E365" s="5">
        <v>856.0</v>
      </c>
      <c r="F365" s="5">
        <v>5.0</v>
      </c>
      <c r="G365" s="6"/>
    </row>
    <row r="366">
      <c r="A366" s="3">
        <v>45633.0</v>
      </c>
      <c r="B366" s="4" t="s">
        <v>22</v>
      </c>
      <c r="C366" s="4" t="s">
        <v>9</v>
      </c>
      <c r="D366" s="5">
        <v>468.0</v>
      </c>
      <c r="E366" s="5">
        <v>949.0</v>
      </c>
      <c r="F366" s="5">
        <v>1.0</v>
      </c>
      <c r="G366" s="6"/>
    </row>
    <row r="367">
      <c r="A367" s="3">
        <v>45633.0</v>
      </c>
      <c r="B367" s="4" t="s">
        <v>6</v>
      </c>
      <c r="C367" s="4" t="s">
        <v>23</v>
      </c>
      <c r="D367" s="5">
        <v>977.0</v>
      </c>
      <c r="E367" s="5">
        <v>1469.0</v>
      </c>
      <c r="F367" s="5">
        <v>1.0</v>
      </c>
      <c r="G367" s="6"/>
    </row>
    <row r="368">
      <c r="A368" s="3">
        <v>45633.0</v>
      </c>
      <c r="B368" s="4" t="s">
        <v>8</v>
      </c>
      <c r="C368" s="4" t="s">
        <v>7</v>
      </c>
      <c r="D368" s="5">
        <v>1288.0</v>
      </c>
      <c r="E368" s="5">
        <v>1510.0</v>
      </c>
      <c r="F368" s="5">
        <v>4.0</v>
      </c>
      <c r="G368" s="6"/>
    </row>
    <row r="369">
      <c r="A369" s="3">
        <v>45633.0</v>
      </c>
      <c r="B369" s="4" t="s">
        <v>24</v>
      </c>
      <c r="C369" s="4" t="s">
        <v>27</v>
      </c>
      <c r="D369" s="5">
        <v>1135.0</v>
      </c>
      <c r="E369" s="5">
        <v>1366.0</v>
      </c>
      <c r="F369" s="5">
        <v>3.0</v>
      </c>
      <c r="G369" s="6"/>
    </row>
    <row r="370">
      <c r="A370" s="3">
        <v>45634.0</v>
      </c>
      <c r="B370" s="4" t="s">
        <v>13</v>
      </c>
      <c r="C370" s="4" t="s">
        <v>7</v>
      </c>
      <c r="D370" s="5">
        <v>1032.0</v>
      </c>
      <c r="E370" s="5">
        <v>1394.0</v>
      </c>
      <c r="F370" s="5">
        <v>1.0</v>
      </c>
      <c r="G370" s="6"/>
    </row>
    <row r="371">
      <c r="A371" s="3">
        <v>45634.0</v>
      </c>
      <c r="B371" s="4" t="s">
        <v>22</v>
      </c>
      <c r="C371" s="4" t="s">
        <v>25</v>
      </c>
      <c r="D371" s="5">
        <v>456.0</v>
      </c>
      <c r="E371" s="5">
        <v>748.0</v>
      </c>
      <c r="F371" s="5">
        <v>1.0</v>
      </c>
      <c r="G371" s="6"/>
    </row>
    <row r="372">
      <c r="A372" s="3">
        <v>45634.0</v>
      </c>
      <c r="B372" s="4" t="s">
        <v>10</v>
      </c>
      <c r="C372" s="4" t="s">
        <v>7</v>
      </c>
      <c r="D372" s="5">
        <v>1134.0</v>
      </c>
      <c r="E372" s="5">
        <v>1483.0</v>
      </c>
      <c r="F372" s="5">
        <v>1.0</v>
      </c>
      <c r="G372" s="6"/>
    </row>
    <row r="373">
      <c r="A373" s="3">
        <v>45634.0</v>
      </c>
      <c r="B373" s="4" t="s">
        <v>15</v>
      </c>
      <c r="C373" s="4" t="s">
        <v>26</v>
      </c>
      <c r="D373" s="5">
        <v>1127.0</v>
      </c>
      <c r="E373" s="5">
        <v>1615.0</v>
      </c>
      <c r="F373" s="5">
        <v>2.0</v>
      </c>
      <c r="G373" s="6"/>
    </row>
    <row r="374">
      <c r="A374" s="3">
        <v>45634.0</v>
      </c>
      <c r="B374" s="4" t="s">
        <v>10</v>
      </c>
      <c r="C374" s="4" t="s">
        <v>26</v>
      </c>
      <c r="D374" s="5">
        <v>692.0</v>
      </c>
      <c r="E374" s="5">
        <v>754.0</v>
      </c>
      <c r="F374" s="5">
        <v>2.0</v>
      </c>
      <c r="G374" s="6"/>
    </row>
    <row r="375">
      <c r="A375" s="3">
        <v>45634.0</v>
      </c>
      <c r="B375" s="4" t="s">
        <v>24</v>
      </c>
      <c r="C375" s="4" t="s">
        <v>27</v>
      </c>
      <c r="D375" s="5">
        <v>1035.0</v>
      </c>
      <c r="E375" s="5">
        <v>1363.0</v>
      </c>
      <c r="F375" s="5">
        <v>1.0</v>
      </c>
      <c r="G375" s="6"/>
    </row>
    <row r="376">
      <c r="A376" s="3">
        <v>45634.0</v>
      </c>
      <c r="B376" s="4" t="s">
        <v>15</v>
      </c>
      <c r="C376" s="4" t="s">
        <v>16</v>
      </c>
      <c r="D376" s="5">
        <v>1059.0</v>
      </c>
      <c r="E376" s="5">
        <v>1147.0</v>
      </c>
      <c r="F376" s="5">
        <v>2.0</v>
      </c>
      <c r="G376" s="6"/>
    </row>
    <row r="377">
      <c r="A377" s="3">
        <v>45635.0</v>
      </c>
      <c r="B377" s="4" t="s">
        <v>22</v>
      </c>
      <c r="C377" s="4" t="s">
        <v>11</v>
      </c>
      <c r="D377" s="5">
        <v>268.0</v>
      </c>
      <c r="E377" s="5">
        <v>499.0</v>
      </c>
      <c r="F377" s="5">
        <v>4.0</v>
      </c>
      <c r="G377" s="6"/>
    </row>
    <row r="378">
      <c r="A378" s="3">
        <v>45635.0</v>
      </c>
      <c r="B378" s="4" t="s">
        <v>13</v>
      </c>
      <c r="C378" s="4" t="s">
        <v>25</v>
      </c>
      <c r="D378" s="5">
        <v>626.0</v>
      </c>
      <c r="E378" s="5">
        <v>876.0</v>
      </c>
      <c r="F378" s="5">
        <v>3.0</v>
      </c>
      <c r="G378" s="6"/>
    </row>
    <row r="379">
      <c r="A379" s="3">
        <v>45635.0</v>
      </c>
      <c r="B379" s="4" t="s">
        <v>8</v>
      </c>
      <c r="C379" s="4" t="s">
        <v>23</v>
      </c>
      <c r="D379" s="5">
        <v>599.0</v>
      </c>
      <c r="E379" s="5">
        <v>767.0</v>
      </c>
      <c r="F379" s="5">
        <v>5.0</v>
      </c>
      <c r="G379" s="6"/>
    </row>
    <row r="380">
      <c r="A380" s="3">
        <v>45635.0</v>
      </c>
      <c r="B380" s="4" t="s">
        <v>22</v>
      </c>
      <c r="C380" s="4" t="s">
        <v>23</v>
      </c>
      <c r="D380" s="5">
        <v>1162.0</v>
      </c>
      <c r="E380" s="5">
        <v>1236.0</v>
      </c>
      <c r="F380" s="5">
        <v>2.0</v>
      </c>
      <c r="G380" s="6"/>
    </row>
    <row r="381">
      <c r="A381" s="3">
        <v>45635.0</v>
      </c>
      <c r="B381" s="4" t="s">
        <v>10</v>
      </c>
      <c r="C381" s="4" t="s">
        <v>7</v>
      </c>
      <c r="D381" s="5">
        <v>837.0</v>
      </c>
      <c r="E381" s="5">
        <v>1325.0</v>
      </c>
      <c r="F381" s="5">
        <v>3.0</v>
      </c>
      <c r="G381" s="6"/>
    </row>
    <row r="382">
      <c r="A382" s="3">
        <v>45635.0</v>
      </c>
      <c r="B382" s="4" t="s">
        <v>13</v>
      </c>
      <c r="C382" s="4" t="s">
        <v>9</v>
      </c>
      <c r="D382" s="5">
        <v>906.0</v>
      </c>
      <c r="E382" s="5">
        <v>1319.0</v>
      </c>
      <c r="F382" s="5">
        <v>1.0</v>
      </c>
      <c r="G382" s="6"/>
    </row>
    <row r="383">
      <c r="A383" s="3">
        <v>45635.0</v>
      </c>
      <c r="B383" s="4" t="s">
        <v>13</v>
      </c>
      <c r="C383" s="4" t="s">
        <v>26</v>
      </c>
      <c r="D383" s="5">
        <v>829.0</v>
      </c>
      <c r="E383" s="5">
        <v>1077.0</v>
      </c>
      <c r="F383" s="5">
        <v>2.0</v>
      </c>
      <c r="G383" s="6"/>
    </row>
    <row r="384">
      <c r="A384" s="3">
        <v>45635.0</v>
      </c>
      <c r="B384" s="4" t="s">
        <v>15</v>
      </c>
      <c r="C384" s="4" t="s">
        <v>25</v>
      </c>
      <c r="D384" s="5">
        <v>1490.0</v>
      </c>
      <c r="E384" s="5">
        <v>1977.0</v>
      </c>
      <c r="F384" s="5">
        <v>4.0</v>
      </c>
      <c r="G384" s="6"/>
    </row>
    <row r="385">
      <c r="A385" s="3">
        <v>45635.0</v>
      </c>
      <c r="B385" s="4" t="s">
        <v>8</v>
      </c>
      <c r="C385" s="4" t="s">
        <v>9</v>
      </c>
      <c r="D385" s="5">
        <v>936.0</v>
      </c>
      <c r="E385" s="5">
        <v>1195.0</v>
      </c>
      <c r="F385" s="5">
        <v>2.0</v>
      </c>
      <c r="G385" s="6"/>
    </row>
    <row r="386">
      <c r="A386" s="3">
        <v>45636.0</v>
      </c>
      <c r="B386" s="4" t="s">
        <v>22</v>
      </c>
      <c r="C386" s="4" t="s">
        <v>21</v>
      </c>
      <c r="D386" s="5">
        <v>602.0</v>
      </c>
      <c r="E386" s="5">
        <v>671.0</v>
      </c>
      <c r="F386" s="5">
        <v>4.0</v>
      </c>
      <c r="G386" s="6"/>
    </row>
    <row r="387">
      <c r="A387" s="3">
        <v>45636.0</v>
      </c>
      <c r="B387" s="4" t="s">
        <v>10</v>
      </c>
      <c r="C387" s="4" t="s">
        <v>27</v>
      </c>
      <c r="D387" s="5">
        <v>389.0</v>
      </c>
      <c r="E387" s="5">
        <v>563.0</v>
      </c>
      <c r="F387" s="5">
        <v>1.0</v>
      </c>
      <c r="G387" s="6"/>
    </row>
    <row r="388">
      <c r="A388" s="3">
        <v>45636.0</v>
      </c>
      <c r="B388" s="4" t="s">
        <v>15</v>
      </c>
      <c r="C388" s="4" t="s">
        <v>21</v>
      </c>
      <c r="D388" s="5">
        <v>1282.0</v>
      </c>
      <c r="E388" s="5">
        <v>1465.0</v>
      </c>
      <c r="F388" s="5">
        <v>3.0</v>
      </c>
      <c r="G388" s="6"/>
    </row>
    <row r="389">
      <c r="A389" s="3">
        <v>45637.0</v>
      </c>
      <c r="B389" s="4" t="s">
        <v>10</v>
      </c>
      <c r="C389" s="4" t="s">
        <v>14</v>
      </c>
      <c r="D389" s="5">
        <v>364.0</v>
      </c>
      <c r="E389" s="5">
        <v>449.0</v>
      </c>
      <c r="F389" s="5">
        <v>5.0</v>
      </c>
      <c r="G389" s="6"/>
    </row>
    <row r="390">
      <c r="A390" s="3">
        <v>45637.0</v>
      </c>
      <c r="B390" s="4" t="s">
        <v>22</v>
      </c>
      <c r="C390" s="4" t="s">
        <v>14</v>
      </c>
      <c r="D390" s="5">
        <v>730.0</v>
      </c>
      <c r="E390" s="5">
        <v>917.0</v>
      </c>
      <c r="F390" s="5">
        <v>4.0</v>
      </c>
      <c r="G390" s="6"/>
    </row>
    <row r="391">
      <c r="A391" s="3">
        <v>45637.0</v>
      </c>
      <c r="B391" s="4" t="s">
        <v>15</v>
      </c>
      <c r="C391" s="4" t="s">
        <v>16</v>
      </c>
      <c r="D391" s="5">
        <v>634.0</v>
      </c>
      <c r="E391" s="5">
        <v>1110.0</v>
      </c>
      <c r="F391" s="5">
        <v>3.0</v>
      </c>
      <c r="G391" s="6"/>
    </row>
    <row r="392">
      <c r="A392" s="3">
        <v>45637.0</v>
      </c>
      <c r="B392" s="4" t="s">
        <v>24</v>
      </c>
      <c r="C392" s="4" t="s">
        <v>9</v>
      </c>
      <c r="D392" s="5">
        <v>1046.0</v>
      </c>
      <c r="E392" s="5">
        <v>1170.0</v>
      </c>
      <c r="F392" s="5">
        <v>3.0</v>
      </c>
      <c r="G392" s="6"/>
    </row>
    <row r="393">
      <c r="A393" s="3">
        <v>45637.0</v>
      </c>
      <c r="B393" s="4" t="s">
        <v>6</v>
      </c>
      <c r="C393" s="4" t="s">
        <v>9</v>
      </c>
      <c r="D393" s="5">
        <v>1320.0</v>
      </c>
      <c r="E393" s="5">
        <v>1372.0</v>
      </c>
      <c r="F393" s="5">
        <v>4.0</v>
      </c>
      <c r="G393" s="6"/>
    </row>
    <row r="394">
      <c r="A394" s="3">
        <v>45637.0</v>
      </c>
      <c r="B394" s="4" t="s">
        <v>10</v>
      </c>
      <c r="C394" s="4" t="s">
        <v>7</v>
      </c>
      <c r="D394" s="5">
        <v>1386.0</v>
      </c>
      <c r="E394" s="5">
        <v>1660.0</v>
      </c>
      <c r="F394" s="5">
        <v>4.0</v>
      </c>
      <c r="G394" s="6"/>
    </row>
    <row r="395">
      <c r="A395" s="3">
        <v>45638.0</v>
      </c>
      <c r="B395" s="4" t="s">
        <v>22</v>
      </c>
      <c r="C395" s="4" t="s">
        <v>11</v>
      </c>
      <c r="D395" s="5">
        <v>1290.0</v>
      </c>
      <c r="E395" s="5">
        <v>1662.0</v>
      </c>
      <c r="F395" s="5">
        <v>2.0</v>
      </c>
      <c r="G395" s="6"/>
    </row>
    <row r="396">
      <c r="A396" s="3">
        <v>45638.0</v>
      </c>
      <c r="B396" s="4" t="s">
        <v>15</v>
      </c>
      <c r="C396" s="4" t="s">
        <v>16</v>
      </c>
      <c r="D396" s="5">
        <v>1121.0</v>
      </c>
      <c r="E396" s="5">
        <v>1604.0</v>
      </c>
      <c r="F396" s="5">
        <v>1.0</v>
      </c>
      <c r="G396" s="6"/>
    </row>
    <row r="397">
      <c r="A397" s="3">
        <v>45638.0</v>
      </c>
      <c r="B397" s="4" t="s">
        <v>22</v>
      </c>
      <c r="C397" s="4" t="s">
        <v>16</v>
      </c>
      <c r="D397" s="5">
        <v>746.0</v>
      </c>
      <c r="E397" s="5">
        <v>888.0</v>
      </c>
      <c r="F397" s="5">
        <v>5.0</v>
      </c>
      <c r="G397" s="6"/>
    </row>
    <row r="398">
      <c r="A398" s="3">
        <v>45638.0</v>
      </c>
      <c r="B398" s="4" t="s">
        <v>6</v>
      </c>
      <c r="C398" s="4" t="s">
        <v>26</v>
      </c>
      <c r="D398" s="5">
        <v>1201.0</v>
      </c>
      <c r="E398" s="5">
        <v>1398.0</v>
      </c>
      <c r="F398" s="5">
        <v>2.0</v>
      </c>
      <c r="G398" s="6"/>
    </row>
    <row r="399">
      <c r="A399" s="3">
        <v>45639.0</v>
      </c>
      <c r="B399" s="4" t="s">
        <v>13</v>
      </c>
      <c r="C399" s="4" t="s">
        <v>25</v>
      </c>
      <c r="D399" s="5">
        <v>236.0</v>
      </c>
      <c r="E399" s="5">
        <v>667.0</v>
      </c>
      <c r="F399" s="5">
        <v>5.0</v>
      </c>
      <c r="G399" s="6"/>
    </row>
    <row r="400">
      <c r="A400" s="3">
        <v>45639.0</v>
      </c>
      <c r="B400" s="4" t="s">
        <v>8</v>
      </c>
      <c r="C400" s="4" t="s">
        <v>23</v>
      </c>
      <c r="D400" s="5">
        <v>767.0</v>
      </c>
      <c r="E400" s="5">
        <v>1250.0</v>
      </c>
      <c r="F400" s="5">
        <v>4.0</v>
      </c>
      <c r="G400" s="6"/>
    </row>
    <row r="401">
      <c r="A401" s="3">
        <v>45639.0</v>
      </c>
      <c r="B401" s="4" t="s">
        <v>6</v>
      </c>
      <c r="C401" s="4" t="s">
        <v>27</v>
      </c>
      <c r="D401" s="5">
        <v>205.0</v>
      </c>
      <c r="E401" s="5">
        <v>349.0</v>
      </c>
      <c r="F401" s="5">
        <v>1.0</v>
      </c>
      <c r="G401" s="6"/>
    </row>
    <row r="402">
      <c r="A402" s="3">
        <v>45639.0</v>
      </c>
      <c r="B402" s="4" t="s">
        <v>13</v>
      </c>
      <c r="C402" s="4" t="s">
        <v>9</v>
      </c>
      <c r="D402" s="5">
        <v>1142.0</v>
      </c>
      <c r="E402" s="5">
        <v>1204.0</v>
      </c>
      <c r="F402" s="5">
        <v>3.0</v>
      </c>
      <c r="G402" s="6"/>
    </row>
    <row r="403">
      <c r="A403" s="3">
        <v>45639.0</v>
      </c>
      <c r="B403" s="4" t="s">
        <v>24</v>
      </c>
      <c r="C403" s="4" t="s">
        <v>27</v>
      </c>
      <c r="D403" s="5">
        <v>1464.0</v>
      </c>
      <c r="E403" s="5">
        <v>1697.0</v>
      </c>
      <c r="F403" s="5">
        <v>4.0</v>
      </c>
      <c r="G403" s="6"/>
    </row>
    <row r="404">
      <c r="A404" s="3">
        <v>45639.0</v>
      </c>
      <c r="B404" s="4" t="s">
        <v>6</v>
      </c>
      <c r="C404" s="4" t="s">
        <v>16</v>
      </c>
      <c r="D404" s="5">
        <v>1277.0</v>
      </c>
      <c r="E404" s="5">
        <v>1532.0</v>
      </c>
      <c r="F404" s="5">
        <v>3.0</v>
      </c>
      <c r="G404" s="6"/>
    </row>
    <row r="405">
      <c r="A405" s="3">
        <v>45640.0</v>
      </c>
      <c r="B405" s="4" t="s">
        <v>13</v>
      </c>
      <c r="C405" s="4" t="s">
        <v>11</v>
      </c>
      <c r="D405" s="5">
        <v>1325.0</v>
      </c>
      <c r="E405" s="5">
        <v>1748.0</v>
      </c>
      <c r="F405" s="5">
        <v>2.0</v>
      </c>
      <c r="G405" s="6"/>
    </row>
    <row r="406">
      <c r="A406" s="3">
        <v>45640.0</v>
      </c>
      <c r="B406" s="4" t="s">
        <v>10</v>
      </c>
      <c r="C406" s="4" t="s">
        <v>23</v>
      </c>
      <c r="D406" s="5">
        <v>928.0</v>
      </c>
      <c r="E406" s="5">
        <v>982.0</v>
      </c>
      <c r="F406" s="5">
        <v>2.0</v>
      </c>
      <c r="G406" s="6"/>
    </row>
    <row r="407">
      <c r="A407" s="3">
        <v>45640.0</v>
      </c>
      <c r="B407" s="4" t="s">
        <v>22</v>
      </c>
      <c r="C407" s="4" t="s">
        <v>11</v>
      </c>
      <c r="D407" s="5">
        <v>1184.0</v>
      </c>
      <c r="E407" s="5">
        <v>1570.0</v>
      </c>
      <c r="F407" s="5">
        <v>2.0</v>
      </c>
      <c r="G407" s="6"/>
    </row>
    <row r="408">
      <c r="A408" s="3">
        <v>45640.0</v>
      </c>
      <c r="B408" s="4" t="s">
        <v>15</v>
      </c>
      <c r="C408" s="4" t="s">
        <v>26</v>
      </c>
      <c r="D408" s="5">
        <v>652.0</v>
      </c>
      <c r="E408" s="5">
        <v>916.0</v>
      </c>
      <c r="F408" s="5">
        <v>2.0</v>
      </c>
      <c r="G408" s="6"/>
    </row>
    <row r="409">
      <c r="A409" s="3">
        <v>45640.0</v>
      </c>
      <c r="B409" s="4" t="s">
        <v>10</v>
      </c>
      <c r="C409" s="4" t="s">
        <v>14</v>
      </c>
      <c r="D409" s="5">
        <v>1339.0</v>
      </c>
      <c r="E409" s="5">
        <v>1392.0</v>
      </c>
      <c r="F409" s="5">
        <v>2.0</v>
      </c>
      <c r="G409" s="6"/>
    </row>
    <row r="410">
      <c r="A410" s="3">
        <v>45640.0</v>
      </c>
      <c r="B410" s="4" t="s">
        <v>15</v>
      </c>
      <c r="C410" s="4" t="s">
        <v>11</v>
      </c>
      <c r="D410" s="5">
        <v>1189.0</v>
      </c>
      <c r="E410" s="5">
        <v>1662.0</v>
      </c>
      <c r="F410" s="5">
        <v>2.0</v>
      </c>
      <c r="G410" s="6"/>
    </row>
    <row r="411">
      <c r="A411" s="3">
        <v>45640.0</v>
      </c>
      <c r="B411" s="4" t="s">
        <v>10</v>
      </c>
      <c r="C411" s="4" t="s">
        <v>14</v>
      </c>
      <c r="D411" s="5">
        <v>349.0</v>
      </c>
      <c r="E411" s="5">
        <v>620.0</v>
      </c>
      <c r="F411" s="5">
        <v>1.0</v>
      </c>
      <c r="G411" s="6"/>
    </row>
    <row r="412">
      <c r="A412" s="3">
        <v>45641.0</v>
      </c>
      <c r="B412" s="4" t="s">
        <v>8</v>
      </c>
      <c r="C412" s="4" t="s">
        <v>21</v>
      </c>
      <c r="D412" s="5">
        <v>831.0</v>
      </c>
      <c r="E412" s="5">
        <v>1088.0</v>
      </c>
      <c r="F412" s="5">
        <v>5.0</v>
      </c>
      <c r="G412" s="6"/>
    </row>
    <row r="413">
      <c r="A413" s="3">
        <v>45641.0</v>
      </c>
      <c r="B413" s="4" t="s">
        <v>20</v>
      </c>
      <c r="C413" s="4" t="s">
        <v>9</v>
      </c>
      <c r="D413" s="5">
        <v>1311.0</v>
      </c>
      <c r="E413" s="5">
        <v>1682.0</v>
      </c>
      <c r="F413" s="5">
        <v>2.0</v>
      </c>
      <c r="G413" s="6"/>
    </row>
    <row r="414">
      <c r="A414" s="3">
        <v>45641.0</v>
      </c>
      <c r="B414" s="4" t="s">
        <v>20</v>
      </c>
      <c r="C414" s="4" t="s">
        <v>16</v>
      </c>
      <c r="D414" s="5">
        <v>869.0</v>
      </c>
      <c r="E414" s="5">
        <v>1209.0</v>
      </c>
      <c r="F414" s="5">
        <v>5.0</v>
      </c>
      <c r="G414" s="6"/>
    </row>
    <row r="415">
      <c r="A415" s="3">
        <v>45641.0</v>
      </c>
      <c r="B415" s="4" t="s">
        <v>13</v>
      </c>
      <c r="C415" s="4" t="s">
        <v>16</v>
      </c>
      <c r="D415" s="5">
        <v>1272.0</v>
      </c>
      <c r="E415" s="5">
        <v>1471.0</v>
      </c>
      <c r="F415" s="5">
        <v>5.0</v>
      </c>
      <c r="G415" s="6"/>
    </row>
    <row r="416">
      <c r="A416" s="3">
        <v>45641.0</v>
      </c>
      <c r="B416" s="4" t="s">
        <v>10</v>
      </c>
      <c r="C416" s="4" t="s">
        <v>7</v>
      </c>
      <c r="D416" s="5">
        <v>356.0</v>
      </c>
      <c r="E416" s="5">
        <v>575.0</v>
      </c>
      <c r="F416" s="5">
        <v>1.0</v>
      </c>
      <c r="G416" s="6"/>
    </row>
    <row r="417">
      <c r="A417" s="3">
        <v>45641.0</v>
      </c>
      <c r="B417" s="4" t="s">
        <v>6</v>
      </c>
      <c r="C417" s="4" t="s">
        <v>7</v>
      </c>
      <c r="D417" s="5">
        <v>459.0</v>
      </c>
      <c r="E417" s="5">
        <v>710.0</v>
      </c>
      <c r="F417" s="5">
        <v>5.0</v>
      </c>
      <c r="G417" s="6"/>
    </row>
    <row r="418">
      <c r="A418" s="3">
        <v>45641.0</v>
      </c>
      <c r="B418" s="4" t="s">
        <v>22</v>
      </c>
      <c r="C418" s="4" t="s">
        <v>14</v>
      </c>
      <c r="D418" s="5">
        <v>403.0</v>
      </c>
      <c r="E418" s="5">
        <v>570.0</v>
      </c>
      <c r="F418" s="5">
        <v>1.0</v>
      </c>
      <c r="G418" s="6"/>
    </row>
    <row r="419">
      <c r="A419" s="3">
        <v>45641.0</v>
      </c>
      <c r="B419" s="4" t="s">
        <v>13</v>
      </c>
      <c r="C419" s="4" t="s">
        <v>9</v>
      </c>
      <c r="D419" s="5">
        <v>1406.0</v>
      </c>
      <c r="E419" s="5">
        <v>1534.0</v>
      </c>
      <c r="F419" s="5">
        <v>5.0</v>
      </c>
      <c r="G419" s="6"/>
    </row>
    <row r="420">
      <c r="A420" s="3">
        <v>45642.0</v>
      </c>
      <c r="B420" s="4" t="s">
        <v>15</v>
      </c>
      <c r="C420" s="4" t="s">
        <v>11</v>
      </c>
      <c r="D420" s="5">
        <v>1261.0</v>
      </c>
      <c r="E420" s="5">
        <v>1741.0</v>
      </c>
      <c r="F420" s="5">
        <v>4.0</v>
      </c>
      <c r="G420" s="6"/>
    </row>
    <row r="421">
      <c r="A421" s="3">
        <v>45642.0</v>
      </c>
      <c r="B421" s="4" t="s">
        <v>24</v>
      </c>
      <c r="C421" s="4" t="s">
        <v>27</v>
      </c>
      <c r="D421" s="5">
        <v>882.0</v>
      </c>
      <c r="E421" s="5">
        <v>979.0</v>
      </c>
      <c r="F421" s="5">
        <v>1.0</v>
      </c>
      <c r="G421" s="6"/>
    </row>
    <row r="422">
      <c r="A422" s="3">
        <v>45642.0</v>
      </c>
      <c r="B422" s="4" t="s">
        <v>24</v>
      </c>
      <c r="C422" s="4" t="s">
        <v>26</v>
      </c>
      <c r="D422" s="5">
        <v>1268.0</v>
      </c>
      <c r="E422" s="5">
        <v>1469.0</v>
      </c>
      <c r="F422" s="5">
        <v>3.0</v>
      </c>
      <c r="G422" s="6"/>
    </row>
    <row r="423">
      <c r="A423" s="3">
        <v>45642.0</v>
      </c>
      <c r="B423" s="4" t="s">
        <v>22</v>
      </c>
      <c r="C423" s="4" t="s">
        <v>27</v>
      </c>
      <c r="D423" s="5">
        <v>1026.0</v>
      </c>
      <c r="E423" s="5">
        <v>1413.0</v>
      </c>
      <c r="F423" s="5">
        <v>2.0</v>
      </c>
      <c r="G423" s="6"/>
    </row>
    <row r="424">
      <c r="A424" s="3">
        <v>45642.0</v>
      </c>
      <c r="B424" s="4" t="s">
        <v>13</v>
      </c>
      <c r="C424" s="4" t="s">
        <v>21</v>
      </c>
      <c r="D424" s="5">
        <v>865.0</v>
      </c>
      <c r="E424" s="5">
        <v>1225.0</v>
      </c>
      <c r="F424" s="5">
        <v>4.0</v>
      </c>
      <c r="G424" s="6"/>
    </row>
    <row r="425">
      <c r="A425" s="3">
        <v>45642.0</v>
      </c>
      <c r="B425" s="4" t="s">
        <v>6</v>
      </c>
      <c r="C425" s="4" t="s">
        <v>26</v>
      </c>
      <c r="D425" s="5">
        <v>1244.0</v>
      </c>
      <c r="E425" s="5">
        <v>1673.0</v>
      </c>
      <c r="F425" s="5">
        <v>5.0</v>
      </c>
      <c r="G425" s="6"/>
    </row>
    <row r="426">
      <c r="A426" s="3">
        <v>45642.0</v>
      </c>
      <c r="B426" s="4" t="s">
        <v>20</v>
      </c>
      <c r="C426" s="4" t="s">
        <v>9</v>
      </c>
      <c r="D426" s="5">
        <v>724.0</v>
      </c>
      <c r="E426" s="5">
        <v>1104.0</v>
      </c>
      <c r="F426" s="5">
        <v>2.0</v>
      </c>
      <c r="G426" s="6"/>
    </row>
    <row r="427">
      <c r="A427" s="3">
        <v>45642.0</v>
      </c>
      <c r="B427" s="4" t="s">
        <v>6</v>
      </c>
      <c r="C427" s="4" t="s">
        <v>14</v>
      </c>
      <c r="D427" s="5">
        <v>581.0</v>
      </c>
      <c r="E427" s="5">
        <v>705.0</v>
      </c>
      <c r="F427" s="5">
        <v>5.0</v>
      </c>
      <c r="G427" s="6"/>
    </row>
    <row r="428">
      <c r="A428" s="3">
        <v>45643.0</v>
      </c>
      <c r="B428" s="4" t="s">
        <v>24</v>
      </c>
      <c r="C428" s="4" t="s">
        <v>16</v>
      </c>
      <c r="D428" s="5">
        <v>812.0</v>
      </c>
      <c r="E428" s="5">
        <v>1017.0</v>
      </c>
      <c r="F428" s="5">
        <v>1.0</v>
      </c>
      <c r="G428" s="6"/>
    </row>
    <row r="429">
      <c r="A429" s="3">
        <v>45643.0</v>
      </c>
      <c r="B429" s="4" t="s">
        <v>15</v>
      </c>
      <c r="C429" s="4" t="s">
        <v>14</v>
      </c>
      <c r="D429" s="5">
        <v>684.0</v>
      </c>
      <c r="E429" s="5">
        <v>927.0</v>
      </c>
      <c r="F429" s="5">
        <v>1.0</v>
      </c>
      <c r="G429" s="6"/>
    </row>
    <row r="430">
      <c r="A430" s="3">
        <v>45643.0</v>
      </c>
      <c r="B430" s="4" t="s">
        <v>15</v>
      </c>
      <c r="C430" s="4" t="s">
        <v>26</v>
      </c>
      <c r="D430" s="5">
        <v>1131.0</v>
      </c>
      <c r="E430" s="5">
        <v>1300.0</v>
      </c>
      <c r="F430" s="5">
        <v>1.0</v>
      </c>
      <c r="G430" s="6"/>
    </row>
    <row r="431">
      <c r="A431" s="3">
        <v>45643.0</v>
      </c>
      <c r="B431" s="4" t="s">
        <v>24</v>
      </c>
      <c r="C431" s="4" t="s">
        <v>21</v>
      </c>
      <c r="D431" s="5">
        <v>1022.0</v>
      </c>
      <c r="E431" s="5">
        <v>1248.0</v>
      </c>
      <c r="F431" s="5">
        <v>3.0</v>
      </c>
      <c r="G431" s="6"/>
    </row>
    <row r="432">
      <c r="A432" s="3">
        <v>45643.0</v>
      </c>
      <c r="B432" s="4" t="s">
        <v>22</v>
      </c>
      <c r="C432" s="4" t="s">
        <v>27</v>
      </c>
      <c r="D432" s="5">
        <v>219.0</v>
      </c>
      <c r="E432" s="5">
        <v>609.0</v>
      </c>
      <c r="F432" s="5">
        <v>3.0</v>
      </c>
      <c r="G432" s="6"/>
    </row>
    <row r="433">
      <c r="A433" s="3">
        <v>45643.0</v>
      </c>
      <c r="B433" s="4" t="s">
        <v>8</v>
      </c>
      <c r="C433" s="4" t="s">
        <v>14</v>
      </c>
      <c r="D433" s="5">
        <v>901.0</v>
      </c>
      <c r="E433" s="5">
        <v>1010.0</v>
      </c>
      <c r="F433" s="5">
        <v>4.0</v>
      </c>
      <c r="G433" s="6"/>
    </row>
    <row r="434">
      <c r="A434" s="3">
        <v>45643.0</v>
      </c>
      <c r="B434" s="4" t="s">
        <v>22</v>
      </c>
      <c r="C434" s="4" t="s">
        <v>16</v>
      </c>
      <c r="D434" s="5">
        <v>378.0</v>
      </c>
      <c r="E434" s="5">
        <v>816.0</v>
      </c>
      <c r="F434" s="5">
        <v>1.0</v>
      </c>
      <c r="G434" s="6"/>
    </row>
    <row r="435">
      <c r="A435" s="3">
        <v>45643.0</v>
      </c>
      <c r="B435" s="4" t="s">
        <v>20</v>
      </c>
      <c r="C435" s="4" t="s">
        <v>7</v>
      </c>
      <c r="D435" s="5">
        <v>598.0</v>
      </c>
      <c r="E435" s="5">
        <v>784.0</v>
      </c>
      <c r="F435" s="5">
        <v>1.0</v>
      </c>
      <c r="G435" s="6"/>
    </row>
    <row r="436">
      <c r="A436" s="3">
        <v>45644.0</v>
      </c>
      <c r="B436" s="4" t="s">
        <v>6</v>
      </c>
      <c r="C436" s="4" t="s">
        <v>7</v>
      </c>
      <c r="D436" s="5">
        <v>1190.0</v>
      </c>
      <c r="E436" s="5">
        <v>1681.0</v>
      </c>
      <c r="F436" s="5">
        <v>5.0</v>
      </c>
      <c r="G436" s="6"/>
    </row>
    <row r="437">
      <c r="A437" s="3">
        <v>45644.0</v>
      </c>
      <c r="B437" s="4" t="s">
        <v>13</v>
      </c>
      <c r="C437" s="4" t="s">
        <v>23</v>
      </c>
      <c r="D437" s="5">
        <v>260.0</v>
      </c>
      <c r="E437" s="5">
        <v>712.0</v>
      </c>
      <c r="F437" s="5">
        <v>3.0</v>
      </c>
      <c r="G437" s="6"/>
    </row>
    <row r="438">
      <c r="A438" s="3">
        <v>45644.0</v>
      </c>
      <c r="B438" s="4" t="s">
        <v>22</v>
      </c>
      <c r="C438" s="4" t="s">
        <v>25</v>
      </c>
      <c r="D438" s="5">
        <v>932.0</v>
      </c>
      <c r="E438" s="5">
        <v>1104.0</v>
      </c>
      <c r="F438" s="5">
        <v>3.0</v>
      </c>
      <c r="G438" s="6"/>
    </row>
    <row r="439">
      <c r="A439" s="3">
        <v>45644.0</v>
      </c>
      <c r="B439" s="4" t="s">
        <v>15</v>
      </c>
      <c r="C439" s="4" t="s">
        <v>21</v>
      </c>
      <c r="D439" s="5">
        <v>691.0</v>
      </c>
      <c r="E439" s="5">
        <v>791.0</v>
      </c>
      <c r="F439" s="5">
        <v>4.0</v>
      </c>
      <c r="G439" s="6"/>
    </row>
    <row r="440">
      <c r="A440" s="3">
        <v>45644.0</v>
      </c>
      <c r="B440" s="4" t="s">
        <v>8</v>
      </c>
      <c r="C440" s="4" t="s">
        <v>16</v>
      </c>
      <c r="D440" s="5">
        <v>1061.0</v>
      </c>
      <c r="E440" s="5">
        <v>1538.0</v>
      </c>
      <c r="F440" s="5">
        <v>2.0</v>
      </c>
      <c r="G440" s="6"/>
    </row>
    <row r="441">
      <c r="A441" s="3">
        <v>45644.0</v>
      </c>
      <c r="B441" s="4" t="s">
        <v>10</v>
      </c>
      <c r="C441" s="4" t="s">
        <v>21</v>
      </c>
      <c r="D441" s="5">
        <v>1317.0</v>
      </c>
      <c r="E441" s="5">
        <v>1424.0</v>
      </c>
      <c r="F441" s="5">
        <v>5.0</v>
      </c>
      <c r="G441" s="6"/>
    </row>
    <row r="442">
      <c r="A442" s="3">
        <v>45645.0</v>
      </c>
      <c r="B442" s="4" t="s">
        <v>22</v>
      </c>
      <c r="C442" s="4" t="s">
        <v>9</v>
      </c>
      <c r="D442" s="5">
        <v>985.0</v>
      </c>
      <c r="E442" s="5">
        <v>1231.0</v>
      </c>
      <c r="F442" s="5">
        <v>4.0</v>
      </c>
      <c r="G442" s="6"/>
    </row>
    <row r="443">
      <c r="A443" s="3">
        <v>45645.0</v>
      </c>
      <c r="B443" s="4" t="s">
        <v>6</v>
      </c>
      <c r="C443" s="4" t="s">
        <v>14</v>
      </c>
      <c r="D443" s="5">
        <v>905.0</v>
      </c>
      <c r="E443" s="5">
        <v>1067.0</v>
      </c>
      <c r="F443" s="5">
        <v>1.0</v>
      </c>
      <c r="G443" s="6"/>
    </row>
    <row r="444">
      <c r="A444" s="3">
        <v>45645.0</v>
      </c>
      <c r="B444" s="4" t="s">
        <v>15</v>
      </c>
      <c r="C444" s="4" t="s">
        <v>16</v>
      </c>
      <c r="D444" s="5">
        <v>839.0</v>
      </c>
      <c r="E444" s="5">
        <v>942.0</v>
      </c>
      <c r="F444" s="5">
        <v>5.0</v>
      </c>
      <c r="G444" s="6"/>
    </row>
    <row r="445">
      <c r="A445" s="3">
        <v>45645.0</v>
      </c>
      <c r="B445" s="4" t="s">
        <v>22</v>
      </c>
      <c r="C445" s="4" t="s">
        <v>21</v>
      </c>
      <c r="D445" s="5">
        <v>269.0</v>
      </c>
      <c r="E445" s="5">
        <v>342.0</v>
      </c>
      <c r="F445" s="5">
        <v>5.0</v>
      </c>
      <c r="G445" s="6"/>
    </row>
    <row r="446">
      <c r="A446" s="3">
        <v>45645.0</v>
      </c>
      <c r="B446" s="4" t="s">
        <v>24</v>
      </c>
      <c r="C446" s="4" t="s">
        <v>14</v>
      </c>
      <c r="D446" s="5">
        <v>891.0</v>
      </c>
      <c r="E446" s="5">
        <v>945.0</v>
      </c>
      <c r="F446" s="5">
        <v>4.0</v>
      </c>
      <c r="G446" s="6"/>
    </row>
    <row r="447">
      <c r="A447" s="3">
        <v>45645.0</v>
      </c>
      <c r="B447" s="4" t="s">
        <v>15</v>
      </c>
      <c r="C447" s="4" t="s">
        <v>27</v>
      </c>
      <c r="D447" s="5">
        <v>1067.0</v>
      </c>
      <c r="E447" s="5">
        <v>1175.0</v>
      </c>
      <c r="F447" s="5">
        <v>2.0</v>
      </c>
      <c r="G447" s="6"/>
    </row>
    <row r="448">
      <c r="A448" s="3">
        <v>45645.0</v>
      </c>
      <c r="B448" s="4" t="s">
        <v>22</v>
      </c>
      <c r="C448" s="4" t="s">
        <v>14</v>
      </c>
      <c r="D448" s="5">
        <v>1478.0</v>
      </c>
      <c r="E448" s="5">
        <v>1665.0</v>
      </c>
      <c r="F448" s="5">
        <v>5.0</v>
      </c>
      <c r="G448" s="6"/>
    </row>
    <row r="449">
      <c r="A449" s="3">
        <v>45645.0</v>
      </c>
      <c r="B449" s="4" t="s">
        <v>22</v>
      </c>
      <c r="C449" s="4" t="s">
        <v>23</v>
      </c>
      <c r="D449" s="5">
        <v>1162.0</v>
      </c>
      <c r="E449" s="5">
        <v>1218.0</v>
      </c>
      <c r="F449" s="5">
        <v>4.0</v>
      </c>
      <c r="G449" s="6"/>
    </row>
    <row r="450">
      <c r="A450" s="3">
        <v>45645.0</v>
      </c>
      <c r="B450" s="4" t="s">
        <v>8</v>
      </c>
      <c r="C450" s="4" t="s">
        <v>11</v>
      </c>
      <c r="D450" s="5">
        <v>203.0</v>
      </c>
      <c r="E450" s="5">
        <v>280.0</v>
      </c>
      <c r="F450" s="5">
        <v>2.0</v>
      </c>
      <c r="G450" s="6"/>
    </row>
    <row r="451">
      <c r="A451" s="3">
        <v>45645.0</v>
      </c>
      <c r="B451" s="4" t="s">
        <v>22</v>
      </c>
      <c r="C451" s="4" t="s">
        <v>21</v>
      </c>
      <c r="D451" s="5">
        <v>906.0</v>
      </c>
      <c r="E451" s="5">
        <v>1043.0</v>
      </c>
      <c r="F451" s="5">
        <v>1.0</v>
      </c>
      <c r="G451" s="6"/>
    </row>
    <row r="452">
      <c r="A452" s="3">
        <v>45646.0</v>
      </c>
      <c r="B452" s="4" t="s">
        <v>22</v>
      </c>
      <c r="C452" s="4" t="s">
        <v>14</v>
      </c>
      <c r="D452" s="5">
        <v>1223.0</v>
      </c>
      <c r="E452" s="5">
        <v>1468.0</v>
      </c>
      <c r="F452" s="5">
        <v>3.0</v>
      </c>
      <c r="G452" s="6"/>
    </row>
    <row r="453">
      <c r="A453" s="3">
        <v>45646.0</v>
      </c>
      <c r="B453" s="4" t="s">
        <v>22</v>
      </c>
      <c r="C453" s="4" t="s">
        <v>9</v>
      </c>
      <c r="D453" s="5">
        <v>1103.0</v>
      </c>
      <c r="E453" s="5">
        <v>1176.0</v>
      </c>
      <c r="F453" s="5">
        <v>1.0</v>
      </c>
      <c r="G453" s="6"/>
    </row>
    <row r="454">
      <c r="A454" s="3">
        <v>45647.0</v>
      </c>
      <c r="B454" s="4" t="s">
        <v>10</v>
      </c>
      <c r="C454" s="4" t="s">
        <v>11</v>
      </c>
      <c r="D454" s="5">
        <v>1250.0</v>
      </c>
      <c r="E454" s="5">
        <v>1306.0</v>
      </c>
      <c r="F454" s="5">
        <v>2.0</v>
      </c>
      <c r="G454" s="6"/>
    </row>
    <row r="455">
      <c r="A455" s="3">
        <v>45647.0</v>
      </c>
      <c r="B455" s="4" t="s">
        <v>24</v>
      </c>
      <c r="C455" s="4" t="s">
        <v>25</v>
      </c>
      <c r="D455" s="5">
        <v>530.0</v>
      </c>
      <c r="E455" s="5">
        <v>968.0</v>
      </c>
      <c r="F455" s="5">
        <v>1.0</v>
      </c>
      <c r="G455" s="6"/>
    </row>
    <row r="456">
      <c r="A456" s="3">
        <v>45647.0</v>
      </c>
      <c r="B456" s="4" t="s">
        <v>22</v>
      </c>
      <c r="C456" s="4" t="s">
        <v>9</v>
      </c>
      <c r="D456" s="5">
        <v>561.0</v>
      </c>
      <c r="E456" s="5">
        <v>914.0</v>
      </c>
      <c r="F456" s="5">
        <v>2.0</v>
      </c>
      <c r="G456" s="6"/>
    </row>
    <row r="457">
      <c r="A457" s="3">
        <v>45648.0</v>
      </c>
      <c r="B457" s="4" t="s">
        <v>6</v>
      </c>
      <c r="C457" s="4" t="s">
        <v>11</v>
      </c>
      <c r="D457" s="5">
        <v>481.0</v>
      </c>
      <c r="E457" s="5">
        <v>917.0</v>
      </c>
      <c r="F457" s="5">
        <v>1.0</v>
      </c>
      <c r="G457" s="6"/>
    </row>
    <row r="458">
      <c r="A458" s="3">
        <v>45648.0</v>
      </c>
      <c r="B458" s="4" t="s">
        <v>10</v>
      </c>
      <c r="C458" s="4" t="s">
        <v>25</v>
      </c>
      <c r="D458" s="5">
        <v>1433.0</v>
      </c>
      <c r="E458" s="5">
        <v>1569.0</v>
      </c>
      <c r="F458" s="5">
        <v>1.0</v>
      </c>
      <c r="G458" s="6"/>
    </row>
    <row r="459">
      <c r="A459" s="3">
        <v>45649.0</v>
      </c>
      <c r="B459" s="4" t="s">
        <v>10</v>
      </c>
      <c r="C459" s="4" t="s">
        <v>26</v>
      </c>
      <c r="D459" s="5">
        <v>902.0</v>
      </c>
      <c r="E459" s="5">
        <v>1266.0</v>
      </c>
      <c r="F459" s="5">
        <v>1.0</v>
      </c>
      <c r="G459" s="6"/>
    </row>
    <row r="460">
      <c r="A460" s="3">
        <v>45649.0</v>
      </c>
      <c r="B460" s="4" t="s">
        <v>20</v>
      </c>
      <c r="C460" s="4" t="s">
        <v>27</v>
      </c>
      <c r="D460" s="5">
        <v>364.0</v>
      </c>
      <c r="E460" s="5">
        <v>534.0</v>
      </c>
      <c r="F460" s="5">
        <v>5.0</v>
      </c>
      <c r="G460" s="6"/>
    </row>
    <row r="461">
      <c r="A461" s="3">
        <v>45649.0</v>
      </c>
      <c r="B461" s="4" t="s">
        <v>6</v>
      </c>
      <c r="C461" s="4" t="s">
        <v>23</v>
      </c>
      <c r="D461" s="5">
        <v>633.0</v>
      </c>
      <c r="E461" s="5">
        <v>1019.0</v>
      </c>
      <c r="F461" s="5">
        <v>3.0</v>
      </c>
      <c r="G461" s="6"/>
    </row>
    <row r="462">
      <c r="A462" s="3">
        <v>45650.0</v>
      </c>
      <c r="B462" s="4" t="s">
        <v>20</v>
      </c>
      <c r="C462" s="4" t="s">
        <v>7</v>
      </c>
      <c r="D462" s="5">
        <v>656.0</v>
      </c>
      <c r="E462" s="5">
        <v>965.0</v>
      </c>
      <c r="F462" s="5">
        <v>1.0</v>
      </c>
      <c r="G462" s="6"/>
    </row>
    <row r="463">
      <c r="A463" s="3">
        <v>45650.0</v>
      </c>
      <c r="B463" s="4" t="s">
        <v>22</v>
      </c>
      <c r="C463" s="4" t="s">
        <v>26</v>
      </c>
      <c r="D463" s="5">
        <v>1166.0</v>
      </c>
      <c r="E463" s="5">
        <v>1409.0</v>
      </c>
      <c r="F463" s="5">
        <v>5.0</v>
      </c>
      <c r="G463" s="6"/>
    </row>
    <row r="464">
      <c r="A464" s="3">
        <v>45650.0</v>
      </c>
      <c r="B464" s="4" t="s">
        <v>8</v>
      </c>
      <c r="C464" s="4" t="s">
        <v>9</v>
      </c>
      <c r="D464" s="5">
        <v>796.0</v>
      </c>
      <c r="E464" s="5">
        <v>1009.0</v>
      </c>
      <c r="F464" s="5">
        <v>2.0</v>
      </c>
      <c r="G464" s="6"/>
    </row>
    <row r="465">
      <c r="A465" s="3">
        <v>45650.0</v>
      </c>
      <c r="B465" s="4" t="s">
        <v>10</v>
      </c>
      <c r="C465" s="4" t="s">
        <v>25</v>
      </c>
      <c r="D465" s="5">
        <v>1044.0</v>
      </c>
      <c r="E465" s="5">
        <v>1437.0</v>
      </c>
      <c r="F465" s="5">
        <v>3.0</v>
      </c>
      <c r="G465" s="6"/>
    </row>
    <row r="466">
      <c r="A466" s="3">
        <v>45650.0</v>
      </c>
      <c r="B466" s="4" t="s">
        <v>13</v>
      </c>
      <c r="C466" s="4" t="s">
        <v>9</v>
      </c>
      <c r="D466" s="5">
        <v>948.0</v>
      </c>
      <c r="E466" s="5">
        <v>1317.0</v>
      </c>
      <c r="F466" s="5">
        <v>3.0</v>
      </c>
      <c r="G466" s="6"/>
    </row>
    <row r="467">
      <c r="A467" s="3">
        <v>45651.0</v>
      </c>
      <c r="B467" s="4" t="s">
        <v>10</v>
      </c>
      <c r="C467" s="4" t="s">
        <v>7</v>
      </c>
      <c r="D467" s="5">
        <v>399.0</v>
      </c>
      <c r="E467" s="5">
        <v>688.0</v>
      </c>
      <c r="F467" s="5">
        <v>4.0</v>
      </c>
      <c r="G467" s="6"/>
    </row>
    <row r="468">
      <c r="A468" s="3">
        <v>45651.0</v>
      </c>
      <c r="B468" s="4" t="s">
        <v>13</v>
      </c>
      <c r="C468" s="4" t="s">
        <v>26</v>
      </c>
      <c r="D468" s="5">
        <v>942.0</v>
      </c>
      <c r="E468" s="5">
        <v>1150.0</v>
      </c>
      <c r="F468" s="5">
        <v>1.0</v>
      </c>
      <c r="G468" s="6"/>
    </row>
    <row r="469">
      <c r="A469" s="3">
        <v>45652.0</v>
      </c>
      <c r="B469" s="4" t="s">
        <v>24</v>
      </c>
      <c r="C469" s="4" t="s">
        <v>25</v>
      </c>
      <c r="D469" s="5">
        <v>1417.0</v>
      </c>
      <c r="E469" s="5">
        <v>1694.0</v>
      </c>
      <c r="F469" s="5">
        <v>3.0</v>
      </c>
      <c r="G469" s="6"/>
    </row>
    <row r="470">
      <c r="A470" s="3">
        <v>45652.0</v>
      </c>
      <c r="B470" s="4" t="s">
        <v>15</v>
      </c>
      <c r="C470" s="4" t="s">
        <v>16</v>
      </c>
      <c r="D470" s="5">
        <v>265.0</v>
      </c>
      <c r="E470" s="5">
        <v>376.0</v>
      </c>
      <c r="F470" s="5">
        <v>5.0</v>
      </c>
      <c r="G470" s="6"/>
    </row>
    <row r="471">
      <c r="A471" s="3">
        <v>45652.0</v>
      </c>
      <c r="B471" s="4" t="s">
        <v>8</v>
      </c>
      <c r="C471" s="4" t="s">
        <v>27</v>
      </c>
      <c r="D471" s="5">
        <v>771.0</v>
      </c>
      <c r="E471" s="5">
        <v>1089.0</v>
      </c>
      <c r="F471" s="5">
        <v>1.0</v>
      </c>
      <c r="G471" s="6"/>
    </row>
    <row r="472">
      <c r="A472" s="3">
        <v>45652.0</v>
      </c>
      <c r="B472" s="4" t="s">
        <v>6</v>
      </c>
      <c r="C472" s="4" t="s">
        <v>23</v>
      </c>
      <c r="D472" s="5">
        <v>639.0</v>
      </c>
      <c r="E472" s="5">
        <v>764.0</v>
      </c>
      <c r="F472" s="5">
        <v>2.0</v>
      </c>
      <c r="G472" s="6"/>
    </row>
    <row r="473">
      <c r="A473" s="3">
        <v>45652.0</v>
      </c>
      <c r="B473" s="4" t="s">
        <v>24</v>
      </c>
      <c r="C473" s="4" t="s">
        <v>26</v>
      </c>
      <c r="D473" s="5">
        <v>1326.0</v>
      </c>
      <c r="E473" s="5">
        <v>1376.0</v>
      </c>
      <c r="F473" s="5">
        <v>4.0</v>
      </c>
      <c r="G473" s="6"/>
    </row>
    <row r="474">
      <c r="A474" s="3">
        <v>45652.0</v>
      </c>
      <c r="B474" s="4" t="s">
        <v>22</v>
      </c>
      <c r="C474" s="4" t="s">
        <v>11</v>
      </c>
      <c r="D474" s="5">
        <v>1315.0</v>
      </c>
      <c r="E474" s="5">
        <v>1412.0</v>
      </c>
      <c r="F474" s="5">
        <v>2.0</v>
      </c>
      <c r="G474" s="6"/>
    </row>
    <row r="475">
      <c r="A475" s="3">
        <v>45652.0</v>
      </c>
      <c r="B475" s="4" t="s">
        <v>13</v>
      </c>
      <c r="C475" s="4" t="s">
        <v>23</v>
      </c>
      <c r="D475" s="5">
        <v>1029.0</v>
      </c>
      <c r="E475" s="5">
        <v>1172.0</v>
      </c>
      <c r="F475" s="5">
        <v>2.0</v>
      </c>
      <c r="G475" s="6"/>
    </row>
    <row r="476">
      <c r="A476" s="3">
        <v>45653.0</v>
      </c>
      <c r="B476" s="4" t="s">
        <v>22</v>
      </c>
      <c r="C476" s="4" t="s">
        <v>25</v>
      </c>
      <c r="D476" s="5">
        <v>801.0</v>
      </c>
      <c r="E476" s="5">
        <v>905.0</v>
      </c>
      <c r="F476" s="5">
        <v>2.0</v>
      </c>
      <c r="G476" s="6"/>
    </row>
    <row r="477">
      <c r="A477" s="3">
        <v>45653.0</v>
      </c>
      <c r="B477" s="4" t="s">
        <v>13</v>
      </c>
      <c r="C477" s="4" t="s">
        <v>9</v>
      </c>
      <c r="D477" s="5">
        <v>311.0</v>
      </c>
      <c r="E477" s="5">
        <v>361.0</v>
      </c>
      <c r="F477" s="5">
        <v>2.0</v>
      </c>
      <c r="G477" s="6"/>
    </row>
    <row r="478">
      <c r="A478" s="3">
        <v>45653.0</v>
      </c>
      <c r="B478" s="4" t="s">
        <v>22</v>
      </c>
      <c r="C478" s="4" t="s">
        <v>25</v>
      </c>
      <c r="D478" s="5">
        <v>201.0</v>
      </c>
      <c r="E478" s="5">
        <v>662.0</v>
      </c>
      <c r="F478" s="5">
        <v>3.0</v>
      </c>
      <c r="G478" s="6"/>
    </row>
    <row r="479">
      <c r="A479" s="3">
        <v>45653.0</v>
      </c>
      <c r="B479" s="4" t="s">
        <v>22</v>
      </c>
      <c r="C479" s="4" t="s">
        <v>9</v>
      </c>
      <c r="D479" s="5">
        <v>527.0</v>
      </c>
      <c r="E479" s="5">
        <v>733.0</v>
      </c>
      <c r="F479" s="5">
        <v>1.0</v>
      </c>
      <c r="G479" s="6"/>
    </row>
    <row r="480">
      <c r="A480" s="3">
        <v>45653.0</v>
      </c>
      <c r="B480" s="4" t="s">
        <v>8</v>
      </c>
      <c r="C480" s="4" t="s">
        <v>23</v>
      </c>
      <c r="D480" s="5">
        <v>893.0</v>
      </c>
      <c r="E480" s="5">
        <v>1386.0</v>
      </c>
      <c r="F480" s="5">
        <v>5.0</v>
      </c>
      <c r="G480" s="6"/>
    </row>
    <row r="481">
      <c r="A481" s="3">
        <v>45653.0</v>
      </c>
      <c r="B481" s="4" t="s">
        <v>22</v>
      </c>
      <c r="C481" s="4" t="s">
        <v>11</v>
      </c>
      <c r="D481" s="5">
        <v>630.0</v>
      </c>
      <c r="E481" s="5">
        <v>770.0</v>
      </c>
      <c r="F481" s="5">
        <v>4.0</v>
      </c>
      <c r="G481" s="6"/>
    </row>
    <row r="482">
      <c r="A482" s="3">
        <v>45653.0</v>
      </c>
      <c r="B482" s="4" t="s">
        <v>24</v>
      </c>
      <c r="C482" s="4" t="s">
        <v>14</v>
      </c>
      <c r="D482" s="5">
        <v>784.0</v>
      </c>
      <c r="E482" s="5">
        <v>1105.0</v>
      </c>
      <c r="F482" s="5">
        <v>3.0</v>
      </c>
      <c r="G482" s="6"/>
    </row>
    <row r="483">
      <c r="A483" s="3">
        <v>45653.0</v>
      </c>
      <c r="B483" s="4" t="s">
        <v>6</v>
      </c>
      <c r="C483" s="4" t="s">
        <v>25</v>
      </c>
      <c r="D483" s="5">
        <v>1090.0</v>
      </c>
      <c r="E483" s="5">
        <v>1172.0</v>
      </c>
      <c r="F483" s="5">
        <v>2.0</v>
      </c>
      <c r="G483" s="6"/>
    </row>
    <row r="484">
      <c r="A484" s="3">
        <v>45653.0</v>
      </c>
      <c r="B484" s="4" t="s">
        <v>10</v>
      </c>
      <c r="C484" s="4" t="s">
        <v>14</v>
      </c>
      <c r="D484" s="5">
        <v>1058.0</v>
      </c>
      <c r="E484" s="5">
        <v>1454.0</v>
      </c>
      <c r="F484" s="5">
        <v>2.0</v>
      </c>
      <c r="G484" s="6"/>
    </row>
    <row r="485">
      <c r="A485" s="3">
        <v>45653.0</v>
      </c>
      <c r="B485" s="4" t="s">
        <v>15</v>
      </c>
      <c r="C485" s="4" t="s">
        <v>11</v>
      </c>
      <c r="D485" s="5">
        <v>1380.0</v>
      </c>
      <c r="E485" s="5">
        <v>1581.0</v>
      </c>
      <c r="F485" s="5">
        <v>4.0</v>
      </c>
      <c r="G485" s="6"/>
    </row>
    <row r="486">
      <c r="A486" s="3">
        <v>45654.0</v>
      </c>
      <c r="B486" s="4" t="s">
        <v>13</v>
      </c>
      <c r="C486" s="4" t="s">
        <v>7</v>
      </c>
      <c r="D486" s="5">
        <v>1447.0</v>
      </c>
      <c r="E486" s="5">
        <v>1737.0</v>
      </c>
      <c r="F486" s="5">
        <v>4.0</v>
      </c>
      <c r="G486" s="6"/>
    </row>
    <row r="487">
      <c r="A487" s="3">
        <v>45654.0</v>
      </c>
      <c r="B487" s="4" t="s">
        <v>13</v>
      </c>
      <c r="C487" s="4" t="s">
        <v>16</v>
      </c>
      <c r="D487" s="5">
        <v>314.0</v>
      </c>
      <c r="E487" s="5">
        <v>544.0</v>
      </c>
      <c r="F487" s="5">
        <v>1.0</v>
      </c>
      <c r="G487" s="6"/>
    </row>
    <row r="488">
      <c r="A488" s="3">
        <v>45654.0</v>
      </c>
      <c r="B488" s="4" t="s">
        <v>8</v>
      </c>
      <c r="C488" s="4" t="s">
        <v>14</v>
      </c>
      <c r="D488" s="5">
        <v>1290.0</v>
      </c>
      <c r="E488" s="5">
        <v>1568.0</v>
      </c>
      <c r="F488" s="5">
        <v>5.0</v>
      </c>
      <c r="G488" s="6"/>
    </row>
    <row r="489">
      <c r="A489" s="3">
        <v>45654.0</v>
      </c>
      <c r="B489" s="4" t="s">
        <v>8</v>
      </c>
      <c r="C489" s="4" t="s">
        <v>23</v>
      </c>
      <c r="D489" s="5">
        <v>763.0</v>
      </c>
      <c r="E489" s="5">
        <v>1201.0</v>
      </c>
      <c r="F489" s="5">
        <v>3.0</v>
      </c>
      <c r="G489" s="6"/>
    </row>
    <row r="490">
      <c r="A490" s="3">
        <v>45654.0</v>
      </c>
      <c r="B490" s="4" t="s">
        <v>6</v>
      </c>
      <c r="C490" s="4" t="s">
        <v>9</v>
      </c>
      <c r="D490" s="5">
        <v>857.0</v>
      </c>
      <c r="E490" s="5">
        <v>934.0</v>
      </c>
      <c r="F490" s="5">
        <v>2.0</v>
      </c>
      <c r="G490" s="6"/>
    </row>
    <row r="491">
      <c r="A491" s="3">
        <v>45654.0</v>
      </c>
      <c r="B491" s="4" t="s">
        <v>22</v>
      </c>
      <c r="C491" s="4" t="s">
        <v>27</v>
      </c>
      <c r="D491" s="5">
        <v>445.0</v>
      </c>
      <c r="E491" s="5">
        <v>640.0</v>
      </c>
      <c r="F491" s="5">
        <v>5.0</v>
      </c>
      <c r="G491" s="6"/>
    </row>
    <row r="492">
      <c r="A492" s="3">
        <v>45654.0</v>
      </c>
      <c r="B492" s="4" t="s">
        <v>8</v>
      </c>
      <c r="C492" s="4" t="s">
        <v>9</v>
      </c>
      <c r="D492" s="5">
        <v>621.0</v>
      </c>
      <c r="E492" s="5">
        <v>1031.0</v>
      </c>
      <c r="F492" s="5">
        <v>5.0</v>
      </c>
      <c r="G492" s="6"/>
    </row>
    <row r="493">
      <c r="A493" s="3">
        <v>45654.0</v>
      </c>
      <c r="B493" s="4" t="s">
        <v>24</v>
      </c>
      <c r="C493" s="4" t="s">
        <v>14</v>
      </c>
      <c r="D493" s="5">
        <v>1194.0</v>
      </c>
      <c r="E493" s="5">
        <v>1573.0</v>
      </c>
      <c r="F493" s="5">
        <v>1.0</v>
      </c>
      <c r="G493" s="6"/>
    </row>
    <row r="494">
      <c r="A494" s="3">
        <v>45655.0</v>
      </c>
      <c r="B494" s="4" t="s">
        <v>8</v>
      </c>
      <c r="C494" s="4" t="s">
        <v>27</v>
      </c>
      <c r="D494" s="5">
        <v>700.0</v>
      </c>
      <c r="E494" s="5">
        <v>920.0</v>
      </c>
      <c r="F494" s="5">
        <v>4.0</v>
      </c>
      <c r="G494" s="6"/>
    </row>
    <row r="495">
      <c r="A495" s="3">
        <v>45655.0</v>
      </c>
      <c r="B495" s="4" t="s">
        <v>15</v>
      </c>
      <c r="C495" s="4" t="s">
        <v>23</v>
      </c>
      <c r="D495" s="5">
        <v>1289.0</v>
      </c>
      <c r="E495" s="5">
        <v>1739.0</v>
      </c>
      <c r="F495" s="5">
        <v>2.0</v>
      </c>
      <c r="G495" s="6"/>
    </row>
    <row r="496">
      <c r="A496" s="3">
        <v>45655.0</v>
      </c>
      <c r="B496" s="4" t="s">
        <v>15</v>
      </c>
      <c r="C496" s="4" t="s">
        <v>21</v>
      </c>
      <c r="D496" s="5">
        <v>563.0</v>
      </c>
      <c r="E496" s="5">
        <v>938.0</v>
      </c>
      <c r="F496" s="5">
        <v>3.0</v>
      </c>
      <c r="G496" s="6"/>
    </row>
    <row r="497">
      <c r="A497" s="3">
        <v>45655.0</v>
      </c>
      <c r="B497" s="4" t="s">
        <v>22</v>
      </c>
      <c r="C497" s="4" t="s">
        <v>14</v>
      </c>
      <c r="D497" s="5">
        <v>981.0</v>
      </c>
      <c r="E497" s="5">
        <v>1341.0</v>
      </c>
      <c r="F497" s="5">
        <v>2.0</v>
      </c>
      <c r="G497" s="6"/>
    </row>
    <row r="498">
      <c r="A498" s="3">
        <v>45655.0</v>
      </c>
      <c r="B498" s="4" t="s">
        <v>6</v>
      </c>
      <c r="C498" s="4" t="s">
        <v>16</v>
      </c>
      <c r="D498" s="5">
        <v>305.0</v>
      </c>
      <c r="E498" s="5">
        <v>693.0</v>
      </c>
      <c r="F498" s="5">
        <v>2.0</v>
      </c>
      <c r="G498" s="6"/>
    </row>
    <row r="499">
      <c r="A499" s="3">
        <v>45655.0</v>
      </c>
      <c r="B499" s="4" t="s">
        <v>15</v>
      </c>
      <c r="C499" s="4" t="s">
        <v>23</v>
      </c>
      <c r="D499" s="5">
        <v>1105.0</v>
      </c>
      <c r="E499" s="5">
        <v>1360.0</v>
      </c>
      <c r="F499" s="5">
        <v>5.0</v>
      </c>
      <c r="G499" s="6"/>
    </row>
    <row r="500">
      <c r="A500" s="3">
        <v>45655.0</v>
      </c>
      <c r="B500" s="4" t="s">
        <v>13</v>
      </c>
      <c r="C500" s="4" t="s">
        <v>11</v>
      </c>
      <c r="D500" s="5">
        <v>440.0</v>
      </c>
      <c r="E500" s="5">
        <v>732.0</v>
      </c>
      <c r="F500" s="5">
        <v>5.0</v>
      </c>
      <c r="G500" s="6"/>
    </row>
    <row r="501">
      <c r="A501" s="3">
        <v>45655.0</v>
      </c>
      <c r="B501" s="4" t="s">
        <v>13</v>
      </c>
      <c r="C501" s="4" t="s">
        <v>27</v>
      </c>
      <c r="D501" s="5">
        <v>826.0</v>
      </c>
      <c r="E501" s="5">
        <v>1120.0</v>
      </c>
      <c r="F501" s="5">
        <v>3.0</v>
      </c>
      <c r="G501" s="6"/>
    </row>
  </sheetData>
  <mergeCells count="1">
    <mergeCell ref="I4:L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53.38"/>
    <col customWidth="1" min="14" max="14" width="23.25"/>
    <col customWidth="1" min="15" max="15" width="19.75"/>
    <col customWidth="1" min="21" max="21" width="14.88"/>
  </cols>
  <sheetData>
    <row r="1">
      <c r="A1" s="13" t="s">
        <v>0</v>
      </c>
      <c r="B1" s="10" t="s">
        <v>28</v>
      </c>
      <c r="C1" s="10" t="s">
        <v>1</v>
      </c>
      <c r="D1" s="10" t="s">
        <v>2</v>
      </c>
      <c r="E1" s="10" t="s">
        <v>3</v>
      </c>
      <c r="F1" s="10" t="s">
        <v>4</v>
      </c>
      <c r="G1" s="10" t="s">
        <v>5</v>
      </c>
      <c r="H1" s="10" t="s">
        <v>29</v>
      </c>
      <c r="I1" s="10" t="s">
        <v>30</v>
      </c>
      <c r="J1" s="10" t="s">
        <v>31</v>
      </c>
      <c r="K1" s="10" t="s">
        <v>32</v>
      </c>
    </row>
    <row r="2">
      <c r="A2" s="14">
        <v>45566.0</v>
      </c>
      <c r="B2" s="15" t="str">
        <f t="shared" ref="B2:B501" si="1">text(A2,"mmmm")</f>
        <v>October</v>
      </c>
      <c r="C2" s="15" t="s">
        <v>6</v>
      </c>
      <c r="D2" s="15" t="s">
        <v>7</v>
      </c>
      <c r="E2" s="6">
        <v>250.0</v>
      </c>
      <c r="F2" s="6">
        <v>599.0</v>
      </c>
      <c r="G2" s="6">
        <v>1.0</v>
      </c>
      <c r="H2" s="16">
        <f t="shared" ref="H2:H501" si="2">F2 - E2
</f>
        <v>349</v>
      </c>
      <c r="I2" s="16">
        <f t="shared" ref="I2:I501" si="3">F2 * G2
</f>
        <v>599</v>
      </c>
      <c r="J2" s="16">
        <f t="shared" ref="J2:J501" si="4">E2 * G2
</f>
        <v>250</v>
      </c>
      <c r="K2" s="16">
        <f t="shared" ref="K2:K501" si="5"> (F2-E2)*G2</f>
        <v>349</v>
      </c>
      <c r="M2" s="17" t="s">
        <v>33</v>
      </c>
      <c r="Q2" s="18" t="s">
        <v>34</v>
      </c>
    </row>
    <row r="3">
      <c r="A3" s="14">
        <v>45566.0</v>
      </c>
      <c r="B3" s="15" t="str">
        <f t="shared" si="1"/>
        <v>October</v>
      </c>
      <c r="C3" s="15" t="s">
        <v>8</v>
      </c>
      <c r="D3" s="15" t="s">
        <v>9</v>
      </c>
      <c r="E3" s="6">
        <v>1222.0</v>
      </c>
      <c r="F3" s="6">
        <v>1406.0</v>
      </c>
      <c r="G3" s="6">
        <v>4.0</v>
      </c>
      <c r="H3" s="16">
        <f t="shared" si="2"/>
        <v>184</v>
      </c>
      <c r="I3" s="16">
        <f t="shared" si="3"/>
        <v>5624</v>
      </c>
      <c r="J3" s="16">
        <f t="shared" si="4"/>
        <v>4888</v>
      </c>
      <c r="K3" s="16">
        <f t="shared" si="5"/>
        <v>736</v>
      </c>
    </row>
    <row r="4">
      <c r="A4" s="14">
        <v>45566.0</v>
      </c>
      <c r="B4" s="15" t="str">
        <f t="shared" si="1"/>
        <v>October</v>
      </c>
      <c r="C4" s="15" t="s">
        <v>10</v>
      </c>
      <c r="D4" s="15" t="s">
        <v>11</v>
      </c>
      <c r="E4" s="6">
        <v>942.0</v>
      </c>
      <c r="F4" s="6">
        <v>1093.0</v>
      </c>
      <c r="G4" s="6">
        <v>5.0</v>
      </c>
      <c r="H4" s="16">
        <f t="shared" si="2"/>
        <v>151</v>
      </c>
      <c r="I4" s="16">
        <f t="shared" si="3"/>
        <v>5465</v>
      </c>
      <c r="J4" s="16">
        <f t="shared" si="4"/>
        <v>4710</v>
      </c>
      <c r="K4" s="16">
        <f t="shared" si="5"/>
        <v>755</v>
      </c>
    </row>
    <row r="5">
      <c r="A5" s="14">
        <v>45566.0</v>
      </c>
      <c r="B5" s="15" t="str">
        <f t="shared" si="1"/>
        <v>October</v>
      </c>
      <c r="C5" s="15" t="s">
        <v>13</v>
      </c>
      <c r="D5" s="15" t="s">
        <v>14</v>
      </c>
      <c r="E5" s="6">
        <v>1252.0</v>
      </c>
      <c r="F5" s="6">
        <v>1628.0</v>
      </c>
      <c r="G5" s="6">
        <v>2.0</v>
      </c>
      <c r="H5" s="16">
        <f t="shared" si="2"/>
        <v>376</v>
      </c>
      <c r="I5" s="16">
        <f t="shared" si="3"/>
        <v>3256</v>
      </c>
      <c r="J5" s="16">
        <f t="shared" si="4"/>
        <v>2504</v>
      </c>
      <c r="K5" s="16">
        <f t="shared" si="5"/>
        <v>752</v>
      </c>
    </row>
    <row r="6">
      <c r="A6" s="14">
        <v>45566.0</v>
      </c>
      <c r="B6" s="15" t="str">
        <f t="shared" si="1"/>
        <v>October</v>
      </c>
      <c r="C6" s="15" t="s">
        <v>15</v>
      </c>
      <c r="D6" s="15" t="s">
        <v>16</v>
      </c>
      <c r="E6" s="6">
        <v>370.0</v>
      </c>
      <c r="F6" s="6">
        <v>839.0</v>
      </c>
      <c r="G6" s="6">
        <v>1.0</v>
      </c>
      <c r="H6" s="16">
        <f t="shared" si="2"/>
        <v>469</v>
      </c>
      <c r="I6" s="16">
        <f t="shared" si="3"/>
        <v>839</v>
      </c>
      <c r="J6" s="16">
        <f t="shared" si="4"/>
        <v>370</v>
      </c>
      <c r="K6" s="16">
        <f t="shared" si="5"/>
        <v>469</v>
      </c>
    </row>
    <row r="7">
      <c r="A7" s="14">
        <v>45566.0</v>
      </c>
      <c r="B7" s="15" t="str">
        <f t="shared" si="1"/>
        <v>October</v>
      </c>
      <c r="C7" s="15" t="s">
        <v>10</v>
      </c>
      <c r="D7" s="15" t="s">
        <v>14</v>
      </c>
      <c r="E7" s="6">
        <v>1199.0</v>
      </c>
      <c r="F7" s="6">
        <v>1493.0</v>
      </c>
      <c r="G7" s="6">
        <v>3.0</v>
      </c>
      <c r="H7" s="16">
        <f t="shared" si="2"/>
        <v>294</v>
      </c>
      <c r="I7" s="16">
        <f t="shared" si="3"/>
        <v>4479</v>
      </c>
      <c r="J7" s="16">
        <f t="shared" si="4"/>
        <v>3597</v>
      </c>
      <c r="K7" s="16">
        <f t="shared" si="5"/>
        <v>882</v>
      </c>
    </row>
    <row r="8">
      <c r="A8" s="14">
        <v>45567.0</v>
      </c>
      <c r="B8" s="15" t="str">
        <f t="shared" si="1"/>
        <v>October</v>
      </c>
      <c r="C8" s="15" t="s">
        <v>8</v>
      </c>
      <c r="D8" s="15" t="s">
        <v>7</v>
      </c>
      <c r="E8" s="6">
        <v>280.0</v>
      </c>
      <c r="F8" s="6">
        <v>709.0</v>
      </c>
      <c r="G8" s="6">
        <v>1.0</v>
      </c>
      <c r="H8" s="16">
        <f t="shared" si="2"/>
        <v>429</v>
      </c>
      <c r="I8" s="16">
        <f t="shared" si="3"/>
        <v>709</v>
      </c>
      <c r="J8" s="16">
        <f t="shared" si="4"/>
        <v>280</v>
      </c>
      <c r="K8" s="16">
        <f t="shared" si="5"/>
        <v>429</v>
      </c>
    </row>
    <row r="9">
      <c r="A9" s="14">
        <v>45567.0</v>
      </c>
      <c r="B9" s="15" t="str">
        <f t="shared" si="1"/>
        <v>October</v>
      </c>
      <c r="C9" s="15" t="s">
        <v>20</v>
      </c>
      <c r="D9" s="15" t="s">
        <v>11</v>
      </c>
      <c r="E9" s="6">
        <v>788.0</v>
      </c>
      <c r="F9" s="6">
        <v>1123.0</v>
      </c>
      <c r="G9" s="6">
        <v>2.0</v>
      </c>
      <c r="H9" s="16">
        <f t="shared" si="2"/>
        <v>335</v>
      </c>
      <c r="I9" s="16">
        <f t="shared" si="3"/>
        <v>2246</v>
      </c>
      <c r="J9" s="16">
        <f t="shared" si="4"/>
        <v>1576</v>
      </c>
      <c r="K9" s="16">
        <f t="shared" si="5"/>
        <v>670</v>
      </c>
    </row>
    <row r="10">
      <c r="A10" s="14">
        <v>45567.0</v>
      </c>
      <c r="B10" s="15" t="str">
        <f t="shared" si="1"/>
        <v>October</v>
      </c>
      <c r="C10" s="15" t="s">
        <v>15</v>
      </c>
      <c r="D10" s="15" t="s">
        <v>21</v>
      </c>
      <c r="E10" s="6">
        <v>1459.0</v>
      </c>
      <c r="F10" s="6">
        <v>1554.0</v>
      </c>
      <c r="G10" s="6">
        <v>4.0</v>
      </c>
      <c r="H10" s="16">
        <f t="shared" si="2"/>
        <v>95</v>
      </c>
      <c r="I10" s="16">
        <f t="shared" si="3"/>
        <v>6216</v>
      </c>
      <c r="J10" s="16">
        <f t="shared" si="4"/>
        <v>5836</v>
      </c>
      <c r="K10" s="16">
        <f t="shared" si="5"/>
        <v>380</v>
      </c>
    </row>
    <row r="11">
      <c r="A11" s="14">
        <v>45567.0</v>
      </c>
      <c r="B11" s="15" t="str">
        <f t="shared" si="1"/>
        <v>October</v>
      </c>
      <c r="C11" s="15" t="s">
        <v>8</v>
      </c>
      <c r="D11" s="15" t="s">
        <v>9</v>
      </c>
      <c r="E11" s="6">
        <v>664.0</v>
      </c>
      <c r="F11" s="6">
        <v>1110.0</v>
      </c>
      <c r="G11" s="6">
        <v>2.0</v>
      </c>
      <c r="H11" s="16">
        <f t="shared" si="2"/>
        <v>446</v>
      </c>
      <c r="I11" s="16">
        <f t="shared" si="3"/>
        <v>2220</v>
      </c>
      <c r="J11" s="16">
        <f t="shared" si="4"/>
        <v>1328</v>
      </c>
      <c r="K11" s="16">
        <f t="shared" si="5"/>
        <v>892</v>
      </c>
    </row>
    <row r="12">
      <c r="A12" s="14">
        <v>45567.0</v>
      </c>
      <c r="B12" s="15" t="str">
        <f t="shared" si="1"/>
        <v>October</v>
      </c>
      <c r="C12" s="15" t="s">
        <v>10</v>
      </c>
      <c r="D12" s="15" t="s">
        <v>14</v>
      </c>
      <c r="E12" s="6">
        <v>443.0</v>
      </c>
      <c r="F12" s="6">
        <v>614.0</v>
      </c>
      <c r="G12" s="6">
        <v>4.0</v>
      </c>
      <c r="H12" s="16">
        <f t="shared" si="2"/>
        <v>171</v>
      </c>
      <c r="I12" s="16">
        <f t="shared" si="3"/>
        <v>2456</v>
      </c>
      <c r="J12" s="16">
        <f t="shared" si="4"/>
        <v>1772</v>
      </c>
      <c r="K12" s="16">
        <f t="shared" si="5"/>
        <v>684</v>
      </c>
    </row>
    <row r="13">
      <c r="A13" s="14">
        <v>45567.0</v>
      </c>
      <c r="B13" s="15" t="str">
        <f t="shared" si="1"/>
        <v>October</v>
      </c>
      <c r="C13" s="15" t="s">
        <v>13</v>
      </c>
      <c r="D13" s="15" t="s">
        <v>23</v>
      </c>
      <c r="E13" s="6">
        <v>316.0</v>
      </c>
      <c r="F13" s="6">
        <v>407.0</v>
      </c>
      <c r="G13" s="6">
        <v>3.0</v>
      </c>
      <c r="H13" s="16">
        <f t="shared" si="2"/>
        <v>91</v>
      </c>
      <c r="I13" s="16">
        <f t="shared" si="3"/>
        <v>1221</v>
      </c>
      <c r="J13" s="16">
        <f t="shared" si="4"/>
        <v>948</v>
      </c>
      <c r="K13" s="16">
        <f t="shared" si="5"/>
        <v>273</v>
      </c>
    </row>
    <row r="14">
      <c r="A14" s="14">
        <v>45567.0</v>
      </c>
      <c r="B14" s="15" t="str">
        <f t="shared" si="1"/>
        <v>October</v>
      </c>
      <c r="C14" s="15" t="s">
        <v>6</v>
      </c>
      <c r="D14" s="15" t="s">
        <v>21</v>
      </c>
      <c r="E14" s="6">
        <v>1405.0</v>
      </c>
      <c r="F14" s="6">
        <v>1672.0</v>
      </c>
      <c r="G14" s="6">
        <v>3.0</v>
      </c>
      <c r="H14" s="16">
        <f t="shared" si="2"/>
        <v>267</v>
      </c>
      <c r="I14" s="16">
        <f t="shared" si="3"/>
        <v>5016</v>
      </c>
      <c r="J14" s="16">
        <f t="shared" si="4"/>
        <v>4215</v>
      </c>
      <c r="K14" s="16">
        <f t="shared" si="5"/>
        <v>801</v>
      </c>
    </row>
    <row r="15">
      <c r="A15" s="14">
        <v>45568.0</v>
      </c>
      <c r="B15" s="15" t="str">
        <f t="shared" si="1"/>
        <v>October</v>
      </c>
      <c r="C15" s="15" t="s">
        <v>24</v>
      </c>
      <c r="D15" s="15" t="s">
        <v>25</v>
      </c>
      <c r="E15" s="6">
        <v>1029.0</v>
      </c>
      <c r="F15" s="6">
        <v>1455.0</v>
      </c>
      <c r="G15" s="6">
        <v>5.0</v>
      </c>
      <c r="H15" s="16">
        <f t="shared" si="2"/>
        <v>426</v>
      </c>
      <c r="I15" s="16">
        <f t="shared" si="3"/>
        <v>7275</v>
      </c>
      <c r="J15" s="16">
        <f t="shared" si="4"/>
        <v>5145</v>
      </c>
      <c r="K15" s="16">
        <f t="shared" si="5"/>
        <v>2130</v>
      </c>
      <c r="M15" s="17" t="s">
        <v>38</v>
      </c>
    </row>
    <row r="16">
      <c r="A16" s="14">
        <v>45568.0</v>
      </c>
      <c r="B16" s="15" t="str">
        <f t="shared" si="1"/>
        <v>October</v>
      </c>
      <c r="C16" s="15" t="s">
        <v>13</v>
      </c>
      <c r="D16" s="15" t="s">
        <v>14</v>
      </c>
      <c r="E16" s="6">
        <v>949.0</v>
      </c>
      <c r="F16" s="6">
        <v>1024.0</v>
      </c>
      <c r="G16" s="6">
        <v>4.0</v>
      </c>
      <c r="H16" s="16">
        <f t="shared" si="2"/>
        <v>75</v>
      </c>
      <c r="I16" s="16">
        <f t="shared" si="3"/>
        <v>4096</v>
      </c>
      <c r="J16" s="16">
        <f t="shared" si="4"/>
        <v>3796</v>
      </c>
      <c r="K16" s="16">
        <f t="shared" si="5"/>
        <v>300</v>
      </c>
    </row>
    <row r="17">
      <c r="A17" s="14">
        <v>45568.0</v>
      </c>
      <c r="B17" s="15" t="str">
        <f t="shared" si="1"/>
        <v>October</v>
      </c>
      <c r="C17" s="15" t="s">
        <v>15</v>
      </c>
      <c r="D17" s="15" t="s">
        <v>21</v>
      </c>
      <c r="E17" s="6">
        <v>928.0</v>
      </c>
      <c r="F17" s="6">
        <v>1335.0</v>
      </c>
      <c r="G17" s="6">
        <v>1.0</v>
      </c>
      <c r="H17" s="16">
        <f t="shared" si="2"/>
        <v>407</v>
      </c>
      <c r="I17" s="16">
        <f t="shared" si="3"/>
        <v>1335</v>
      </c>
      <c r="J17" s="16">
        <f t="shared" si="4"/>
        <v>928</v>
      </c>
      <c r="K17" s="16">
        <f t="shared" si="5"/>
        <v>407</v>
      </c>
    </row>
    <row r="18">
      <c r="A18" s="14">
        <v>45568.0</v>
      </c>
      <c r="B18" s="15" t="str">
        <f t="shared" si="1"/>
        <v>October</v>
      </c>
      <c r="C18" s="15" t="s">
        <v>22</v>
      </c>
      <c r="D18" s="15" t="s">
        <v>26</v>
      </c>
      <c r="E18" s="6">
        <v>782.0</v>
      </c>
      <c r="F18" s="6">
        <v>1055.0</v>
      </c>
      <c r="G18" s="6">
        <v>3.0</v>
      </c>
      <c r="H18" s="16">
        <f t="shared" si="2"/>
        <v>273</v>
      </c>
      <c r="I18" s="16">
        <f t="shared" si="3"/>
        <v>3165</v>
      </c>
      <c r="J18" s="16">
        <f t="shared" si="4"/>
        <v>2346</v>
      </c>
      <c r="K18" s="16">
        <f t="shared" si="5"/>
        <v>819</v>
      </c>
    </row>
    <row r="19">
      <c r="A19" s="14">
        <v>45568.0</v>
      </c>
      <c r="B19" s="15" t="str">
        <f t="shared" si="1"/>
        <v>October</v>
      </c>
      <c r="C19" s="15" t="s">
        <v>20</v>
      </c>
      <c r="D19" s="15" t="s">
        <v>27</v>
      </c>
      <c r="E19" s="6">
        <v>561.0</v>
      </c>
      <c r="F19" s="6">
        <v>869.0</v>
      </c>
      <c r="G19" s="6">
        <v>2.0</v>
      </c>
      <c r="H19" s="16">
        <f t="shared" si="2"/>
        <v>308</v>
      </c>
      <c r="I19" s="16">
        <f t="shared" si="3"/>
        <v>1738</v>
      </c>
      <c r="J19" s="16">
        <f t="shared" si="4"/>
        <v>1122</v>
      </c>
      <c r="K19" s="16">
        <f t="shared" si="5"/>
        <v>616</v>
      </c>
    </row>
    <row r="20">
      <c r="A20" s="14">
        <v>45568.0</v>
      </c>
      <c r="B20" s="15" t="str">
        <f t="shared" si="1"/>
        <v>October</v>
      </c>
      <c r="C20" s="15" t="s">
        <v>15</v>
      </c>
      <c r="D20" s="15" t="s">
        <v>11</v>
      </c>
      <c r="E20" s="6">
        <v>204.0</v>
      </c>
      <c r="F20" s="6">
        <v>256.0</v>
      </c>
      <c r="G20" s="6">
        <v>1.0</v>
      </c>
      <c r="H20" s="16">
        <f t="shared" si="2"/>
        <v>52</v>
      </c>
      <c r="I20" s="16">
        <f t="shared" si="3"/>
        <v>256</v>
      </c>
      <c r="J20" s="16">
        <f t="shared" si="4"/>
        <v>204</v>
      </c>
      <c r="K20" s="16">
        <f t="shared" si="5"/>
        <v>52</v>
      </c>
    </row>
    <row r="21">
      <c r="A21" s="14">
        <v>45568.0</v>
      </c>
      <c r="B21" s="15" t="str">
        <f t="shared" si="1"/>
        <v>October</v>
      </c>
      <c r="C21" s="15" t="s">
        <v>20</v>
      </c>
      <c r="D21" s="15" t="s">
        <v>21</v>
      </c>
      <c r="E21" s="6">
        <v>1173.0</v>
      </c>
      <c r="F21" s="6">
        <v>1277.0</v>
      </c>
      <c r="G21" s="6">
        <v>4.0</v>
      </c>
      <c r="H21" s="16">
        <f t="shared" si="2"/>
        <v>104</v>
      </c>
      <c r="I21" s="16">
        <f t="shared" si="3"/>
        <v>5108</v>
      </c>
      <c r="J21" s="16">
        <f t="shared" si="4"/>
        <v>4692</v>
      </c>
      <c r="K21" s="16">
        <f t="shared" si="5"/>
        <v>416</v>
      </c>
    </row>
    <row r="22">
      <c r="A22" s="14">
        <v>45569.0</v>
      </c>
      <c r="B22" s="15" t="str">
        <f t="shared" si="1"/>
        <v>October</v>
      </c>
      <c r="C22" s="15" t="s">
        <v>6</v>
      </c>
      <c r="D22" s="15" t="s">
        <v>16</v>
      </c>
      <c r="E22" s="6">
        <v>1328.0</v>
      </c>
      <c r="F22" s="6">
        <v>1618.0</v>
      </c>
      <c r="G22" s="6">
        <v>3.0</v>
      </c>
      <c r="H22" s="16">
        <f t="shared" si="2"/>
        <v>290</v>
      </c>
      <c r="I22" s="16">
        <f t="shared" si="3"/>
        <v>4854</v>
      </c>
      <c r="J22" s="16">
        <f t="shared" si="4"/>
        <v>3984</v>
      </c>
      <c r="K22" s="16">
        <f t="shared" si="5"/>
        <v>870</v>
      </c>
    </row>
    <row r="23">
      <c r="A23" s="14">
        <v>45569.0</v>
      </c>
      <c r="B23" s="15" t="str">
        <f t="shared" si="1"/>
        <v>October</v>
      </c>
      <c r="C23" s="15" t="s">
        <v>10</v>
      </c>
      <c r="D23" s="15" t="s">
        <v>23</v>
      </c>
      <c r="E23" s="6">
        <v>573.0</v>
      </c>
      <c r="F23" s="6">
        <v>868.0</v>
      </c>
      <c r="G23" s="6">
        <v>2.0</v>
      </c>
      <c r="H23" s="16">
        <f t="shared" si="2"/>
        <v>295</v>
      </c>
      <c r="I23" s="16">
        <f t="shared" si="3"/>
        <v>1736</v>
      </c>
      <c r="J23" s="16">
        <f t="shared" si="4"/>
        <v>1146</v>
      </c>
      <c r="K23" s="16">
        <f t="shared" si="5"/>
        <v>590</v>
      </c>
    </row>
    <row r="24">
      <c r="A24" s="14">
        <v>45569.0</v>
      </c>
      <c r="B24" s="15" t="str">
        <f t="shared" si="1"/>
        <v>October</v>
      </c>
      <c r="C24" s="15" t="s">
        <v>24</v>
      </c>
      <c r="D24" s="15" t="s">
        <v>27</v>
      </c>
      <c r="E24" s="6">
        <v>1058.0</v>
      </c>
      <c r="F24" s="6">
        <v>1211.0</v>
      </c>
      <c r="G24" s="6">
        <v>5.0</v>
      </c>
      <c r="H24" s="16">
        <f t="shared" si="2"/>
        <v>153</v>
      </c>
      <c r="I24" s="16">
        <f t="shared" si="3"/>
        <v>6055</v>
      </c>
      <c r="J24" s="16">
        <f t="shared" si="4"/>
        <v>5290</v>
      </c>
      <c r="K24" s="16">
        <f t="shared" si="5"/>
        <v>765</v>
      </c>
    </row>
    <row r="25">
      <c r="A25" s="14">
        <v>45569.0</v>
      </c>
      <c r="B25" s="15" t="str">
        <f t="shared" si="1"/>
        <v>October</v>
      </c>
      <c r="C25" s="15" t="s">
        <v>10</v>
      </c>
      <c r="D25" s="15" t="s">
        <v>23</v>
      </c>
      <c r="E25" s="6">
        <v>1399.0</v>
      </c>
      <c r="F25" s="6">
        <v>1511.0</v>
      </c>
      <c r="G25" s="6">
        <v>1.0</v>
      </c>
      <c r="H25" s="16">
        <f t="shared" si="2"/>
        <v>112</v>
      </c>
      <c r="I25" s="16">
        <f t="shared" si="3"/>
        <v>1511</v>
      </c>
      <c r="J25" s="16">
        <f t="shared" si="4"/>
        <v>1399</v>
      </c>
      <c r="K25" s="16">
        <f t="shared" si="5"/>
        <v>112</v>
      </c>
    </row>
    <row r="26">
      <c r="A26" s="14">
        <v>45569.0</v>
      </c>
      <c r="B26" s="15" t="str">
        <f t="shared" si="1"/>
        <v>October</v>
      </c>
      <c r="C26" s="15" t="s">
        <v>24</v>
      </c>
      <c r="D26" s="15" t="s">
        <v>25</v>
      </c>
      <c r="E26" s="6">
        <v>377.0</v>
      </c>
      <c r="F26" s="6">
        <v>512.0</v>
      </c>
      <c r="G26" s="6">
        <v>3.0</v>
      </c>
      <c r="H26" s="16">
        <f t="shared" si="2"/>
        <v>135</v>
      </c>
      <c r="I26" s="16">
        <f t="shared" si="3"/>
        <v>1536</v>
      </c>
      <c r="J26" s="16">
        <f t="shared" si="4"/>
        <v>1131</v>
      </c>
      <c r="K26" s="16">
        <f t="shared" si="5"/>
        <v>405</v>
      </c>
    </row>
    <row r="27">
      <c r="A27" s="14">
        <v>45570.0</v>
      </c>
      <c r="B27" s="15" t="str">
        <f t="shared" si="1"/>
        <v>October</v>
      </c>
      <c r="C27" s="15" t="s">
        <v>24</v>
      </c>
      <c r="D27" s="15" t="s">
        <v>26</v>
      </c>
      <c r="E27" s="6">
        <v>352.0</v>
      </c>
      <c r="F27" s="6">
        <v>730.0</v>
      </c>
      <c r="G27" s="6">
        <v>2.0</v>
      </c>
      <c r="H27" s="16">
        <f t="shared" si="2"/>
        <v>378</v>
      </c>
      <c r="I27" s="16">
        <f t="shared" si="3"/>
        <v>1460</v>
      </c>
      <c r="J27" s="16">
        <f t="shared" si="4"/>
        <v>704</v>
      </c>
      <c r="K27" s="16">
        <f t="shared" si="5"/>
        <v>756</v>
      </c>
    </row>
    <row r="28">
      <c r="A28" s="14">
        <v>45570.0</v>
      </c>
      <c r="B28" s="15" t="str">
        <f t="shared" si="1"/>
        <v>October</v>
      </c>
      <c r="C28" s="15" t="s">
        <v>24</v>
      </c>
      <c r="D28" s="15" t="s">
        <v>21</v>
      </c>
      <c r="E28" s="6">
        <v>1289.0</v>
      </c>
      <c r="F28" s="6">
        <v>1639.0</v>
      </c>
      <c r="G28" s="6">
        <v>2.0</v>
      </c>
      <c r="H28" s="16">
        <f t="shared" si="2"/>
        <v>350</v>
      </c>
      <c r="I28" s="16">
        <f t="shared" si="3"/>
        <v>3278</v>
      </c>
      <c r="J28" s="16">
        <f t="shared" si="4"/>
        <v>2578</v>
      </c>
      <c r="K28" s="16">
        <f t="shared" si="5"/>
        <v>700</v>
      </c>
    </row>
    <row r="29">
      <c r="A29" s="14">
        <v>45570.0</v>
      </c>
      <c r="B29" s="15" t="str">
        <f t="shared" si="1"/>
        <v>October</v>
      </c>
      <c r="C29" s="15" t="s">
        <v>13</v>
      </c>
      <c r="D29" s="15" t="s">
        <v>26</v>
      </c>
      <c r="E29" s="6">
        <v>1272.0</v>
      </c>
      <c r="F29" s="6">
        <v>1577.0</v>
      </c>
      <c r="G29" s="6">
        <v>3.0</v>
      </c>
      <c r="H29" s="16">
        <f t="shared" si="2"/>
        <v>305</v>
      </c>
      <c r="I29" s="16">
        <f t="shared" si="3"/>
        <v>4731</v>
      </c>
      <c r="J29" s="16">
        <f t="shared" si="4"/>
        <v>3816</v>
      </c>
      <c r="K29" s="16">
        <f t="shared" si="5"/>
        <v>915</v>
      </c>
    </row>
    <row r="30">
      <c r="A30" s="14">
        <v>45570.0</v>
      </c>
      <c r="B30" s="15" t="str">
        <f t="shared" si="1"/>
        <v>October</v>
      </c>
      <c r="C30" s="15" t="s">
        <v>15</v>
      </c>
      <c r="D30" s="15" t="s">
        <v>26</v>
      </c>
      <c r="E30" s="6">
        <v>452.0</v>
      </c>
      <c r="F30" s="6">
        <v>567.0</v>
      </c>
      <c r="G30" s="6">
        <v>2.0</v>
      </c>
      <c r="H30" s="16">
        <f t="shared" si="2"/>
        <v>115</v>
      </c>
      <c r="I30" s="16">
        <f t="shared" si="3"/>
        <v>1134</v>
      </c>
      <c r="J30" s="16">
        <f t="shared" si="4"/>
        <v>904</v>
      </c>
      <c r="K30" s="16">
        <f t="shared" si="5"/>
        <v>230</v>
      </c>
      <c r="M30" s="17" t="s">
        <v>40</v>
      </c>
    </row>
    <row r="31">
      <c r="A31" s="14">
        <v>45570.0</v>
      </c>
      <c r="B31" s="15" t="str">
        <f t="shared" si="1"/>
        <v>October</v>
      </c>
      <c r="C31" s="15" t="s">
        <v>15</v>
      </c>
      <c r="D31" s="15" t="s">
        <v>21</v>
      </c>
      <c r="E31" s="6">
        <v>1096.0</v>
      </c>
      <c r="F31" s="6">
        <v>1319.0</v>
      </c>
      <c r="G31" s="6">
        <v>3.0</v>
      </c>
      <c r="H31" s="16">
        <f t="shared" si="2"/>
        <v>223</v>
      </c>
      <c r="I31" s="16">
        <f t="shared" si="3"/>
        <v>3957</v>
      </c>
      <c r="J31" s="16">
        <f t="shared" si="4"/>
        <v>3288</v>
      </c>
      <c r="K31" s="16">
        <f t="shared" si="5"/>
        <v>669</v>
      </c>
    </row>
    <row r="32">
      <c r="A32" s="14">
        <v>45570.0</v>
      </c>
      <c r="B32" s="15" t="str">
        <f t="shared" si="1"/>
        <v>October</v>
      </c>
      <c r="C32" s="15" t="s">
        <v>15</v>
      </c>
      <c r="D32" s="15" t="s">
        <v>11</v>
      </c>
      <c r="E32" s="6">
        <v>1203.0</v>
      </c>
      <c r="F32" s="6">
        <v>1383.0</v>
      </c>
      <c r="G32" s="6">
        <v>3.0</v>
      </c>
      <c r="H32" s="16">
        <f t="shared" si="2"/>
        <v>180</v>
      </c>
      <c r="I32" s="16">
        <f t="shared" si="3"/>
        <v>4149</v>
      </c>
      <c r="J32" s="16">
        <f t="shared" si="4"/>
        <v>3609</v>
      </c>
      <c r="K32" s="16">
        <f t="shared" si="5"/>
        <v>540</v>
      </c>
    </row>
    <row r="33">
      <c r="A33" s="14">
        <v>45571.0</v>
      </c>
      <c r="B33" s="15" t="str">
        <f t="shared" si="1"/>
        <v>October</v>
      </c>
      <c r="C33" s="15" t="s">
        <v>10</v>
      </c>
      <c r="D33" s="15" t="s">
        <v>21</v>
      </c>
      <c r="E33" s="6">
        <v>605.0</v>
      </c>
      <c r="F33" s="6">
        <v>1000.0</v>
      </c>
      <c r="G33" s="6">
        <v>2.0</v>
      </c>
      <c r="H33" s="16">
        <f t="shared" si="2"/>
        <v>395</v>
      </c>
      <c r="I33" s="16">
        <f t="shared" si="3"/>
        <v>2000</v>
      </c>
      <c r="J33" s="16">
        <f t="shared" si="4"/>
        <v>1210</v>
      </c>
      <c r="K33" s="16">
        <f t="shared" si="5"/>
        <v>790</v>
      </c>
    </row>
    <row r="34">
      <c r="A34" s="14">
        <v>45571.0</v>
      </c>
      <c r="B34" s="15" t="str">
        <f t="shared" si="1"/>
        <v>October</v>
      </c>
      <c r="C34" s="15" t="s">
        <v>22</v>
      </c>
      <c r="D34" s="15" t="s">
        <v>26</v>
      </c>
      <c r="E34" s="6">
        <v>1130.0</v>
      </c>
      <c r="F34" s="6">
        <v>1318.0</v>
      </c>
      <c r="G34" s="6">
        <v>1.0</v>
      </c>
      <c r="H34" s="16">
        <f t="shared" si="2"/>
        <v>188</v>
      </c>
      <c r="I34" s="16">
        <f t="shared" si="3"/>
        <v>1318</v>
      </c>
      <c r="J34" s="16">
        <f t="shared" si="4"/>
        <v>1130</v>
      </c>
      <c r="K34" s="16">
        <f t="shared" si="5"/>
        <v>188</v>
      </c>
    </row>
    <row r="35">
      <c r="A35" s="14">
        <v>45571.0</v>
      </c>
      <c r="B35" s="15" t="str">
        <f t="shared" si="1"/>
        <v>October</v>
      </c>
      <c r="C35" s="15" t="s">
        <v>10</v>
      </c>
      <c r="D35" s="15" t="s">
        <v>26</v>
      </c>
      <c r="E35" s="6">
        <v>936.0</v>
      </c>
      <c r="F35" s="6">
        <v>1247.0</v>
      </c>
      <c r="G35" s="6">
        <v>5.0</v>
      </c>
      <c r="H35" s="16">
        <f t="shared" si="2"/>
        <v>311</v>
      </c>
      <c r="I35" s="16">
        <f t="shared" si="3"/>
        <v>6235</v>
      </c>
      <c r="J35" s="16">
        <f t="shared" si="4"/>
        <v>4680</v>
      </c>
      <c r="K35" s="16">
        <f t="shared" si="5"/>
        <v>1555</v>
      </c>
    </row>
    <row r="36">
      <c r="A36" s="14">
        <v>45571.0</v>
      </c>
      <c r="B36" s="15" t="str">
        <f t="shared" si="1"/>
        <v>October</v>
      </c>
      <c r="C36" s="15" t="s">
        <v>8</v>
      </c>
      <c r="D36" s="15" t="s">
        <v>21</v>
      </c>
      <c r="E36" s="6">
        <v>1248.0</v>
      </c>
      <c r="F36" s="6">
        <v>1323.0</v>
      </c>
      <c r="G36" s="6">
        <v>2.0</v>
      </c>
      <c r="H36" s="16">
        <f t="shared" si="2"/>
        <v>75</v>
      </c>
      <c r="I36" s="16">
        <f t="shared" si="3"/>
        <v>2646</v>
      </c>
      <c r="J36" s="16">
        <f t="shared" si="4"/>
        <v>2496</v>
      </c>
      <c r="K36" s="16">
        <f t="shared" si="5"/>
        <v>150</v>
      </c>
    </row>
    <row r="37">
      <c r="A37" s="14">
        <v>45571.0</v>
      </c>
      <c r="B37" s="15" t="str">
        <f t="shared" si="1"/>
        <v>October</v>
      </c>
      <c r="C37" s="15" t="s">
        <v>10</v>
      </c>
      <c r="D37" s="15" t="s">
        <v>25</v>
      </c>
      <c r="E37" s="6">
        <v>1421.0</v>
      </c>
      <c r="F37" s="6">
        <v>1702.0</v>
      </c>
      <c r="G37" s="6">
        <v>2.0</v>
      </c>
      <c r="H37" s="16">
        <f t="shared" si="2"/>
        <v>281</v>
      </c>
      <c r="I37" s="16">
        <f t="shared" si="3"/>
        <v>3404</v>
      </c>
      <c r="J37" s="16">
        <f t="shared" si="4"/>
        <v>2842</v>
      </c>
      <c r="K37" s="16">
        <f t="shared" si="5"/>
        <v>562</v>
      </c>
    </row>
    <row r="38">
      <c r="A38" s="14">
        <v>45571.0</v>
      </c>
      <c r="B38" s="15" t="str">
        <f t="shared" si="1"/>
        <v>October</v>
      </c>
      <c r="C38" s="15" t="s">
        <v>13</v>
      </c>
      <c r="D38" s="15" t="s">
        <v>26</v>
      </c>
      <c r="E38" s="6">
        <v>879.0</v>
      </c>
      <c r="F38" s="6">
        <v>1077.0</v>
      </c>
      <c r="G38" s="6">
        <v>5.0</v>
      </c>
      <c r="H38" s="16">
        <f t="shared" si="2"/>
        <v>198</v>
      </c>
      <c r="I38" s="16">
        <f t="shared" si="3"/>
        <v>5385</v>
      </c>
      <c r="J38" s="16">
        <f t="shared" si="4"/>
        <v>4395</v>
      </c>
      <c r="K38" s="16">
        <f t="shared" si="5"/>
        <v>990</v>
      </c>
    </row>
    <row r="39">
      <c r="A39" s="14">
        <v>45571.0</v>
      </c>
      <c r="B39" s="15" t="str">
        <f t="shared" si="1"/>
        <v>October</v>
      </c>
      <c r="C39" s="15" t="s">
        <v>24</v>
      </c>
      <c r="D39" s="15" t="s">
        <v>7</v>
      </c>
      <c r="E39" s="6">
        <v>235.0</v>
      </c>
      <c r="F39" s="6">
        <v>660.0</v>
      </c>
      <c r="G39" s="6">
        <v>1.0</v>
      </c>
      <c r="H39" s="16">
        <f t="shared" si="2"/>
        <v>425</v>
      </c>
      <c r="I39" s="16">
        <f t="shared" si="3"/>
        <v>660</v>
      </c>
      <c r="J39" s="16">
        <f t="shared" si="4"/>
        <v>235</v>
      </c>
      <c r="K39" s="16">
        <f t="shared" si="5"/>
        <v>425</v>
      </c>
    </row>
    <row r="40">
      <c r="A40" s="14">
        <v>45571.0</v>
      </c>
      <c r="B40" s="15" t="str">
        <f t="shared" si="1"/>
        <v>October</v>
      </c>
      <c r="C40" s="15" t="s">
        <v>15</v>
      </c>
      <c r="D40" s="15" t="s">
        <v>25</v>
      </c>
      <c r="E40" s="6">
        <v>482.0</v>
      </c>
      <c r="F40" s="6">
        <v>728.0</v>
      </c>
      <c r="G40" s="6">
        <v>5.0</v>
      </c>
      <c r="H40" s="16">
        <f t="shared" si="2"/>
        <v>246</v>
      </c>
      <c r="I40" s="16">
        <f t="shared" si="3"/>
        <v>3640</v>
      </c>
      <c r="J40" s="16">
        <f t="shared" si="4"/>
        <v>2410</v>
      </c>
      <c r="K40" s="16">
        <f t="shared" si="5"/>
        <v>1230</v>
      </c>
    </row>
    <row r="41">
      <c r="A41" s="14">
        <v>45571.0</v>
      </c>
      <c r="B41" s="15" t="str">
        <f t="shared" si="1"/>
        <v>October</v>
      </c>
      <c r="C41" s="15" t="s">
        <v>24</v>
      </c>
      <c r="D41" s="15" t="s">
        <v>11</v>
      </c>
      <c r="E41" s="6">
        <v>1415.0</v>
      </c>
      <c r="F41" s="6">
        <v>1613.0</v>
      </c>
      <c r="G41" s="6">
        <v>2.0</v>
      </c>
      <c r="H41" s="16">
        <f t="shared" si="2"/>
        <v>198</v>
      </c>
      <c r="I41" s="16">
        <f t="shared" si="3"/>
        <v>3226</v>
      </c>
      <c r="J41" s="16">
        <f t="shared" si="4"/>
        <v>2830</v>
      </c>
      <c r="K41" s="16">
        <f t="shared" si="5"/>
        <v>396</v>
      </c>
    </row>
    <row r="42">
      <c r="A42" s="14">
        <v>45572.0</v>
      </c>
      <c r="B42" s="15" t="str">
        <f t="shared" si="1"/>
        <v>October</v>
      </c>
      <c r="C42" s="15" t="s">
        <v>10</v>
      </c>
      <c r="D42" s="15" t="s">
        <v>9</v>
      </c>
      <c r="E42" s="6">
        <v>1149.0</v>
      </c>
      <c r="F42" s="6">
        <v>1326.0</v>
      </c>
      <c r="G42" s="6">
        <v>2.0</v>
      </c>
      <c r="H42" s="16">
        <f t="shared" si="2"/>
        <v>177</v>
      </c>
      <c r="I42" s="16">
        <f t="shared" si="3"/>
        <v>2652</v>
      </c>
      <c r="J42" s="16">
        <f t="shared" si="4"/>
        <v>2298</v>
      </c>
      <c r="K42" s="16">
        <f t="shared" si="5"/>
        <v>354</v>
      </c>
    </row>
    <row r="43">
      <c r="A43" s="14">
        <v>45572.0</v>
      </c>
      <c r="B43" s="15" t="str">
        <f t="shared" si="1"/>
        <v>October</v>
      </c>
      <c r="C43" s="15" t="s">
        <v>20</v>
      </c>
      <c r="D43" s="15" t="s">
        <v>9</v>
      </c>
      <c r="E43" s="6">
        <v>1338.0</v>
      </c>
      <c r="F43" s="6">
        <v>1578.0</v>
      </c>
      <c r="G43" s="6">
        <v>3.0</v>
      </c>
      <c r="H43" s="16">
        <f t="shared" si="2"/>
        <v>240</v>
      </c>
      <c r="I43" s="16">
        <f t="shared" si="3"/>
        <v>4734</v>
      </c>
      <c r="J43" s="16">
        <f t="shared" si="4"/>
        <v>4014</v>
      </c>
      <c r="K43" s="16">
        <f t="shared" si="5"/>
        <v>720</v>
      </c>
      <c r="M43" s="20" t="s">
        <v>41</v>
      </c>
    </row>
    <row r="44">
      <c r="A44" s="14">
        <v>45572.0</v>
      </c>
      <c r="B44" s="15" t="str">
        <f t="shared" si="1"/>
        <v>October</v>
      </c>
      <c r="C44" s="15" t="s">
        <v>24</v>
      </c>
      <c r="D44" s="15" t="s">
        <v>23</v>
      </c>
      <c r="E44" s="6">
        <v>235.0</v>
      </c>
      <c r="F44" s="6">
        <v>596.0</v>
      </c>
      <c r="G44" s="6">
        <v>5.0</v>
      </c>
      <c r="H44" s="16">
        <f t="shared" si="2"/>
        <v>361</v>
      </c>
      <c r="I44" s="16">
        <f t="shared" si="3"/>
        <v>2980</v>
      </c>
      <c r="J44" s="16">
        <f t="shared" si="4"/>
        <v>1175</v>
      </c>
      <c r="K44" s="16">
        <f t="shared" si="5"/>
        <v>1805</v>
      </c>
    </row>
    <row r="45">
      <c r="A45" s="14">
        <v>45572.0</v>
      </c>
      <c r="B45" s="15" t="str">
        <f t="shared" si="1"/>
        <v>October</v>
      </c>
      <c r="C45" s="15" t="s">
        <v>10</v>
      </c>
      <c r="D45" s="15" t="s">
        <v>21</v>
      </c>
      <c r="E45" s="6">
        <v>320.0</v>
      </c>
      <c r="F45" s="6">
        <v>400.0</v>
      </c>
      <c r="G45" s="6">
        <v>2.0</v>
      </c>
      <c r="H45" s="16">
        <f t="shared" si="2"/>
        <v>80</v>
      </c>
      <c r="I45" s="16">
        <f t="shared" si="3"/>
        <v>800</v>
      </c>
      <c r="J45" s="16">
        <f t="shared" si="4"/>
        <v>640</v>
      </c>
      <c r="K45" s="16">
        <f t="shared" si="5"/>
        <v>160</v>
      </c>
    </row>
    <row r="46">
      <c r="A46" s="14">
        <v>45572.0</v>
      </c>
      <c r="B46" s="15" t="str">
        <f t="shared" si="1"/>
        <v>October</v>
      </c>
      <c r="C46" s="15" t="s">
        <v>6</v>
      </c>
      <c r="D46" s="15" t="s">
        <v>27</v>
      </c>
      <c r="E46" s="6">
        <v>271.0</v>
      </c>
      <c r="F46" s="6">
        <v>581.0</v>
      </c>
      <c r="G46" s="6">
        <v>4.0</v>
      </c>
      <c r="H46" s="16">
        <f t="shared" si="2"/>
        <v>310</v>
      </c>
      <c r="I46" s="16">
        <f t="shared" si="3"/>
        <v>2324</v>
      </c>
      <c r="J46" s="16">
        <f t="shared" si="4"/>
        <v>1084</v>
      </c>
      <c r="K46" s="16">
        <f t="shared" si="5"/>
        <v>1240</v>
      </c>
    </row>
    <row r="47">
      <c r="A47" s="14">
        <v>45572.0</v>
      </c>
      <c r="B47" s="15" t="str">
        <f t="shared" si="1"/>
        <v>October</v>
      </c>
      <c r="C47" s="15" t="s">
        <v>8</v>
      </c>
      <c r="D47" s="15" t="s">
        <v>25</v>
      </c>
      <c r="E47" s="6">
        <v>1481.0</v>
      </c>
      <c r="F47" s="6">
        <v>1888.0</v>
      </c>
      <c r="G47" s="6">
        <v>3.0</v>
      </c>
      <c r="H47" s="16">
        <f t="shared" si="2"/>
        <v>407</v>
      </c>
      <c r="I47" s="16">
        <f t="shared" si="3"/>
        <v>5664</v>
      </c>
      <c r="J47" s="16">
        <f t="shared" si="4"/>
        <v>4443</v>
      </c>
      <c r="K47" s="16">
        <f t="shared" si="5"/>
        <v>1221</v>
      </c>
    </row>
    <row r="48">
      <c r="A48" s="14">
        <v>45573.0</v>
      </c>
      <c r="B48" s="15" t="str">
        <f t="shared" si="1"/>
        <v>October</v>
      </c>
      <c r="C48" s="15" t="s">
        <v>20</v>
      </c>
      <c r="D48" s="15" t="s">
        <v>7</v>
      </c>
      <c r="E48" s="6">
        <v>211.0</v>
      </c>
      <c r="F48" s="6">
        <v>560.0</v>
      </c>
      <c r="G48" s="6">
        <v>2.0</v>
      </c>
      <c r="H48" s="16">
        <f t="shared" si="2"/>
        <v>349</v>
      </c>
      <c r="I48" s="16">
        <f t="shared" si="3"/>
        <v>1120</v>
      </c>
      <c r="J48" s="16">
        <f t="shared" si="4"/>
        <v>422</v>
      </c>
      <c r="K48" s="16">
        <f t="shared" si="5"/>
        <v>698</v>
      </c>
    </row>
    <row r="49">
      <c r="A49" s="14">
        <v>45574.0</v>
      </c>
      <c r="B49" s="15" t="str">
        <f t="shared" si="1"/>
        <v>October</v>
      </c>
      <c r="C49" s="15" t="s">
        <v>15</v>
      </c>
      <c r="D49" s="15" t="s">
        <v>14</v>
      </c>
      <c r="E49" s="6">
        <v>1395.0</v>
      </c>
      <c r="F49" s="6">
        <v>1658.0</v>
      </c>
      <c r="G49" s="6">
        <v>2.0</v>
      </c>
      <c r="H49" s="16">
        <f t="shared" si="2"/>
        <v>263</v>
      </c>
      <c r="I49" s="16">
        <f t="shared" si="3"/>
        <v>3316</v>
      </c>
      <c r="J49" s="16">
        <f t="shared" si="4"/>
        <v>2790</v>
      </c>
      <c r="K49" s="16">
        <f t="shared" si="5"/>
        <v>526</v>
      </c>
    </row>
    <row r="50">
      <c r="A50" s="14">
        <v>45575.0</v>
      </c>
      <c r="B50" s="15" t="str">
        <f t="shared" si="1"/>
        <v>October</v>
      </c>
      <c r="C50" s="15" t="s">
        <v>8</v>
      </c>
      <c r="D50" s="15" t="s">
        <v>23</v>
      </c>
      <c r="E50" s="6">
        <v>1147.0</v>
      </c>
      <c r="F50" s="6">
        <v>1455.0</v>
      </c>
      <c r="G50" s="6">
        <v>3.0</v>
      </c>
      <c r="H50" s="16">
        <f t="shared" si="2"/>
        <v>308</v>
      </c>
      <c r="I50" s="16">
        <f t="shared" si="3"/>
        <v>4365</v>
      </c>
      <c r="J50" s="16">
        <f t="shared" si="4"/>
        <v>3441</v>
      </c>
      <c r="K50" s="16">
        <f t="shared" si="5"/>
        <v>924</v>
      </c>
    </row>
    <row r="51">
      <c r="A51" s="14">
        <v>45575.0</v>
      </c>
      <c r="B51" s="15" t="str">
        <f t="shared" si="1"/>
        <v>October</v>
      </c>
      <c r="C51" s="15" t="s">
        <v>24</v>
      </c>
      <c r="D51" s="15" t="s">
        <v>9</v>
      </c>
      <c r="E51" s="6">
        <v>1287.0</v>
      </c>
      <c r="F51" s="6">
        <v>1453.0</v>
      </c>
      <c r="G51" s="6">
        <v>3.0</v>
      </c>
      <c r="H51" s="16">
        <f t="shared" si="2"/>
        <v>166</v>
      </c>
      <c r="I51" s="16">
        <f t="shared" si="3"/>
        <v>4359</v>
      </c>
      <c r="J51" s="16">
        <f t="shared" si="4"/>
        <v>3861</v>
      </c>
      <c r="K51" s="16">
        <f t="shared" si="5"/>
        <v>498</v>
      </c>
    </row>
    <row r="52">
      <c r="A52" s="14">
        <v>45575.0</v>
      </c>
      <c r="B52" s="15" t="str">
        <f t="shared" si="1"/>
        <v>October</v>
      </c>
      <c r="C52" s="15" t="s">
        <v>6</v>
      </c>
      <c r="D52" s="15" t="s">
        <v>27</v>
      </c>
      <c r="E52" s="6">
        <v>905.0</v>
      </c>
      <c r="F52" s="6">
        <v>1285.0</v>
      </c>
      <c r="G52" s="6">
        <v>5.0</v>
      </c>
      <c r="H52" s="16">
        <f t="shared" si="2"/>
        <v>380</v>
      </c>
      <c r="I52" s="16">
        <f t="shared" si="3"/>
        <v>6425</v>
      </c>
      <c r="J52" s="16">
        <f t="shared" si="4"/>
        <v>4525</v>
      </c>
      <c r="K52" s="16">
        <f t="shared" si="5"/>
        <v>1900</v>
      </c>
    </row>
    <row r="53">
      <c r="A53" s="14">
        <v>45575.0</v>
      </c>
      <c r="B53" s="15" t="str">
        <f t="shared" si="1"/>
        <v>October</v>
      </c>
      <c r="C53" s="15" t="s">
        <v>8</v>
      </c>
      <c r="D53" s="15" t="s">
        <v>14</v>
      </c>
      <c r="E53" s="6">
        <v>250.0</v>
      </c>
      <c r="F53" s="6">
        <v>439.0</v>
      </c>
      <c r="G53" s="6">
        <v>1.0</v>
      </c>
      <c r="H53" s="16">
        <f t="shared" si="2"/>
        <v>189</v>
      </c>
      <c r="I53" s="16">
        <f t="shared" si="3"/>
        <v>439</v>
      </c>
      <c r="J53" s="16">
        <f t="shared" si="4"/>
        <v>250</v>
      </c>
      <c r="K53" s="16">
        <f t="shared" si="5"/>
        <v>189</v>
      </c>
    </row>
    <row r="54">
      <c r="A54" s="14">
        <v>45576.0</v>
      </c>
      <c r="B54" s="15" t="str">
        <f t="shared" si="1"/>
        <v>October</v>
      </c>
      <c r="C54" s="15" t="s">
        <v>6</v>
      </c>
      <c r="D54" s="15" t="s">
        <v>21</v>
      </c>
      <c r="E54" s="6">
        <v>1443.0</v>
      </c>
      <c r="F54" s="6">
        <v>1628.0</v>
      </c>
      <c r="G54" s="6">
        <v>4.0</v>
      </c>
      <c r="H54" s="16">
        <f t="shared" si="2"/>
        <v>185</v>
      </c>
      <c r="I54" s="16">
        <f t="shared" si="3"/>
        <v>6512</v>
      </c>
      <c r="J54" s="16">
        <f t="shared" si="4"/>
        <v>5772</v>
      </c>
      <c r="K54" s="16">
        <f t="shared" si="5"/>
        <v>740</v>
      </c>
    </row>
    <row r="55">
      <c r="A55" s="14">
        <v>45576.0</v>
      </c>
      <c r="B55" s="15" t="str">
        <f t="shared" si="1"/>
        <v>October</v>
      </c>
      <c r="C55" s="15" t="s">
        <v>8</v>
      </c>
      <c r="D55" s="15" t="s">
        <v>9</v>
      </c>
      <c r="E55" s="6">
        <v>428.0</v>
      </c>
      <c r="F55" s="6">
        <v>667.0</v>
      </c>
      <c r="G55" s="6">
        <v>3.0</v>
      </c>
      <c r="H55" s="16">
        <f t="shared" si="2"/>
        <v>239</v>
      </c>
      <c r="I55" s="16">
        <f t="shared" si="3"/>
        <v>2001</v>
      </c>
      <c r="J55" s="16">
        <f t="shared" si="4"/>
        <v>1284</v>
      </c>
      <c r="K55" s="16">
        <f t="shared" si="5"/>
        <v>717</v>
      </c>
    </row>
    <row r="56">
      <c r="A56" s="14">
        <v>45576.0</v>
      </c>
      <c r="B56" s="15" t="str">
        <f t="shared" si="1"/>
        <v>October</v>
      </c>
      <c r="C56" s="15" t="s">
        <v>8</v>
      </c>
      <c r="D56" s="15" t="s">
        <v>11</v>
      </c>
      <c r="E56" s="6">
        <v>1455.0</v>
      </c>
      <c r="F56" s="6">
        <v>1516.0</v>
      </c>
      <c r="G56" s="6">
        <v>3.0</v>
      </c>
      <c r="H56" s="16">
        <f t="shared" si="2"/>
        <v>61</v>
      </c>
      <c r="I56" s="16">
        <f t="shared" si="3"/>
        <v>4548</v>
      </c>
      <c r="J56" s="16">
        <f t="shared" si="4"/>
        <v>4365</v>
      </c>
      <c r="K56" s="16">
        <f t="shared" si="5"/>
        <v>183</v>
      </c>
    </row>
    <row r="57">
      <c r="A57" s="14">
        <v>45576.0</v>
      </c>
      <c r="B57" s="15" t="str">
        <f t="shared" si="1"/>
        <v>October</v>
      </c>
      <c r="C57" s="15" t="s">
        <v>22</v>
      </c>
      <c r="D57" s="15" t="s">
        <v>21</v>
      </c>
      <c r="E57" s="6">
        <v>261.0</v>
      </c>
      <c r="F57" s="6">
        <v>411.0</v>
      </c>
      <c r="G57" s="6">
        <v>5.0</v>
      </c>
      <c r="H57" s="16">
        <f t="shared" si="2"/>
        <v>150</v>
      </c>
      <c r="I57" s="16">
        <f t="shared" si="3"/>
        <v>2055</v>
      </c>
      <c r="J57" s="16">
        <f t="shared" si="4"/>
        <v>1305</v>
      </c>
      <c r="K57" s="16">
        <f t="shared" si="5"/>
        <v>750</v>
      </c>
      <c r="M57" s="20" t="s">
        <v>42</v>
      </c>
    </row>
    <row r="58">
      <c r="A58" s="14">
        <v>45576.0</v>
      </c>
      <c r="B58" s="15" t="str">
        <f t="shared" si="1"/>
        <v>October</v>
      </c>
      <c r="C58" s="15" t="s">
        <v>13</v>
      </c>
      <c r="D58" s="15" t="s">
        <v>16</v>
      </c>
      <c r="E58" s="6">
        <v>308.0</v>
      </c>
      <c r="F58" s="6">
        <v>588.0</v>
      </c>
      <c r="G58" s="6">
        <v>3.0</v>
      </c>
      <c r="H58" s="16">
        <f t="shared" si="2"/>
        <v>280</v>
      </c>
      <c r="I58" s="16">
        <f t="shared" si="3"/>
        <v>1764</v>
      </c>
      <c r="J58" s="16">
        <f t="shared" si="4"/>
        <v>924</v>
      </c>
      <c r="K58" s="16">
        <f t="shared" si="5"/>
        <v>840</v>
      </c>
    </row>
    <row r="59">
      <c r="A59" s="14">
        <v>45576.0</v>
      </c>
      <c r="B59" s="15" t="str">
        <f t="shared" si="1"/>
        <v>October</v>
      </c>
      <c r="C59" s="15" t="s">
        <v>24</v>
      </c>
      <c r="D59" s="15" t="s">
        <v>9</v>
      </c>
      <c r="E59" s="6">
        <v>411.0</v>
      </c>
      <c r="F59" s="6">
        <v>869.0</v>
      </c>
      <c r="G59" s="6">
        <v>2.0</v>
      </c>
      <c r="H59" s="16">
        <f t="shared" si="2"/>
        <v>458</v>
      </c>
      <c r="I59" s="16">
        <f t="shared" si="3"/>
        <v>1738</v>
      </c>
      <c r="J59" s="16">
        <f t="shared" si="4"/>
        <v>822</v>
      </c>
      <c r="K59" s="16">
        <f t="shared" si="5"/>
        <v>916</v>
      </c>
    </row>
    <row r="60">
      <c r="A60" s="14">
        <v>45576.0</v>
      </c>
      <c r="B60" s="15" t="str">
        <f t="shared" si="1"/>
        <v>October</v>
      </c>
      <c r="C60" s="15" t="s">
        <v>15</v>
      </c>
      <c r="D60" s="15" t="s">
        <v>27</v>
      </c>
      <c r="E60" s="6">
        <v>416.0</v>
      </c>
      <c r="F60" s="6">
        <v>762.0</v>
      </c>
      <c r="G60" s="6">
        <v>2.0</v>
      </c>
      <c r="H60" s="16">
        <f t="shared" si="2"/>
        <v>346</v>
      </c>
      <c r="I60" s="16">
        <f t="shared" si="3"/>
        <v>1524</v>
      </c>
      <c r="J60" s="16">
        <f t="shared" si="4"/>
        <v>832</v>
      </c>
      <c r="K60" s="16">
        <f t="shared" si="5"/>
        <v>692</v>
      </c>
    </row>
    <row r="61">
      <c r="A61" s="14">
        <v>45576.0</v>
      </c>
      <c r="B61" s="15" t="str">
        <f t="shared" si="1"/>
        <v>October</v>
      </c>
      <c r="C61" s="15" t="s">
        <v>24</v>
      </c>
      <c r="D61" s="15" t="s">
        <v>25</v>
      </c>
      <c r="E61" s="6">
        <v>367.0</v>
      </c>
      <c r="F61" s="6">
        <v>650.0</v>
      </c>
      <c r="G61" s="6">
        <v>1.0</v>
      </c>
      <c r="H61" s="16">
        <f t="shared" si="2"/>
        <v>283</v>
      </c>
      <c r="I61" s="16">
        <f t="shared" si="3"/>
        <v>650</v>
      </c>
      <c r="J61" s="16">
        <f t="shared" si="4"/>
        <v>367</v>
      </c>
      <c r="K61" s="16">
        <f t="shared" si="5"/>
        <v>283</v>
      </c>
    </row>
    <row r="62">
      <c r="A62" s="14">
        <v>45577.0</v>
      </c>
      <c r="B62" s="15" t="str">
        <f t="shared" si="1"/>
        <v>October</v>
      </c>
      <c r="C62" s="15" t="s">
        <v>20</v>
      </c>
      <c r="D62" s="15" t="s">
        <v>27</v>
      </c>
      <c r="E62" s="6">
        <v>693.0</v>
      </c>
      <c r="F62" s="6">
        <v>1042.0</v>
      </c>
      <c r="G62" s="6">
        <v>2.0</v>
      </c>
      <c r="H62" s="16">
        <f t="shared" si="2"/>
        <v>349</v>
      </c>
      <c r="I62" s="16">
        <f t="shared" si="3"/>
        <v>2084</v>
      </c>
      <c r="J62" s="16">
        <f t="shared" si="4"/>
        <v>1386</v>
      </c>
      <c r="K62" s="16">
        <f t="shared" si="5"/>
        <v>698</v>
      </c>
    </row>
    <row r="63">
      <c r="A63" s="14">
        <v>45577.0</v>
      </c>
      <c r="B63" s="15" t="str">
        <f t="shared" si="1"/>
        <v>October</v>
      </c>
      <c r="C63" s="15" t="s">
        <v>15</v>
      </c>
      <c r="D63" s="15" t="s">
        <v>21</v>
      </c>
      <c r="E63" s="6">
        <v>1053.0</v>
      </c>
      <c r="F63" s="6">
        <v>1482.0</v>
      </c>
      <c r="G63" s="6">
        <v>1.0</v>
      </c>
      <c r="H63" s="16">
        <f t="shared" si="2"/>
        <v>429</v>
      </c>
      <c r="I63" s="16">
        <f t="shared" si="3"/>
        <v>1482</v>
      </c>
      <c r="J63" s="16">
        <f t="shared" si="4"/>
        <v>1053</v>
      </c>
      <c r="K63" s="16">
        <f t="shared" si="5"/>
        <v>429</v>
      </c>
    </row>
    <row r="64">
      <c r="A64" s="14">
        <v>45577.0</v>
      </c>
      <c r="B64" s="15" t="str">
        <f t="shared" si="1"/>
        <v>October</v>
      </c>
      <c r="C64" s="15" t="s">
        <v>15</v>
      </c>
      <c r="D64" s="15" t="s">
        <v>14</v>
      </c>
      <c r="E64" s="6">
        <v>890.0</v>
      </c>
      <c r="F64" s="6">
        <v>1213.0</v>
      </c>
      <c r="G64" s="6">
        <v>3.0</v>
      </c>
      <c r="H64" s="16">
        <f t="shared" si="2"/>
        <v>323</v>
      </c>
      <c r="I64" s="16">
        <f t="shared" si="3"/>
        <v>3639</v>
      </c>
      <c r="J64" s="16">
        <f t="shared" si="4"/>
        <v>2670</v>
      </c>
      <c r="K64" s="16">
        <f t="shared" si="5"/>
        <v>969</v>
      </c>
    </row>
    <row r="65">
      <c r="A65" s="14">
        <v>45577.0</v>
      </c>
      <c r="B65" s="15" t="str">
        <f t="shared" si="1"/>
        <v>October</v>
      </c>
      <c r="C65" s="15" t="s">
        <v>20</v>
      </c>
      <c r="D65" s="15" t="s">
        <v>16</v>
      </c>
      <c r="E65" s="6">
        <v>360.0</v>
      </c>
      <c r="F65" s="6">
        <v>703.0</v>
      </c>
      <c r="G65" s="6">
        <v>5.0</v>
      </c>
      <c r="H65" s="16">
        <f t="shared" si="2"/>
        <v>343</v>
      </c>
      <c r="I65" s="16">
        <f t="shared" si="3"/>
        <v>3515</v>
      </c>
      <c r="J65" s="16">
        <f t="shared" si="4"/>
        <v>1800</v>
      </c>
      <c r="K65" s="16">
        <f t="shared" si="5"/>
        <v>1715</v>
      </c>
    </row>
    <row r="66">
      <c r="A66" s="14">
        <v>45577.0</v>
      </c>
      <c r="B66" s="15" t="str">
        <f t="shared" si="1"/>
        <v>October</v>
      </c>
      <c r="C66" s="15" t="s">
        <v>13</v>
      </c>
      <c r="D66" s="15" t="s">
        <v>14</v>
      </c>
      <c r="E66" s="6">
        <v>1423.0</v>
      </c>
      <c r="F66" s="6">
        <v>1518.0</v>
      </c>
      <c r="G66" s="6">
        <v>4.0</v>
      </c>
      <c r="H66" s="16">
        <f t="shared" si="2"/>
        <v>95</v>
      </c>
      <c r="I66" s="16">
        <f t="shared" si="3"/>
        <v>6072</v>
      </c>
      <c r="J66" s="16">
        <f t="shared" si="4"/>
        <v>5692</v>
      </c>
      <c r="K66" s="16">
        <f t="shared" si="5"/>
        <v>380</v>
      </c>
    </row>
    <row r="67">
      <c r="A67" s="14">
        <v>45578.0</v>
      </c>
      <c r="B67" s="15" t="str">
        <f t="shared" si="1"/>
        <v>October</v>
      </c>
      <c r="C67" s="15" t="s">
        <v>24</v>
      </c>
      <c r="D67" s="15" t="s">
        <v>27</v>
      </c>
      <c r="E67" s="6">
        <v>1475.0</v>
      </c>
      <c r="F67" s="6">
        <v>1930.0</v>
      </c>
      <c r="G67" s="6">
        <v>4.0</v>
      </c>
      <c r="H67" s="16">
        <f t="shared" si="2"/>
        <v>455</v>
      </c>
      <c r="I67" s="16">
        <f t="shared" si="3"/>
        <v>7720</v>
      </c>
      <c r="J67" s="16">
        <f t="shared" si="4"/>
        <v>5900</v>
      </c>
      <c r="K67" s="16">
        <f t="shared" si="5"/>
        <v>1820</v>
      </c>
    </row>
    <row r="68">
      <c r="A68" s="14">
        <v>45578.0</v>
      </c>
      <c r="B68" s="15" t="str">
        <f t="shared" si="1"/>
        <v>October</v>
      </c>
      <c r="C68" s="15" t="s">
        <v>24</v>
      </c>
      <c r="D68" s="15" t="s">
        <v>21</v>
      </c>
      <c r="E68" s="6">
        <v>1429.0</v>
      </c>
      <c r="F68" s="6">
        <v>1699.0</v>
      </c>
      <c r="G68" s="6">
        <v>5.0</v>
      </c>
      <c r="H68" s="16">
        <f t="shared" si="2"/>
        <v>270</v>
      </c>
      <c r="I68" s="16">
        <f t="shared" si="3"/>
        <v>8495</v>
      </c>
      <c r="J68" s="16">
        <f t="shared" si="4"/>
        <v>7145</v>
      </c>
      <c r="K68" s="16">
        <f t="shared" si="5"/>
        <v>1350</v>
      </c>
    </row>
    <row r="69">
      <c r="A69" s="14">
        <v>45578.0</v>
      </c>
      <c r="B69" s="15" t="str">
        <f t="shared" si="1"/>
        <v>October</v>
      </c>
      <c r="C69" s="15" t="s">
        <v>24</v>
      </c>
      <c r="D69" s="15" t="s">
        <v>23</v>
      </c>
      <c r="E69" s="6">
        <v>857.0</v>
      </c>
      <c r="F69" s="6">
        <v>1098.0</v>
      </c>
      <c r="G69" s="6">
        <v>5.0</v>
      </c>
      <c r="H69" s="16">
        <f t="shared" si="2"/>
        <v>241</v>
      </c>
      <c r="I69" s="16">
        <f t="shared" si="3"/>
        <v>5490</v>
      </c>
      <c r="J69" s="16">
        <f t="shared" si="4"/>
        <v>4285</v>
      </c>
      <c r="K69" s="16">
        <f t="shared" si="5"/>
        <v>1205</v>
      </c>
    </row>
    <row r="70">
      <c r="A70" s="14">
        <v>45578.0</v>
      </c>
      <c r="B70" s="15" t="str">
        <f t="shared" si="1"/>
        <v>October</v>
      </c>
      <c r="C70" s="15" t="s">
        <v>8</v>
      </c>
      <c r="D70" s="15" t="s">
        <v>27</v>
      </c>
      <c r="E70" s="6">
        <v>416.0</v>
      </c>
      <c r="F70" s="6">
        <v>621.0</v>
      </c>
      <c r="G70" s="6">
        <v>5.0</v>
      </c>
      <c r="H70" s="16">
        <f t="shared" si="2"/>
        <v>205</v>
      </c>
      <c r="I70" s="16">
        <f t="shared" si="3"/>
        <v>3105</v>
      </c>
      <c r="J70" s="16">
        <f t="shared" si="4"/>
        <v>2080</v>
      </c>
      <c r="K70" s="16">
        <f t="shared" si="5"/>
        <v>1025</v>
      </c>
    </row>
    <row r="71">
      <c r="A71" s="14">
        <v>45579.0</v>
      </c>
      <c r="B71" s="15" t="str">
        <f t="shared" si="1"/>
        <v>October</v>
      </c>
      <c r="C71" s="15" t="s">
        <v>6</v>
      </c>
      <c r="D71" s="15" t="s">
        <v>7</v>
      </c>
      <c r="E71" s="6">
        <v>656.0</v>
      </c>
      <c r="F71" s="6">
        <v>796.0</v>
      </c>
      <c r="G71" s="6">
        <v>2.0</v>
      </c>
      <c r="H71" s="16">
        <f t="shared" si="2"/>
        <v>140</v>
      </c>
      <c r="I71" s="16">
        <f t="shared" si="3"/>
        <v>1592</v>
      </c>
      <c r="J71" s="16">
        <f t="shared" si="4"/>
        <v>1312</v>
      </c>
      <c r="K71" s="16">
        <f t="shared" si="5"/>
        <v>280</v>
      </c>
    </row>
    <row r="72">
      <c r="A72" s="14">
        <v>45579.0</v>
      </c>
      <c r="B72" s="15" t="str">
        <f t="shared" si="1"/>
        <v>October</v>
      </c>
      <c r="C72" s="15" t="s">
        <v>24</v>
      </c>
      <c r="D72" s="15" t="s">
        <v>11</v>
      </c>
      <c r="E72" s="6">
        <v>216.0</v>
      </c>
      <c r="F72" s="6">
        <v>617.0</v>
      </c>
      <c r="G72" s="6">
        <v>3.0</v>
      </c>
      <c r="H72" s="16">
        <f t="shared" si="2"/>
        <v>401</v>
      </c>
      <c r="I72" s="16">
        <f t="shared" si="3"/>
        <v>1851</v>
      </c>
      <c r="J72" s="16">
        <f t="shared" si="4"/>
        <v>648</v>
      </c>
      <c r="K72" s="16">
        <f t="shared" si="5"/>
        <v>1203</v>
      </c>
    </row>
    <row r="73">
      <c r="A73" s="14">
        <v>45579.0</v>
      </c>
      <c r="B73" s="15" t="str">
        <f t="shared" si="1"/>
        <v>October</v>
      </c>
      <c r="C73" s="15" t="s">
        <v>8</v>
      </c>
      <c r="D73" s="15" t="s">
        <v>11</v>
      </c>
      <c r="E73" s="6">
        <v>1294.0</v>
      </c>
      <c r="F73" s="6">
        <v>1524.0</v>
      </c>
      <c r="G73" s="6">
        <v>4.0</v>
      </c>
      <c r="H73" s="16">
        <f t="shared" si="2"/>
        <v>230</v>
      </c>
      <c r="I73" s="16">
        <f t="shared" si="3"/>
        <v>6096</v>
      </c>
      <c r="J73" s="16">
        <f t="shared" si="4"/>
        <v>5176</v>
      </c>
      <c r="K73" s="16">
        <f t="shared" si="5"/>
        <v>920</v>
      </c>
    </row>
    <row r="74">
      <c r="A74" s="14">
        <v>45579.0</v>
      </c>
      <c r="B74" s="15" t="str">
        <f t="shared" si="1"/>
        <v>October</v>
      </c>
      <c r="C74" s="15" t="s">
        <v>15</v>
      </c>
      <c r="D74" s="15" t="s">
        <v>9</v>
      </c>
      <c r="E74" s="6">
        <v>697.0</v>
      </c>
      <c r="F74" s="6">
        <v>839.0</v>
      </c>
      <c r="G74" s="6">
        <v>2.0</v>
      </c>
      <c r="H74" s="16">
        <f t="shared" si="2"/>
        <v>142</v>
      </c>
      <c r="I74" s="16">
        <f t="shared" si="3"/>
        <v>1678</v>
      </c>
      <c r="J74" s="16">
        <f t="shared" si="4"/>
        <v>1394</v>
      </c>
      <c r="K74" s="16">
        <f t="shared" si="5"/>
        <v>284</v>
      </c>
    </row>
    <row r="75">
      <c r="A75" s="14">
        <v>45579.0</v>
      </c>
      <c r="B75" s="15" t="str">
        <f t="shared" si="1"/>
        <v>October</v>
      </c>
      <c r="C75" s="15" t="s">
        <v>15</v>
      </c>
      <c r="D75" s="15" t="s">
        <v>14</v>
      </c>
      <c r="E75" s="6">
        <v>545.0</v>
      </c>
      <c r="F75" s="6">
        <v>911.0</v>
      </c>
      <c r="G75" s="6">
        <v>2.0</v>
      </c>
      <c r="H75" s="16">
        <f t="shared" si="2"/>
        <v>366</v>
      </c>
      <c r="I75" s="16">
        <f t="shared" si="3"/>
        <v>1822</v>
      </c>
      <c r="J75" s="16">
        <f t="shared" si="4"/>
        <v>1090</v>
      </c>
      <c r="K75" s="16">
        <f t="shared" si="5"/>
        <v>732</v>
      </c>
    </row>
    <row r="76">
      <c r="A76" s="14">
        <v>45579.0</v>
      </c>
      <c r="B76" s="15" t="str">
        <f t="shared" si="1"/>
        <v>October</v>
      </c>
      <c r="C76" s="15" t="s">
        <v>22</v>
      </c>
      <c r="D76" s="15" t="s">
        <v>26</v>
      </c>
      <c r="E76" s="6">
        <v>1262.0</v>
      </c>
      <c r="F76" s="6">
        <v>1413.0</v>
      </c>
      <c r="G76" s="6">
        <v>4.0</v>
      </c>
      <c r="H76" s="16">
        <f t="shared" si="2"/>
        <v>151</v>
      </c>
      <c r="I76" s="16">
        <f t="shared" si="3"/>
        <v>5652</v>
      </c>
      <c r="J76" s="16">
        <f t="shared" si="4"/>
        <v>5048</v>
      </c>
      <c r="K76" s="16">
        <f t="shared" si="5"/>
        <v>604</v>
      </c>
    </row>
    <row r="77">
      <c r="A77" s="14">
        <v>45580.0</v>
      </c>
      <c r="B77" s="15" t="str">
        <f t="shared" si="1"/>
        <v>October</v>
      </c>
      <c r="C77" s="15" t="s">
        <v>20</v>
      </c>
      <c r="D77" s="15" t="s">
        <v>11</v>
      </c>
      <c r="E77" s="6">
        <v>427.0</v>
      </c>
      <c r="F77" s="6">
        <v>656.0</v>
      </c>
      <c r="G77" s="6">
        <v>4.0</v>
      </c>
      <c r="H77" s="16">
        <f t="shared" si="2"/>
        <v>229</v>
      </c>
      <c r="I77" s="16">
        <f t="shared" si="3"/>
        <v>2624</v>
      </c>
      <c r="J77" s="16">
        <f t="shared" si="4"/>
        <v>1708</v>
      </c>
      <c r="K77" s="16">
        <f t="shared" si="5"/>
        <v>916</v>
      </c>
    </row>
    <row r="78">
      <c r="A78" s="14">
        <v>45580.0</v>
      </c>
      <c r="B78" s="15" t="str">
        <f t="shared" si="1"/>
        <v>October</v>
      </c>
      <c r="C78" s="15" t="s">
        <v>24</v>
      </c>
      <c r="D78" s="15" t="s">
        <v>9</v>
      </c>
      <c r="E78" s="6">
        <v>640.0</v>
      </c>
      <c r="F78" s="6">
        <v>786.0</v>
      </c>
      <c r="G78" s="6">
        <v>1.0</v>
      </c>
      <c r="H78" s="16">
        <f t="shared" si="2"/>
        <v>146</v>
      </c>
      <c r="I78" s="16">
        <f t="shared" si="3"/>
        <v>786</v>
      </c>
      <c r="J78" s="16">
        <f t="shared" si="4"/>
        <v>640</v>
      </c>
      <c r="K78" s="16">
        <f t="shared" si="5"/>
        <v>146</v>
      </c>
    </row>
    <row r="79">
      <c r="A79" s="14">
        <v>45580.0</v>
      </c>
      <c r="B79" s="15" t="str">
        <f t="shared" si="1"/>
        <v>October</v>
      </c>
      <c r="C79" s="15" t="s">
        <v>13</v>
      </c>
      <c r="D79" s="15" t="s">
        <v>23</v>
      </c>
      <c r="E79" s="6">
        <v>342.0</v>
      </c>
      <c r="F79" s="6">
        <v>776.0</v>
      </c>
      <c r="G79" s="6">
        <v>1.0</v>
      </c>
      <c r="H79" s="16">
        <f t="shared" si="2"/>
        <v>434</v>
      </c>
      <c r="I79" s="16">
        <f t="shared" si="3"/>
        <v>776</v>
      </c>
      <c r="J79" s="16">
        <f t="shared" si="4"/>
        <v>342</v>
      </c>
      <c r="K79" s="16">
        <f t="shared" si="5"/>
        <v>434</v>
      </c>
    </row>
    <row r="80">
      <c r="A80" s="14">
        <v>45580.0</v>
      </c>
      <c r="B80" s="15" t="str">
        <f t="shared" si="1"/>
        <v>October</v>
      </c>
      <c r="C80" s="15" t="s">
        <v>13</v>
      </c>
      <c r="D80" s="15" t="s">
        <v>7</v>
      </c>
      <c r="E80" s="6">
        <v>563.0</v>
      </c>
      <c r="F80" s="6">
        <v>805.0</v>
      </c>
      <c r="G80" s="6">
        <v>3.0</v>
      </c>
      <c r="H80" s="16">
        <f t="shared" si="2"/>
        <v>242</v>
      </c>
      <c r="I80" s="16">
        <f t="shared" si="3"/>
        <v>2415</v>
      </c>
      <c r="J80" s="16">
        <f t="shared" si="4"/>
        <v>1689</v>
      </c>
      <c r="K80" s="16">
        <f t="shared" si="5"/>
        <v>726</v>
      </c>
    </row>
    <row r="81">
      <c r="A81" s="14">
        <v>45580.0</v>
      </c>
      <c r="B81" s="15" t="str">
        <f t="shared" si="1"/>
        <v>October</v>
      </c>
      <c r="C81" s="15" t="s">
        <v>6</v>
      </c>
      <c r="D81" s="15" t="s">
        <v>14</v>
      </c>
      <c r="E81" s="6">
        <v>714.0</v>
      </c>
      <c r="F81" s="6">
        <v>909.0</v>
      </c>
      <c r="G81" s="6">
        <v>5.0</v>
      </c>
      <c r="H81" s="16">
        <f t="shared" si="2"/>
        <v>195</v>
      </c>
      <c r="I81" s="16">
        <f t="shared" si="3"/>
        <v>4545</v>
      </c>
      <c r="J81" s="16">
        <f t="shared" si="4"/>
        <v>3570</v>
      </c>
      <c r="K81" s="16">
        <f t="shared" si="5"/>
        <v>975</v>
      </c>
    </row>
    <row r="82">
      <c r="A82" s="14">
        <v>45580.0</v>
      </c>
      <c r="B82" s="15" t="str">
        <f t="shared" si="1"/>
        <v>October</v>
      </c>
      <c r="C82" s="15" t="s">
        <v>22</v>
      </c>
      <c r="D82" s="15" t="s">
        <v>25</v>
      </c>
      <c r="E82" s="6">
        <v>1333.0</v>
      </c>
      <c r="F82" s="6">
        <v>1519.0</v>
      </c>
      <c r="G82" s="6">
        <v>3.0</v>
      </c>
      <c r="H82" s="16">
        <f t="shared" si="2"/>
        <v>186</v>
      </c>
      <c r="I82" s="16">
        <f t="shared" si="3"/>
        <v>4557</v>
      </c>
      <c r="J82" s="16">
        <f t="shared" si="4"/>
        <v>3999</v>
      </c>
      <c r="K82" s="16">
        <f t="shared" si="5"/>
        <v>558</v>
      </c>
    </row>
    <row r="83">
      <c r="A83" s="14">
        <v>45580.0</v>
      </c>
      <c r="B83" s="15" t="str">
        <f t="shared" si="1"/>
        <v>October</v>
      </c>
      <c r="C83" s="15" t="s">
        <v>8</v>
      </c>
      <c r="D83" s="15" t="s">
        <v>9</v>
      </c>
      <c r="E83" s="6">
        <v>1062.0</v>
      </c>
      <c r="F83" s="6">
        <v>1388.0</v>
      </c>
      <c r="G83" s="6">
        <v>1.0</v>
      </c>
      <c r="H83" s="16">
        <f t="shared" si="2"/>
        <v>326</v>
      </c>
      <c r="I83" s="16">
        <f t="shared" si="3"/>
        <v>1388</v>
      </c>
      <c r="J83" s="16">
        <f t="shared" si="4"/>
        <v>1062</v>
      </c>
      <c r="K83" s="16">
        <f t="shared" si="5"/>
        <v>326</v>
      </c>
    </row>
    <row r="84">
      <c r="A84" s="14">
        <v>45581.0</v>
      </c>
      <c r="B84" s="15" t="str">
        <f t="shared" si="1"/>
        <v>October</v>
      </c>
      <c r="C84" s="15" t="s">
        <v>10</v>
      </c>
      <c r="D84" s="15" t="s">
        <v>9</v>
      </c>
      <c r="E84" s="6">
        <v>956.0</v>
      </c>
      <c r="F84" s="6">
        <v>1434.0</v>
      </c>
      <c r="G84" s="6">
        <v>4.0</v>
      </c>
      <c r="H84" s="16">
        <f t="shared" si="2"/>
        <v>478</v>
      </c>
      <c r="I84" s="16">
        <f t="shared" si="3"/>
        <v>5736</v>
      </c>
      <c r="J84" s="16">
        <f t="shared" si="4"/>
        <v>3824</v>
      </c>
      <c r="K84" s="16">
        <f t="shared" si="5"/>
        <v>1912</v>
      </c>
    </row>
    <row r="85">
      <c r="A85" s="14">
        <v>45581.0</v>
      </c>
      <c r="B85" s="15" t="str">
        <f t="shared" si="1"/>
        <v>October</v>
      </c>
      <c r="C85" s="15" t="s">
        <v>10</v>
      </c>
      <c r="D85" s="15" t="s">
        <v>11</v>
      </c>
      <c r="E85" s="6">
        <v>968.0</v>
      </c>
      <c r="F85" s="6">
        <v>1330.0</v>
      </c>
      <c r="G85" s="6">
        <v>3.0</v>
      </c>
      <c r="H85" s="16">
        <f t="shared" si="2"/>
        <v>362</v>
      </c>
      <c r="I85" s="16">
        <f t="shared" si="3"/>
        <v>3990</v>
      </c>
      <c r="J85" s="16">
        <f t="shared" si="4"/>
        <v>2904</v>
      </c>
      <c r="K85" s="16">
        <f t="shared" si="5"/>
        <v>1086</v>
      </c>
    </row>
    <row r="86">
      <c r="A86" s="14">
        <v>45581.0</v>
      </c>
      <c r="B86" s="15" t="str">
        <f t="shared" si="1"/>
        <v>October</v>
      </c>
      <c r="C86" s="15" t="s">
        <v>20</v>
      </c>
      <c r="D86" s="15" t="s">
        <v>7</v>
      </c>
      <c r="E86" s="6">
        <v>627.0</v>
      </c>
      <c r="F86" s="6">
        <v>883.0</v>
      </c>
      <c r="G86" s="6">
        <v>4.0</v>
      </c>
      <c r="H86" s="16">
        <f t="shared" si="2"/>
        <v>256</v>
      </c>
      <c r="I86" s="16">
        <f t="shared" si="3"/>
        <v>3532</v>
      </c>
      <c r="J86" s="16">
        <f t="shared" si="4"/>
        <v>2508</v>
      </c>
      <c r="K86" s="16">
        <f t="shared" si="5"/>
        <v>1024</v>
      </c>
    </row>
    <row r="87">
      <c r="A87" s="14">
        <v>45581.0</v>
      </c>
      <c r="B87" s="15" t="str">
        <f t="shared" si="1"/>
        <v>October</v>
      </c>
      <c r="C87" s="15" t="s">
        <v>13</v>
      </c>
      <c r="D87" s="15" t="s">
        <v>23</v>
      </c>
      <c r="E87" s="6">
        <v>1414.0</v>
      </c>
      <c r="F87" s="6">
        <v>1834.0</v>
      </c>
      <c r="G87" s="6">
        <v>3.0</v>
      </c>
      <c r="H87" s="16">
        <f t="shared" si="2"/>
        <v>420</v>
      </c>
      <c r="I87" s="16">
        <f t="shared" si="3"/>
        <v>5502</v>
      </c>
      <c r="J87" s="16">
        <f t="shared" si="4"/>
        <v>4242</v>
      </c>
      <c r="K87" s="16">
        <f t="shared" si="5"/>
        <v>1260</v>
      </c>
    </row>
    <row r="88">
      <c r="A88" s="14">
        <v>45582.0</v>
      </c>
      <c r="B88" s="15" t="str">
        <f t="shared" si="1"/>
        <v>October</v>
      </c>
      <c r="C88" s="15" t="s">
        <v>6</v>
      </c>
      <c r="D88" s="15" t="s">
        <v>16</v>
      </c>
      <c r="E88" s="6">
        <v>1219.0</v>
      </c>
      <c r="F88" s="6">
        <v>1606.0</v>
      </c>
      <c r="G88" s="6">
        <v>2.0</v>
      </c>
      <c r="H88" s="16">
        <f t="shared" si="2"/>
        <v>387</v>
      </c>
      <c r="I88" s="16">
        <f t="shared" si="3"/>
        <v>3212</v>
      </c>
      <c r="J88" s="16">
        <f t="shared" si="4"/>
        <v>2438</v>
      </c>
      <c r="K88" s="16">
        <f t="shared" si="5"/>
        <v>774</v>
      </c>
    </row>
    <row r="89">
      <c r="A89" s="14">
        <v>45582.0</v>
      </c>
      <c r="B89" s="15" t="str">
        <f t="shared" si="1"/>
        <v>October</v>
      </c>
      <c r="C89" s="15" t="s">
        <v>6</v>
      </c>
      <c r="D89" s="15" t="s">
        <v>27</v>
      </c>
      <c r="E89" s="6">
        <v>390.0</v>
      </c>
      <c r="F89" s="6">
        <v>790.0</v>
      </c>
      <c r="G89" s="6">
        <v>4.0</v>
      </c>
      <c r="H89" s="16">
        <f t="shared" si="2"/>
        <v>400</v>
      </c>
      <c r="I89" s="16">
        <f t="shared" si="3"/>
        <v>3160</v>
      </c>
      <c r="J89" s="16">
        <f t="shared" si="4"/>
        <v>1560</v>
      </c>
      <c r="K89" s="16">
        <f t="shared" si="5"/>
        <v>1600</v>
      </c>
    </row>
    <row r="90">
      <c r="A90" s="14">
        <v>45582.0</v>
      </c>
      <c r="B90" s="15" t="str">
        <f t="shared" si="1"/>
        <v>October</v>
      </c>
      <c r="C90" s="15" t="s">
        <v>13</v>
      </c>
      <c r="D90" s="15" t="s">
        <v>26</v>
      </c>
      <c r="E90" s="6">
        <v>1127.0</v>
      </c>
      <c r="F90" s="6">
        <v>1421.0</v>
      </c>
      <c r="G90" s="6">
        <v>3.0</v>
      </c>
      <c r="H90" s="16">
        <f t="shared" si="2"/>
        <v>294</v>
      </c>
      <c r="I90" s="16">
        <f t="shared" si="3"/>
        <v>4263</v>
      </c>
      <c r="J90" s="16">
        <f t="shared" si="4"/>
        <v>3381</v>
      </c>
      <c r="K90" s="16">
        <f t="shared" si="5"/>
        <v>882</v>
      </c>
    </row>
    <row r="91">
      <c r="A91" s="14">
        <v>45582.0</v>
      </c>
      <c r="B91" s="15" t="str">
        <f t="shared" si="1"/>
        <v>October</v>
      </c>
      <c r="C91" s="15" t="s">
        <v>6</v>
      </c>
      <c r="D91" s="15" t="s">
        <v>26</v>
      </c>
      <c r="E91" s="6">
        <v>1149.0</v>
      </c>
      <c r="F91" s="6">
        <v>1386.0</v>
      </c>
      <c r="G91" s="6">
        <v>4.0</v>
      </c>
      <c r="H91" s="16">
        <f t="shared" si="2"/>
        <v>237</v>
      </c>
      <c r="I91" s="16">
        <f t="shared" si="3"/>
        <v>5544</v>
      </c>
      <c r="J91" s="16">
        <f t="shared" si="4"/>
        <v>4596</v>
      </c>
      <c r="K91" s="16">
        <f t="shared" si="5"/>
        <v>948</v>
      </c>
    </row>
    <row r="92">
      <c r="A92" s="14">
        <v>45582.0</v>
      </c>
      <c r="B92" s="15" t="str">
        <f t="shared" si="1"/>
        <v>October</v>
      </c>
      <c r="C92" s="15" t="s">
        <v>10</v>
      </c>
      <c r="D92" s="15" t="s">
        <v>7</v>
      </c>
      <c r="E92" s="6">
        <v>921.0</v>
      </c>
      <c r="F92" s="6">
        <v>1054.0</v>
      </c>
      <c r="G92" s="6">
        <v>5.0</v>
      </c>
      <c r="H92" s="16">
        <f t="shared" si="2"/>
        <v>133</v>
      </c>
      <c r="I92" s="16">
        <f t="shared" si="3"/>
        <v>5270</v>
      </c>
      <c r="J92" s="16">
        <f t="shared" si="4"/>
        <v>4605</v>
      </c>
      <c r="K92" s="16">
        <f t="shared" si="5"/>
        <v>665</v>
      </c>
    </row>
    <row r="93">
      <c r="A93" s="14">
        <v>45583.0</v>
      </c>
      <c r="B93" s="15" t="str">
        <f t="shared" si="1"/>
        <v>October</v>
      </c>
      <c r="C93" s="15" t="s">
        <v>15</v>
      </c>
      <c r="D93" s="15" t="s">
        <v>9</v>
      </c>
      <c r="E93" s="6">
        <v>1108.0</v>
      </c>
      <c r="F93" s="6">
        <v>1325.0</v>
      </c>
      <c r="G93" s="6">
        <v>2.0</v>
      </c>
      <c r="H93" s="16">
        <f t="shared" si="2"/>
        <v>217</v>
      </c>
      <c r="I93" s="16">
        <f t="shared" si="3"/>
        <v>2650</v>
      </c>
      <c r="J93" s="16">
        <f t="shared" si="4"/>
        <v>2216</v>
      </c>
      <c r="K93" s="16">
        <f t="shared" si="5"/>
        <v>434</v>
      </c>
    </row>
    <row r="94">
      <c r="A94" s="14">
        <v>45583.0</v>
      </c>
      <c r="B94" s="15" t="str">
        <f t="shared" si="1"/>
        <v>October</v>
      </c>
      <c r="C94" s="15" t="s">
        <v>15</v>
      </c>
      <c r="D94" s="15" t="s">
        <v>23</v>
      </c>
      <c r="E94" s="6">
        <v>206.0</v>
      </c>
      <c r="F94" s="6">
        <v>491.0</v>
      </c>
      <c r="G94" s="6">
        <v>3.0</v>
      </c>
      <c r="H94" s="16">
        <f t="shared" si="2"/>
        <v>285</v>
      </c>
      <c r="I94" s="16">
        <f t="shared" si="3"/>
        <v>1473</v>
      </c>
      <c r="J94" s="16">
        <f t="shared" si="4"/>
        <v>618</v>
      </c>
      <c r="K94" s="16">
        <f t="shared" si="5"/>
        <v>855</v>
      </c>
    </row>
    <row r="95">
      <c r="A95" s="14">
        <v>45583.0</v>
      </c>
      <c r="B95" s="15" t="str">
        <f t="shared" si="1"/>
        <v>October</v>
      </c>
      <c r="C95" s="15" t="s">
        <v>6</v>
      </c>
      <c r="D95" s="15" t="s">
        <v>23</v>
      </c>
      <c r="E95" s="6">
        <v>212.0</v>
      </c>
      <c r="F95" s="6">
        <v>552.0</v>
      </c>
      <c r="G95" s="6">
        <v>1.0</v>
      </c>
      <c r="H95" s="16">
        <f t="shared" si="2"/>
        <v>340</v>
      </c>
      <c r="I95" s="16">
        <f t="shared" si="3"/>
        <v>552</v>
      </c>
      <c r="J95" s="16">
        <f t="shared" si="4"/>
        <v>212</v>
      </c>
      <c r="K95" s="16">
        <f t="shared" si="5"/>
        <v>340</v>
      </c>
    </row>
    <row r="96">
      <c r="A96" s="14">
        <v>45583.0</v>
      </c>
      <c r="B96" s="15" t="str">
        <f t="shared" si="1"/>
        <v>October</v>
      </c>
      <c r="C96" s="15" t="s">
        <v>8</v>
      </c>
      <c r="D96" s="15" t="s">
        <v>11</v>
      </c>
      <c r="E96" s="6">
        <v>398.0</v>
      </c>
      <c r="F96" s="6">
        <v>868.0</v>
      </c>
      <c r="G96" s="6">
        <v>1.0</v>
      </c>
      <c r="H96" s="16">
        <f t="shared" si="2"/>
        <v>470</v>
      </c>
      <c r="I96" s="16">
        <f t="shared" si="3"/>
        <v>868</v>
      </c>
      <c r="J96" s="16">
        <f t="shared" si="4"/>
        <v>398</v>
      </c>
      <c r="K96" s="16">
        <f t="shared" si="5"/>
        <v>470</v>
      </c>
    </row>
    <row r="97">
      <c r="A97" s="14">
        <v>45583.0</v>
      </c>
      <c r="B97" s="15" t="str">
        <f t="shared" si="1"/>
        <v>October</v>
      </c>
      <c r="C97" s="15" t="s">
        <v>22</v>
      </c>
      <c r="D97" s="15" t="s">
        <v>7</v>
      </c>
      <c r="E97" s="6">
        <v>1283.0</v>
      </c>
      <c r="F97" s="6">
        <v>1364.0</v>
      </c>
      <c r="G97" s="6">
        <v>3.0</v>
      </c>
      <c r="H97" s="16">
        <f t="shared" si="2"/>
        <v>81</v>
      </c>
      <c r="I97" s="16">
        <f t="shared" si="3"/>
        <v>4092</v>
      </c>
      <c r="J97" s="16">
        <f t="shared" si="4"/>
        <v>3849</v>
      </c>
      <c r="K97" s="16">
        <f t="shared" si="5"/>
        <v>243</v>
      </c>
    </row>
    <row r="98">
      <c r="A98" s="14">
        <v>45583.0</v>
      </c>
      <c r="B98" s="15" t="str">
        <f t="shared" si="1"/>
        <v>October</v>
      </c>
      <c r="C98" s="15" t="s">
        <v>13</v>
      </c>
      <c r="D98" s="15" t="s">
        <v>21</v>
      </c>
      <c r="E98" s="6">
        <v>610.0</v>
      </c>
      <c r="F98" s="6">
        <v>972.0</v>
      </c>
      <c r="G98" s="6">
        <v>4.0</v>
      </c>
      <c r="H98" s="16">
        <f t="shared" si="2"/>
        <v>362</v>
      </c>
      <c r="I98" s="16">
        <f t="shared" si="3"/>
        <v>3888</v>
      </c>
      <c r="J98" s="16">
        <f t="shared" si="4"/>
        <v>2440</v>
      </c>
      <c r="K98" s="16">
        <f t="shared" si="5"/>
        <v>1448</v>
      </c>
    </row>
    <row r="99">
      <c r="A99" s="14">
        <v>45583.0</v>
      </c>
      <c r="B99" s="15" t="str">
        <f t="shared" si="1"/>
        <v>October</v>
      </c>
      <c r="C99" s="15" t="s">
        <v>6</v>
      </c>
      <c r="D99" s="15" t="s">
        <v>14</v>
      </c>
      <c r="E99" s="6">
        <v>1204.0</v>
      </c>
      <c r="F99" s="6">
        <v>1606.0</v>
      </c>
      <c r="G99" s="6">
        <v>4.0</v>
      </c>
      <c r="H99" s="16">
        <f t="shared" si="2"/>
        <v>402</v>
      </c>
      <c r="I99" s="16">
        <f t="shared" si="3"/>
        <v>6424</v>
      </c>
      <c r="J99" s="16">
        <f t="shared" si="4"/>
        <v>4816</v>
      </c>
      <c r="K99" s="16">
        <f t="shared" si="5"/>
        <v>1608</v>
      </c>
    </row>
    <row r="100">
      <c r="A100" s="14">
        <v>45584.0</v>
      </c>
      <c r="B100" s="15" t="str">
        <f t="shared" si="1"/>
        <v>October</v>
      </c>
      <c r="C100" s="15" t="s">
        <v>20</v>
      </c>
      <c r="D100" s="15" t="s">
        <v>21</v>
      </c>
      <c r="E100" s="6">
        <v>391.0</v>
      </c>
      <c r="F100" s="6">
        <v>731.0</v>
      </c>
      <c r="G100" s="6">
        <v>2.0</v>
      </c>
      <c r="H100" s="16">
        <f t="shared" si="2"/>
        <v>340</v>
      </c>
      <c r="I100" s="16">
        <f t="shared" si="3"/>
        <v>1462</v>
      </c>
      <c r="J100" s="16">
        <f t="shared" si="4"/>
        <v>782</v>
      </c>
      <c r="K100" s="16">
        <f t="shared" si="5"/>
        <v>680</v>
      </c>
    </row>
    <row r="101">
      <c r="A101" s="14">
        <v>45584.0</v>
      </c>
      <c r="B101" s="15" t="str">
        <f t="shared" si="1"/>
        <v>October</v>
      </c>
      <c r="C101" s="15" t="s">
        <v>24</v>
      </c>
      <c r="D101" s="15" t="s">
        <v>16</v>
      </c>
      <c r="E101" s="6">
        <v>1389.0</v>
      </c>
      <c r="F101" s="6">
        <v>1644.0</v>
      </c>
      <c r="G101" s="6">
        <v>1.0</v>
      </c>
      <c r="H101" s="16">
        <f t="shared" si="2"/>
        <v>255</v>
      </c>
      <c r="I101" s="16">
        <f t="shared" si="3"/>
        <v>1644</v>
      </c>
      <c r="J101" s="16">
        <f t="shared" si="4"/>
        <v>1389</v>
      </c>
      <c r="K101" s="16">
        <f t="shared" si="5"/>
        <v>255</v>
      </c>
    </row>
    <row r="102">
      <c r="A102" s="14">
        <v>45584.0</v>
      </c>
      <c r="B102" s="15" t="str">
        <f t="shared" si="1"/>
        <v>October</v>
      </c>
      <c r="C102" s="15" t="s">
        <v>13</v>
      </c>
      <c r="D102" s="15" t="s">
        <v>16</v>
      </c>
      <c r="E102" s="6">
        <v>342.0</v>
      </c>
      <c r="F102" s="6">
        <v>781.0</v>
      </c>
      <c r="G102" s="6">
        <v>5.0</v>
      </c>
      <c r="H102" s="16">
        <f t="shared" si="2"/>
        <v>439</v>
      </c>
      <c r="I102" s="16">
        <f t="shared" si="3"/>
        <v>3905</v>
      </c>
      <c r="J102" s="16">
        <f t="shared" si="4"/>
        <v>1710</v>
      </c>
      <c r="K102" s="16">
        <f t="shared" si="5"/>
        <v>2195</v>
      </c>
    </row>
    <row r="103">
      <c r="A103" s="14">
        <v>45584.0</v>
      </c>
      <c r="B103" s="15" t="str">
        <f t="shared" si="1"/>
        <v>October</v>
      </c>
      <c r="C103" s="15" t="s">
        <v>10</v>
      </c>
      <c r="D103" s="15" t="s">
        <v>25</v>
      </c>
      <c r="E103" s="6">
        <v>405.0</v>
      </c>
      <c r="F103" s="6">
        <v>770.0</v>
      </c>
      <c r="G103" s="6">
        <v>2.0</v>
      </c>
      <c r="H103" s="16">
        <f t="shared" si="2"/>
        <v>365</v>
      </c>
      <c r="I103" s="16">
        <f t="shared" si="3"/>
        <v>1540</v>
      </c>
      <c r="J103" s="16">
        <f t="shared" si="4"/>
        <v>810</v>
      </c>
      <c r="K103" s="16">
        <f t="shared" si="5"/>
        <v>730</v>
      </c>
    </row>
    <row r="104">
      <c r="A104" s="14">
        <v>45584.0</v>
      </c>
      <c r="B104" s="15" t="str">
        <f t="shared" si="1"/>
        <v>October</v>
      </c>
      <c r="C104" s="15" t="s">
        <v>10</v>
      </c>
      <c r="D104" s="15" t="s">
        <v>7</v>
      </c>
      <c r="E104" s="6">
        <v>1414.0</v>
      </c>
      <c r="F104" s="6">
        <v>1756.0</v>
      </c>
      <c r="G104" s="6">
        <v>4.0</v>
      </c>
      <c r="H104" s="16">
        <f t="shared" si="2"/>
        <v>342</v>
      </c>
      <c r="I104" s="16">
        <f t="shared" si="3"/>
        <v>7024</v>
      </c>
      <c r="J104" s="16">
        <f t="shared" si="4"/>
        <v>5656</v>
      </c>
      <c r="K104" s="16">
        <f t="shared" si="5"/>
        <v>1368</v>
      </c>
    </row>
    <row r="105">
      <c r="A105" s="14">
        <v>45584.0</v>
      </c>
      <c r="B105" s="15" t="str">
        <f t="shared" si="1"/>
        <v>October</v>
      </c>
      <c r="C105" s="15" t="s">
        <v>24</v>
      </c>
      <c r="D105" s="15" t="s">
        <v>9</v>
      </c>
      <c r="E105" s="6">
        <v>499.0</v>
      </c>
      <c r="F105" s="6">
        <v>719.0</v>
      </c>
      <c r="G105" s="6">
        <v>2.0</v>
      </c>
      <c r="H105" s="16">
        <f t="shared" si="2"/>
        <v>220</v>
      </c>
      <c r="I105" s="16">
        <f t="shared" si="3"/>
        <v>1438</v>
      </c>
      <c r="J105" s="16">
        <f t="shared" si="4"/>
        <v>998</v>
      </c>
      <c r="K105" s="16">
        <f t="shared" si="5"/>
        <v>440</v>
      </c>
    </row>
    <row r="106">
      <c r="A106" s="14">
        <v>45584.0</v>
      </c>
      <c r="B106" s="15" t="str">
        <f t="shared" si="1"/>
        <v>October</v>
      </c>
      <c r="C106" s="15" t="s">
        <v>20</v>
      </c>
      <c r="D106" s="15" t="s">
        <v>11</v>
      </c>
      <c r="E106" s="6">
        <v>1338.0</v>
      </c>
      <c r="F106" s="6">
        <v>1644.0</v>
      </c>
      <c r="G106" s="6">
        <v>2.0</v>
      </c>
      <c r="H106" s="16">
        <f t="shared" si="2"/>
        <v>306</v>
      </c>
      <c r="I106" s="16">
        <f t="shared" si="3"/>
        <v>3288</v>
      </c>
      <c r="J106" s="16">
        <f t="shared" si="4"/>
        <v>2676</v>
      </c>
      <c r="K106" s="16">
        <f t="shared" si="5"/>
        <v>612</v>
      </c>
    </row>
    <row r="107">
      <c r="A107" s="14">
        <v>45585.0</v>
      </c>
      <c r="B107" s="15" t="str">
        <f t="shared" si="1"/>
        <v>October</v>
      </c>
      <c r="C107" s="15" t="s">
        <v>20</v>
      </c>
      <c r="D107" s="15" t="s">
        <v>25</v>
      </c>
      <c r="E107" s="6">
        <v>1275.0</v>
      </c>
      <c r="F107" s="6">
        <v>1505.0</v>
      </c>
      <c r="G107" s="6">
        <v>2.0</v>
      </c>
      <c r="H107" s="16">
        <f t="shared" si="2"/>
        <v>230</v>
      </c>
      <c r="I107" s="16">
        <f t="shared" si="3"/>
        <v>3010</v>
      </c>
      <c r="J107" s="16">
        <f t="shared" si="4"/>
        <v>2550</v>
      </c>
      <c r="K107" s="16">
        <f t="shared" si="5"/>
        <v>460</v>
      </c>
    </row>
    <row r="108">
      <c r="A108" s="14">
        <v>45585.0</v>
      </c>
      <c r="B108" s="15" t="str">
        <f t="shared" si="1"/>
        <v>October</v>
      </c>
      <c r="C108" s="15" t="s">
        <v>10</v>
      </c>
      <c r="D108" s="15" t="s">
        <v>14</v>
      </c>
      <c r="E108" s="6">
        <v>406.0</v>
      </c>
      <c r="F108" s="6">
        <v>576.0</v>
      </c>
      <c r="G108" s="6">
        <v>5.0</v>
      </c>
      <c r="H108" s="16">
        <f t="shared" si="2"/>
        <v>170</v>
      </c>
      <c r="I108" s="16">
        <f t="shared" si="3"/>
        <v>2880</v>
      </c>
      <c r="J108" s="16">
        <f t="shared" si="4"/>
        <v>2030</v>
      </c>
      <c r="K108" s="16">
        <f t="shared" si="5"/>
        <v>850</v>
      </c>
    </row>
    <row r="109">
      <c r="A109" s="14">
        <v>45585.0</v>
      </c>
      <c r="B109" s="15" t="str">
        <f t="shared" si="1"/>
        <v>October</v>
      </c>
      <c r="C109" s="15" t="s">
        <v>6</v>
      </c>
      <c r="D109" s="15" t="s">
        <v>11</v>
      </c>
      <c r="E109" s="6">
        <v>494.0</v>
      </c>
      <c r="F109" s="6">
        <v>843.0</v>
      </c>
      <c r="G109" s="6">
        <v>4.0</v>
      </c>
      <c r="H109" s="16">
        <f t="shared" si="2"/>
        <v>349</v>
      </c>
      <c r="I109" s="16">
        <f t="shared" si="3"/>
        <v>3372</v>
      </c>
      <c r="J109" s="16">
        <f t="shared" si="4"/>
        <v>1976</v>
      </c>
      <c r="K109" s="16">
        <f t="shared" si="5"/>
        <v>1396</v>
      </c>
    </row>
    <row r="110">
      <c r="A110" s="14">
        <v>45586.0</v>
      </c>
      <c r="B110" s="15" t="str">
        <f t="shared" si="1"/>
        <v>October</v>
      </c>
      <c r="C110" s="15" t="s">
        <v>10</v>
      </c>
      <c r="D110" s="15" t="s">
        <v>16</v>
      </c>
      <c r="E110" s="6">
        <v>763.0</v>
      </c>
      <c r="F110" s="6">
        <v>1166.0</v>
      </c>
      <c r="G110" s="6">
        <v>4.0</v>
      </c>
      <c r="H110" s="16">
        <f t="shared" si="2"/>
        <v>403</v>
      </c>
      <c r="I110" s="16">
        <f t="shared" si="3"/>
        <v>4664</v>
      </c>
      <c r="J110" s="16">
        <f t="shared" si="4"/>
        <v>3052</v>
      </c>
      <c r="K110" s="16">
        <f t="shared" si="5"/>
        <v>1612</v>
      </c>
    </row>
    <row r="111">
      <c r="A111" s="14">
        <v>45586.0</v>
      </c>
      <c r="B111" s="15" t="str">
        <f t="shared" si="1"/>
        <v>October</v>
      </c>
      <c r="C111" s="15" t="s">
        <v>24</v>
      </c>
      <c r="D111" s="15" t="s">
        <v>7</v>
      </c>
      <c r="E111" s="6">
        <v>361.0</v>
      </c>
      <c r="F111" s="6">
        <v>640.0</v>
      </c>
      <c r="G111" s="6">
        <v>2.0</v>
      </c>
      <c r="H111" s="16">
        <f t="shared" si="2"/>
        <v>279</v>
      </c>
      <c r="I111" s="16">
        <f t="shared" si="3"/>
        <v>1280</v>
      </c>
      <c r="J111" s="16">
        <f t="shared" si="4"/>
        <v>722</v>
      </c>
      <c r="K111" s="16">
        <f t="shared" si="5"/>
        <v>558</v>
      </c>
    </row>
    <row r="112">
      <c r="A112" s="14">
        <v>45586.0</v>
      </c>
      <c r="B112" s="15" t="str">
        <f t="shared" si="1"/>
        <v>October</v>
      </c>
      <c r="C112" s="15" t="s">
        <v>15</v>
      </c>
      <c r="D112" s="15" t="s">
        <v>9</v>
      </c>
      <c r="E112" s="6">
        <v>716.0</v>
      </c>
      <c r="F112" s="6">
        <v>974.0</v>
      </c>
      <c r="G112" s="6">
        <v>5.0</v>
      </c>
      <c r="H112" s="16">
        <f t="shared" si="2"/>
        <v>258</v>
      </c>
      <c r="I112" s="16">
        <f t="shared" si="3"/>
        <v>4870</v>
      </c>
      <c r="J112" s="16">
        <f t="shared" si="4"/>
        <v>3580</v>
      </c>
      <c r="K112" s="16">
        <f t="shared" si="5"/>
        <v>1290</v>
      </c>
    </row>
    <row r="113">
      <c r="A113" s="14">
        <v>45586.0</v>
      </c>
      <c r="B113" s="15" t="str">
        <f t="shared" si="1"/>
        <v>October</v>
      </c>
      <c r="C113" s="15" t="s">
        <v>8</v>
      </c>
      <c r="D113" s="15" t="s">
        <v>9</v>
      </c>
      <c r="E113" s="6">
        <v>783.0</v>
      </c>
      <c r="F113" s="6">
        <v>997.0</v>
      </c>
      <c r="G113" s="6">
        <v>2.0</v>
      </c>
      <c r="H113" s="16">
        <f t="shared" si="2"/>
        <v>214</v>
      </c>
      <c r="I113" s="16">
        <f t="shared" si="3"/>
        <v>1994</v>
      </c>
      <c r="J113" s="16">
        <f t="shared" si="4"/>
        <v>1566</v>
      </c>
      <c r="K113" s="16">
        <f t="shared" si="5"/>
        <v>428</v>
      </c>
    </row>
    <row r="114">
      <c r="A114" s="14">
        <v>45587.0</v>
      </c>
      <c r="B114" s="15" t="str">
        <f t="shared" si="1"/>
        <v>October</v>
      </c>
      <c r="C114" s="15" t="s">
        <v>6</v>
      </c>
      <c r="D114" s="15" t="s">
        <v>9</v>
      </c>
      <c r="E114" s="6">
        <v>978.0</v>
      </c>
      <c r="F114" s="6">
        <v>1119.0</v>
      </c>
      <c r="G114" s="6">
        <v>5.0</v>
      </c>
      <c r="H114" s="16">
        <f t="shared" si="2"/>
        <v>141</v>
      </c>
      <c r="I114" s="16">
        <f t="shared" si="3"/>
        <v>5595</v>
      </c>
      <c r="J114" s="16">
        <f t="shared" si="4"/>
        <v>4890</v>
      </c>
      <c r="K114" s="16">
        <f t="shared" si="5"/>
        <v>705</v>
      </c>
    </row>
    <row r="115">
      <c r="A115" s="14">
        <v>45587.0</v>
      </c>
      <c r="B115" s="15" t="str">
        <f t="shared" si="1"/>
        <v>October</v>
      </c>
      <c r="C115" s="15" t="s">
        <v>13</v>
      </c>
      <c r="D115" s="15" t="s">
        <v>11</v>
      </c>
      <c r="E115" s="6">
        <v>1359.0</v>
      </c>
      <c r="F115" s="6">
        <v>1509.0</v>
      </c>
      <c r="G115" s="6">
        <v>2.0</v>
      </c>
      <c r="H115" s="16">
        <f t="shared" si="2"/>
        <v>150</v>
      </c>
      <c r="I115" s="16">
        <f t="shared" si="3"/>
        <v>3018</v>
      </c>
      <c r="J115" s="16">
        <f t="shared" si="4"/>
        <v>2718</v>
      </c>
      <c r="K115" s="16">
        <f t="shared" si="5"/>
        <v>300</v>
      </c>
    </row>
    <row r="116">
      <c r="A116" s="14">
        <v>45587.0</v>
      </c>
      <c r="B116" s="15" t="str">
        <f t="shared" si="1"/>
        <v>October</v>
      </c>
      <c r="C116" s="15" t="s">
        <v>8</v>
      </c>
      <c r="D116" s="15" t="s">
        <v>25</v>
      </c>
      <c r="E116" s="6">
        <v>201.0</v>
      </c>
      <c r="F116" s="6">
        <v>589.0</v>
      </c>
      <c r="G116" s="6">
        <v>3.0</v>
      </c>
      <c r="H116" s="16">
        <f t="shared" si="2"/>
        <v>388</v>
      </c>
      <c r="I116" s="16">
        <f t="shared" si="3"/>
        <v>1767</v>
      </c>
      <c r="J116" s="16">
        <f t="shared" si="4"/>
        <v>603</v>
      </c>
      <c r="K116" s="16">
        <f t="shared" si="5"/>
        <v>1164</v>
      </c>
    </row>
    <row r="117">
      <c r="A117" s="14">
        <v>45587.0</v>
      </c>
      <c r="B117" s="15" t="str">
        <f t="shared" si="1"/>
        <v>October</v>
      </c>
      <c r="C117" s="15" t="s">
        <v>24</v>
      </c>
      <c r="D117" s="15" t="s">
        <v>14</v>
      </c>
      <c r="E117" s="6">
        <v>514.0</v>
      </c>
      <c r="F117" s="6">
        <v>962.0</v>
      </c>
      <c r="G117" s="6">
        <v>4.0</v>
      </c>
      <c r="H117" s="16">
        <f t="shared" si="2"/>
        <v>448</v>
      </c>
      <c r="I117" s="16">
        <f t="shared" si="3"/>
        <v>3848</v>
      </c>
      <c r="J117" s="16">
        <f t="shared" si="4"/>
        <v>2056</v>
      </c>
      <c r="K117" s="16">
        <f t="shared" si="5"/>
        <v>1792</v>
      </c>
    </row>
    <row r="118">
      <c r="A118" s="14">
        <v>45587.0</v>
      </c>
      <c r="B118" s="15" t="str">
        <f t="shared" si="1"/>
        <v>October</v>
      </c>
      <c r="C118" s="15" t="s">
        <v>13</v>
      </c>
      <c r="D118" s="15" t="s">
        <v>16</v>
      </c>
      <c r="E118" s="6">
        <v>1133.0</v>
      </c>
      <c r="F118" s="6">
        <v>1438.0</v>
      </c>
      <c r="G118" s="6">
        <v>5.0</v>
      </c>
      <c r="H118" s="16">
        <f t="shared" si="2"/>
        <v>305</v>
      </c>
      <c r="I118" s="16">
        <f t="shared" si="3"/>
        <v>7190</v>
      </c>
      <c r="J118" s="16">
        <f t="shared" si="4"/>
        <v>5665</v>
      </c>
      <c r="K118" s="16">
        <f t="shared" si="5"/>
        <v>1525</v>
      </c>
    </row>
    <row r="119">
      <c r="A119" s="14">
        <v>45588.0</v>
      </c>
      <c r="B119" s="15" t="str">
        <f t="shared" si="1"/>
        <v>October</v>
      </c>
      <c r="C119" s="15" t="s">
        <v>22</v>
      </c>
      <c r="D119" s="15" t="s">
        <v>27</v>
      </c>
      <c r="E119" s="6">
        <v>557.0</v>
      </c>
      <c r="F119" s="6">
        <v>926.0</v>
      </c>
      <c r="G119" s="6">
        <v>2.0</v>
      </c>
      <c r="H119" s="16">
        <f t="shared" si="2"/>
        <v>369</v>
      </c>
      <c r="I119" s="16">
        <f t="shared" si="3"/>
        <v>1852</v>
      </c>
      <c r="J119" s="16">
        <f t="shared" si="4"/>
        <v>1114</v>
      </c>
      <c r="K119" s="16">
        <f t="shared" si="5"/>
        <v>738</v>
      </c>
    </row>
    <row r="120">
      <c r="A120" s="14">
        <v>45588.0</v>
      </c>
      <c r="B120" s="15" t="str">
        <f t="shared" si="1"/>
        <v>October</v>
      </c>
      <c r="C120" s="15" t="s">
        <v>6</v>
      </c>
      <c r="D120" s="15" t="s">
        <v>23</v>
      </c>
      <c r="E120" s="6">
        <v>506.0</v>
      </c>
      <c r="F120" s="6">
        <v>762.0</v>
      </c>
      <c r="G120" s="6">
        <v>3.0</v>
      </c>
      <c r="H120" s="16">
        <f t="shared" si="2"/>
        <v>256</v>
      </c>
      <c r="I120" s="16">
        <f t="shared" si="3"/>
        <v>2286</v>
      </c>
      <c r="J120" s="16">
        <f t="shared" si="4"/>
        <v>1518</v>
      </c>
      <c r="K120" s="16">
        <f t="shared" si="5"/>
        <v>768</v>
      </c>
    </row>
    <row r="121">
      <c r="A121" s="14">
        <v>45588.0</v>
      </c>
      <c r="B121" s="15" t="str">
        <f t="shared" si="1"/>
        <v>October</v>
      </c>
      <c r="C121" s="15" t="s">
        <v>22</v>
      </c>
      <c r="D121" s="15" t="s">
        <v>27</v>
      </c>
      <c r="E121" s="6">
        <v>674.0</v>
      </c>
      <c r="F121" s="6">
        <v>876.0</v>
      </c>
      <c r="G121" s="6">
        <v>1.0</v>
      </c>
      <c r="H121" s="16">
        <f t="shared" si="2"/>
        <v>202</v>
      </c>
      <c r="I121" s="16">
        <f t="shared" si="3"/>
        <v>876</v>
      </c>
      <c r="J121" s="16">
        <f t="shared" si="4"/>
        <v>674</v>
      </c>
      <c r="K121" s="16">
        <f t="shared" si="5"/>
        <v>202</v>
      </c>
    </row>
    <row r="122">
      <c r="A122" s="14">
        <v>45588.0</v>
      </c>
      <c r="B122" s="15" t="str">
        <f t="shared" si="1"/>
        <v>October</v>
      </c>
      <c r="C122" s="15" t="s">
        <v>20</v>
      </c>
      <c r="D122" s="15" t="s">
        <v>16</v>
      </c>
      <c r="E122" s="6">
        <v>846.0</v>
      </c>
      <c r="F122" s="6">
        <v>921.0</v>
      </c>
      <c r="G122" s="6">
        <v>2.0</v>
      </c>
      <c r="H122" s="16">
        <f t="shared" si="2"/>
        <v>75</v>
      </c>
      <c r="I122" s="16">
        <f t="shared" si="3"/>
        <v>1842</v>
      </c>
      <c r="J122" s="16">
        <f t="shared" si="4"/>
        <v>1692</v>
      </c>
      <c r="K122" s="16">
        <f t="shared" si="5"/>
        <v>150</v>
      </c>
    </row>
    <row r="123">
      <c r="A123" s="14">
        <v>45588.0</v>
      </c>
      <c r="B123" s="15" t="str">
        <f t="shared" si="1"/>
        <v>October</v>
      </c>
      <c r="C123" s="15" t="s">
        <v>24</v>
      </c>
      <c r="D123" s="15" t="s">
        <v>26</v>
      </c>
      <c r="E123" s="6">
        <v>772.0</v>
      </c>
      <c r="F123" s="6">
        <v>893.0</v>
      </c>
      <c r="G123" s="6">
        <v>3.0</v>
      </c>
      <c r="H123" s="16">
        <f t="shared" si="2"/>
        <v>121</v>
      </c>
      <c r="I123" s="16">
        <f t="shared" si="3"/>
        <v>2679</v>
      </c>
      <c r="J123" s="16">
        <f t="shared" si="4"/>
        <v>2316</v>
      </c>
      <c r="K123" s="16">
        <f t="shared" si="5"/>
        <v>363</v>
      </c>
    </row>
    <row r="124">
      <c r="A124" s="14">
        <v>45589.0</v>
      </c>
      <c r="B124" s="15" t="str">
        <f t="shared" si="1"/>
        <v>October</v>
      </c>
      <c r="C124" s="15" t="s">
        <v>24</v>
      </c>
      <c r="D124" s="15" t="s">
        <v>7</v>
      </c>
      <c r="E124" s="6">
        <v>1315.0</v>
      </c>
      <c r="F124" s="6">
        <v>1392.0</v>
      </c>
      <c r="G124" s="6">
        <v>4.0</v>
      </c>
      <c r="H124" s="16">
        <f t="shared" si="2"/>
        <v>77</v>
      </c>
      <c r="I124" s="16">
        <f t="shared" si="3"/>
        <v>5568</v>
      </c>
      <c r="J124" s="16">
        <f t="shared" si="4"/>
        <v>5260</v>
      </c>
      <c r="K124" s="16">
        <f t="shared" si="5"/>
        <v>308</v>
      </c>
    </row>
    <row r="125">
      <c r="A125" s="14">
        <v>45589.0</v>
      </c>
      <c r="B125" s="15" t="str">
        <f t="shared" si="1"/>
        <v>October</v>
      </c>
      <c r="C125" s="15" t="s">
        <v>6</v>
      </c>
      <c r="D125" s="15" t="s">
        <v>27</v>
      </c>
      <c r="E125" s="6">
        <v>849.0</v>
      </c>
      <c r="F125" s="6">
        <v>1074.0</v>
      </c>
      <c r="G125" s="6">
        <v>5.0</v>
      </c>
      <c r="H125" s="16">
        <f t="shared" si="2"/>
        <v>225</v>
      </c>
      <c r="I125" s="16">
        <f t="shared" si="3"/>
        <v>5370</v>
      </c>
      <c r="J125" s="16">
        <f t="shared" si="4"/>
        <v>4245</v>
      </c>
      <c r="K125" s="16">
        <f t="shared" si="5"/>
        <v>1125</v>
      </c>
    </row>
    <row r="126">
      <c r="A126" s="14">
        <v>45589.0</v>
      </c>
      <c r="B126" s="15" t="str">
        <f t="shared" si="1"/>
        <v>October</v>
      </c>
      <c r="C126" s="15" t="s">
        <v>24</v>
      </c>
      <c r="D126" s="15" t="s">
        <v>27</v>
      </c>
      <c r="E126" s="6">
        <v>1034.0</v>
      </c>
      <c r="F126" s="6">
        <v>1473.0</v>
      </c>
      <c r="G126" s="6">
        <v>4.0</v>
      </c>
      <c r="H126" s="16">
        <f t="shared" si="2"/>
        <v>439</v>
      </c>
      <c r="I126" s="16">
        <f t="shared" si="3"/>
        <v>5892</v>
      </c>
      <c r="J126" s="16">
        <f t="shared" si="4"/>
        <v>4136</v>
      </c>
      <c r="K126" s="16">
        <f t="shared" si="5"/>
        <v>1756</v>
      </c>
    </row>
    <row r="127">
      <c r="A127" s="14">
        <v>45589.0</v>
      </c>
      <c r="B127" s="15" t="str">
        <f t="shared" si="1"/>
        <v>October</v>
      </c>
      <c r="C127" s="15" t="s">
        <v>22</v>
      </c>
      <c r="D127" s="15" t="s">
        <v>27</v>
      </c>
      <c r="E127" s="6">
        <v>793.0</v>
      </c>
      <c r="F127" s="6">
        <v>986.0</v>
      </c>
      <c r="G127" s="6">
        <v>3.0</v>
      </c>
      <c r="H127" s="16">
        <f t="shared" si="2"/>
        <v>193</v>
      </c>
      <c r="I127" s="16">
        <f t="shared" si="3"/>
        <v>2958</v>
      </c>
      <c r="J127" s="16">
        <f t="shared" si="4"/>
        <v>2379</v>
      </c>
      <c r="K127" s="16">
        <f t="shared" si="5"/>
        <v>579</v>
      </c>
    </row>
    <row r="128">
      <c r="A128" s="14">
        <v>45589.0</v>
      </c>
      <c r="B128" s="15" t="str">
        <f t="shared" si="1"/>
        <v>October</v>
      </c>
      <c r="C128" s="15" t="s">
        <v>24</v>
      </c>
      <c r="D128" s="15" t="s">
        <v>25</v>
      </c>
      <c r="E128" s="6">
        <v>1183.0</v>
      </c>
      <c r="F128" s="6">
        <v>1249.0</v>
      </c>
      <c r="G128" s="6">
        <v>1.0</v>
      </c>
      <c r="H128" s="16">
        <f t="shared" si="2"/>
        <v>66</v>
      </c>
      <c r="I128" s="16">
        <f t="shared" si="3"/>
        <v>1249</v>
      </c>
      <c r="J128" s="16">
        <f t="shared" si="4"/>
        <v>1183</v>
      </c>
      <c r="K128" s="16">
        <f t="shared" si="5"/>
        <v>66</v>
      </c>
    </row>
    <row r="129">
      <c r="A129" s="14">
        <v>45589.0</v>
      </c>
      <c r="B129" s="15" t="str">
        <f t="shared" si="1"/>
        <v>October</v>
      </c>
      <c r="C129" s="15" t="s">
        <v>15</v>
      </c>
      <c r="D129" s="15" t="s">
        <v>21</v>
      </c>
      <c r="E129" s="6">
        <v>432.0</v>
      </c>
      <c r="F129" s="6">
        <v>654.0</v>
      </c>
      <c r="G129" s="6">
        <v>2.0</v>
      </c>
      <c r="H129" s="16">
        <f t="shared" si="2"/>
        <v>222</v>
      </c>
      <c r="I129" s="16">
        <f t="shared" si="3"/>
        <v>1308</v>
      </c>
      <c r="J129" s="16">
        <f t="shared" si="4"/>
        <v>864</v>
      </c>
      <c r="K129" s="16">
        <f t="shared" si="5"/>
        <v>444</v>
      </c>
    </row>
    <row r="130">
      <c r="A130" s="14">
        <v>45590.0</v>
      </c>
      <c r="B130" s="15" t="str">
        <f t="shared" si="1"/>
        <v>October</v>
      </c>
      <c r="C130" s="15" t="s">
        <v>13</v>
      </c>
      <c r="D130" s="15" t="s">
        <v>27</v>
      </c>
      <c r="E130" s="6">
        <v>241.0</v>
      </c>
      <c r="F130" s="6">
        <v>335.0</v>
      </c>
      <c r="G130" s="6">
        <v>3.0</v>
      </c>
      <c r="H130" s="16">
        <f t="shared" si="2"/>
        <v>94</v>
      </c>
      <c r="I130" s="16">
        <f t="shared" si="3"/>
        <v>1005</v>
      </c>
      <c r="J130" s="16">
        <f t="shared" si="4"/>
        <v>723</v>
      </c>
      <c r="K130" s="16">
        <f t="shared" si="5"/>
        <v>282</v>
      </c>
    </row>
    <row r="131">
      <c r="A131" s="14">
        <v>45590.0</v>
      </c>
      <c r="B131" s="15" t="str">
        <f t="shared" si="1"/>
        <v>October</v>
      </c>
      <c r="C131" s="15" t="s">
        <v>15</v>
      </c>
      <c r="D131" s="15" t="s">
        <v>23</v>
      </c>
      <c r="E131" s="6">
        <v>1173.0</v>
      </c>
      <c r="F131" s="6">
        <v>1467.0</v>
      </c>
      <c r="G131" s="6">
        <v>1.0</v>
      </c>
      <c r="H131" s="16">
        <f t="shared" si="2"/>
        <v>294</v>
      </c>
      <c r="I131" s="16">
        <f t="shared" si="3"/>
        <v>1467</v>
      </c>
      <c r="J131" s="16">
        <f t="shared" si="4"/>
        <v>1173</v>
      </c>
      <c r="K131" s="16">
        <f t="shared" si="5"/>
        <v>294</v>
      </c>
    </row>
    <row r="132">
      <c r="A132" s="14">
        <v>45590.0</v>
      </c>
      <c r="B132" s="15" t="str">
        <f t="shared" si="1"/>
        <v>October</v>
      </c>
      <c r="C132" s="15" t="s">
        <v>13</v>
      </c>
      <c r="D132" s="15" t="s">
        <v>21</v>
      </c>
      <c r="E132" s="6">
        <v>702.0</v>
      </c>
      <c r="F132" s="6">
        <v>1157.0</v>
      </c>
      <c r="G132" s="6">
        <v>4.0</v>
      </c>
      <c r="H132" s="16">
        <f t="shared" si="2"/>
        <v>455</v>
      </c>
      <c r="I132" s="16">
        <f t="shared" si="3"/>
        <v>4628</v>
      </c>
      <c r="J132" s="16">
        <f t="shared" si="4"/>
        <v>2808</v>
      </c>
      <c r="K132" s="16">
        <f t="shared" si="5"/>
        <v>1820</v>
      </c>
    </row>
    <row r="133">
      <c r="A133" s="14">
        <v>45590.0</v>
      </c>
      <c r="B133" s="15" t="str">
        <f t="shared" si="1"/>
        <v>October</v>
      </c>
      <c r="C133" s="15" t="s">
        <v>8</v>
      </c>
      <c r="D133" s="15" t="s">
        <v>14</v>
      </c>
      <c r="E133" s="6">
        <v>1035.0</v>
      </c>
      <c r="F133" s="6">
        <v>1296.0</v>
      </c>
      <c r="G133" s="6">
        <v>4.0</v>
      </c>
      <c r="H133" s="16">
        <f t="shared" si="2"/>
        <v>261</v>
      </c>
      <c r="I133" s="16">
        <f t="shared" si="3"/>
        <v>5184</v>
      </c>
      <c r="J133" s="16">
        <f t="shared" si="4"/>
        <v>4140</v>
      </c>
      <c r="K133" s="16">
        <f t="shared" si="5"/>
        <v>1044</v>
      </c>
    </row>
    <row r="134">
      <c r="A134" s="14">
        <v>45590.0</v>
      </c>
      <c r="B134" s="15" t="str">
        <f t="shared" si="1"/>
        <v>October</v>
      </c>
      <c r="C134" s="15" t="s">
        <v>15</v>
      </c>
      <c r="D134" s="15" t="s">
        <v>7</v>
      </c>
      <c r="E134" s="6">
        <v>309.0</v>
      </c>
      <c r="F134" s="6">
        <v>636.0</v>
      </c>
      <c r="G134" s="6">
        <v>3.0</v>
      </c>
      <c r="H134" s="16">
        <f t="shared" si="2"/>
        <v>327</v>
      </c>
      <c r="I134" s="16">
        <f t="shared" si="3"/>
        <v>1908</v>
      </c>
      <c r="J134" s="16">
        <f t="shared" si="4"/>
        <v>927</v>
      </c>
      <c r="K134" s="16">
        <f t="shared" si="5"/>
        <v>981</v>
      </c>
    </row>
    <row r="135">
      <c r="A135" s="14">
        <v>45590.0</v>
      </c>
      <c r="B135" s="15" t="str">
        <f t="shared" si="1"/>
        <v>October</v>
      </c>
      <c r="C135" s="15" t="s">
        <v>24</v>
      </c>
      <c r="D135" s="15" t="s">
        <v>11</v>
      </c>
      <c r="E135" s="6">
        <v>862.0</v>
      </c>
      <c r="F135" s="6">
        <v>1294.0</v>
      </c>
      <c r="G135" s="6">
        <v>5.0</v>
      </c>
      <c r="H135" s="16">
        <f t="shared" si="2"/>
        <v>432</v>
      </c>
      <c r="I135" s="16">
        <f t="shared" si="3"/>
        <v>6470</v>
      </c>
      <c r="J135" s="16">
        <f t="shared" si="4"/>
        <v>4310</v>
      </c>
      <c r="K135" s="16">
        <f t="shared" si="5"/>
        <v>2160</v>
      </c>
    </row>
    <row r="136">
      <c r="A136" s="14">
        <v>45591.0</v>
      </c>
      <c r="B136" s="15" t="str">
        <f t="shared" si="1"/>
        <v>October</v>
      </c>
      <c r="C136" s="15" t="s">
        <v>20</v>
      </c>
      <c r="D136" s="15" t="s">
        <v>16</v>
      </c>
      <c r="E136" s="6">
        <v>1155.0</v>
      </c>
      <c r="F136" s="6">
        <v>1251.0</v>
      </c>
      <c r="G136" s="6">
        <v>1.0</v>
      </c>
      <c r="H136" s="16">
        <f t="shared" si="2"/>
        <v>96</v>
      </c>
      <c r="I136" s="16">
        <f t="shared" si="3"/>
        <v>1251</v>
      </c>
      <c r="J136" s="16">
        <f t="shared" si="4"/>
        <v>1155</v>
      </c>
      <c r="K136" s="16">
        <f t="shared" si="5"/>
        <v>96</v>
      </c>
    </row>
    <row r="137">
      <c r="A137" s="14">
        <v>45591.0</v>
      </c>
      <c r="B137" s="15" t="str">
        <f t="shared" si="1"/>
        <v>October</v>
      </c>
      <c r="C137" s="15" t="s">
        <v>24</v>
      </c>
      <c r="D137" s="15" t="s">
        <v>14</v>
      </c>
      <c r="E137" s="6">
        <v>1471.0</v>
      </c>
      <c r="F137" s="6">
        <v>1754.0</v>
      </c>
      <c r="G137" s="6">
        <v>4.0</v>
      </c>
      <c r="H137" s="16">
        <f t="shared" si="2"/>
        <v>283</v>
      </c>
      <c r="I137" s="16">
        <f t="shared" si="3"/>
        <v>7016</v>
      </c>
      <c r="J137" s="16">
        <f t="shared" si="4"/>
        <v>5884</v>
      </c>
      <c r="K137" s="16">
        <f t="shared" si="5"/>
        <v>1132</v>
      </c>
    </row>
    <row r="138">
      <c r="A138" s="14">
        <v>45591.0</v>
      </c>
      <c r="B138" s="15" t="str">
        <f t="shared" si="1"/>
        <v>October</v>
      </c>
      <c r="C138" s="15" t="s">
        <v>13</v>
      </c>
      <c r="D138" s="15" t="s">
        <v>7</v>
      </c>
      <c r="E138" s="6">
        <v>908.0</v>
      </c>
      <c r="F138" s="6">
        <v>1383.0</v>
      </c>
      <c r="G138" s="6">
        <v>3.0</v>
      </c>
      <c r="H138" s="16">
        <f t="shared" si="2"/>
        <v>475</v>
      </c>
      <c r="I138" s="16">
        <f t="shared" si="3"/>
        <v>4149</v>
      </c>
      <c r="J138" s="16">
        <f t="shared" si="4"/>
        <v>2724</v>
      </c>
      <c r="K138" s="16">
        <f t="shared" si="5"/>
        <v>1425</v>
      </c>
    </row>
    <row r="139">
      <c r="A139" s="14">
        <v>45591.0</v>
      </c>
      <c r="B139" s="15" t="str">
        <f t="shared" si="1"/>
        <v>October</v>
      </c>
      <c r="C139" s="15" t="s">
        <v>24</v>
      </c>
      <c r="D139" s="15" t="s">
        <v>7</v>
      </c>
      <c r="E139" s="6">
        <v>469.0</v>
      </c>
      <c r="F139" s="6">
        <v>583.0</v>
      </c>
      <c r="G139" s="6">
        <v>3.0</v>
      </c>
      <c r="H139" s="16">
        <f t="shared" si="2"/>
        <v>114</v>
      </c>
      <c r="I139" s="16">
        <f t="shared" si="3"/>
        <v>1749</v>
      </c>
      <c r="J139" s="16">
        <f t="shared" si="4"/>
        <v>1407</v>
      </c>
      <c r="K139" s="16">
        <f t="shared" si="5"/>
        <v>342</v>
      </c>
    </row>
    <row r="140">
      <c r="A140" s="14">
        <v>45591.0</v>
      </c>
      <c r="B140" s="15" t="str">
        <f t="shared" si="1"/>
        <v>October</v>
      </c>
      <c r="C140" s="15" t="s">
        <v>20</v>
      </c>
      <c r="D140" s="15" t="s">
        <v>27</v>
      </c>
      <c r="E140" s="6">
        <v>850.0</v>
      </c>
      <c r="F140" s="6">
        <v>1273.0</v>
      </c>
      <c r="G140" s="6">
        <v>5.0</v>
      </c>
      <c r="H140" s="16">
        <f t="shared" si="2"/>
        <v>423</v>
      </c>
      <c r="I140" s="16">
        <f t="shared" si="3"/>
        <v>6365</v>
      </c>
      <c r="J140" s="16">
        <f t="shared" si="4"/>
        <v>4250</v>
      </c>
      <c r="K140" s="16">
        <f t="shared" si="5"/>
        <v>2115</v>
      </c>
    </row>
    <row r="141">
      <c r="A141" s="14">
        <v>45591.0</v>
      </c>
      <c r="B141" s="15" t="str">
        <f t="shared" si="1"/>
        <v>October</v>
      </c>
      <c r="C141" s="15" t="s">
        <v>10</v>
      </c>
      <c r="D141" s="15" t="s">
        <v>27</v>
      </c>
      <c r="E141" s="6">
        <v>418.0</v>
      </c>
      <c r="F141" s="6">
        <v>558.0</v>
      </c>
      <c r="G141" s="6">
        <v>1.0</v>
      </c>
      <c r="H141" s="16">
        <f t="shared" si="2"/>
        <v>140</v>
      </c>
      <c r="I141" s="16">
        <f t="shared" si="3"/>
        <v>558</v>
      </c>
      <c r="J141" s="16">
        <f t="shared" si="4"/>
        <v>418</v>
      </c>
      <c r="K141" s="16">
        <f t="shared" si="5"/>
        <v>140</v>
      </c>
    </row>
    <row r="142">
      <c r="A142" s="14">
        <v>45591.0</v>
      </c>
      <c r="B142" s="15" t="str">
        <f t="shared" si="1"/>
        <v>October</v>
      </c>
      <c r="C142" s="15" t="s">
        <v>8</v>
      </c>
      <c r="D142" s="15" t="s">
        <v>14</v>
      </c>
      <c r="E142" s="6">
        <v>990.0</v>
      </c>
      <c r="F142" s="6">
        <v>1152.0</v>
      </c>
      <c r="G142" s="6">
        <v>3.0</v>
      </c>
      <c r="H142" s="16">
        <f t="shared" si="2"/>
        <v>162</v>
      </c>
      <c r="I142" s="16">
        <f t="shared" si="3"/>
        <v>3456</v>
      </c>
      <c r="J142" s="16">
        <f t="shared" si="4"/>
        <v>2970</v>
      </c>
      <c r="K142" s="16">
        <f t="shared" si="5"/>
        <v>486</v>
      </c>
    </row>
    <row r="143">
      <c r="A143" s="14">
        <v>45592.0</v>
      </c>
      <c r="B143" s="15" t="str">
        <f t="shared" si="1"/>
        <v>October</v>
      </c>
      <c r="C143" s="15" t="s">
        <v>24</v>
      </c>
      <c r="D143" s="15" t="s">
        <v>9</v>
      </c>
      <c r="E143" s="6">
        <v>424.0</v>
      </c>
      <c r="F143" s="6">
        <v>789.0</v>
      </c>
      <c r="G143" s="6">
        <v>2.0</v>
      </c>
      <c r="H143" s="16">
        <f t="shared" si="2"/>
        <v>365</v>
      </c>
      <c r="I143" s="16">
        <f t="shared" si="3"/>
        <v>1578</v>
      </c>
      <c r="J143" s="16">
        <f t="shared" si="4"/>
        <v>848</v>
      </c>
      <c r="K143" s="16">
        <f t="shared" si="5"/>
        <v>730</v>
      </c>
    </row>
    <row r="144">
      <c r="A144" s="14">
        <v>45592.0</v>
      </c>
      <c r="B144" s="15" t="str">
        <f t="shared" si="1"/>
        <v>October</v>
      </c>
      <c r="C144" s="15" t="s">
        <v>20</v>
      </c>
      <c r="D144" s="15" t="s">
        <v>11</v>
      </c>
      <c r="E144" s="6">
        <v>639.0</v>
      </c>
      <c r="F144" s="6">
        <v>793.0</v>
      </c>
      <c r="G144" s="6">
        <v>3.0</v>
      </c>
      <c r="H144" s="16">
        <f t="shared" si="2"/>
        <v>154</v>
      </c>
      <c r="I144" s="16">
        <f t="shared" si="3"/>
        <v>2379</v>
      </c>
      <c r="J144" s="16">
        <f t="shared" si="4"/>
        <v>1917</v>
      </c>
      <c r="K144" s="16">
        <f t="shared" si="5"/>
        <v>462</v>
      </c>
    </row>
    <row r="145">
      <c r="A145" s="14">
        <v>45592.0</v>
      </c>
      <c r="B145" s="15" t="str">
        <f t="shared" si="1"/>
        <v>October</v>
      </c>
      <c r="C145" s="15" t="s">
        <v>8</v>
      </c>
      <c r="D145" s="15" t="s">
        <v>9</v>
      </c>
      <c r="E145" s="6">
        <v>966.0</v>
      </c>
      <c r="F145" s="6">
        <v>1327.0</v>
      </c>
      <c r="G145" s="6">
        <v>3.0</v>
      </c>
      <c r="H145" s="16">
        <f t="shared" si="2"/>
        <v>361</v>
      </c>
      <c r="I145" s="16">
        <f t="shared" si="3"/>
        <v>3981</v>
      </c>
      <c r="J145" s="16">
        <f t="shared" si="4"/>
        <v>2898</v>
      </c>
      <c r="K145" s="16">
        <f t="shared" si="5"/>
        <v>1083</v>
      </c>
    </row>
    <row r="146">
      <c r="A146" s="14">
        <v>45592.0</v>
      </c>
      <c r="B146" s="15" t="str">
        <f t="shared" si="1"/>
        <v>October</v>
      </c>
      <c r="C146" s="15" t="s">
        <v>20</v>
      </c>
      <c r="D146" s="15" t="s">
        <v>26</v>
      </c>
      <c r="E146" s="6">
        <v>380.0</v>
      </c>
      <c r="F146" s="6">
        <v>539.0</v>
      </c>
      <c r="G146" s="6">
        <v>5.0</v>
      </c>
      <c r="H146" s="16">
        <f t="shared" si="2"/>
        <v>159</v>
      </c>
      <c r="I146" s="16">
        <f t="shared" si="3"/>
        <v>2695</v>
      </c>
      <c r="J146" s="16">
        <f t="shared" si="4"/>
        <v>1900</v>
      </c>
      <c r="K146" s="16">
        <f t="shared" si="5"/>
        <v>795</v>
      </c>
    </row>
    <row r="147">
      <c r="A147" s="14">
        <v>45593.0</v>
      </c>
      <c r="B147" s="15" t="str">
        <f t="shared" si="1"/>
        <v>October</v>
      </c>
      <c r="C147" s="15" t="s">
        <v>24</v>
      </c>
      <c r="D147" s="15" t="s">
        <v>9</v>
      </c>
      <c r="E147" s="6">
        <v>672.0</v>
      </c>
      <c r="F147" s="6">
        <v>1006.0</v>
      </c>
      <c r="G147" s="6">
        <v>1.0</v>
      </c>
      <c r="H147" s="16">
        <f t="shared" si="2"/>
        <v>334</v>
      </c>
      <c r="I147" s="16">
        <f t="shared" si="3"/>
        <v>1006</v>
      </c>
      <c r="J147" s="16">
        <f t="shared" si="4"/>
        <v>672</v>
      </c>
      <c r="K147" s="16">
        <f t="shared" si="5"/>
        <v>334</v>
      </c>
    </row>
    <row r="148">
      <c r="A148" s="14">
        <v>45593.0</v>
      </c>
      <c r="B148" s="15" t="str">
        <f t="shared" si="1"/>
        <v>October</v>
      </c>
      <c r="C148" s="15" t="s">
        <v>8</v>
      </c>
      <c r="D148" s="15" t="s">
        <v>26</v>
      </c>
      <c r="E148" s="6">
        <v>646.0</v>
      </c>
      <c r="F148" s="6">
        <v>988.0</v>
      </c>
      <c r="G148" s="6">
        <v>1.0</v>
      </c>
      <c r="H148" s="16">
        <f t="shared" si="2"/>
        <v>342</v>
      </c>
      <c r="I148" s="16">
        <f t="shared" si="3"/>
        <v>988</v>
      </c>
      <c r="J148" s="16">
        <f t="shared" si="4"/>
        <v>646</v>
      </c>
      <c r="K148" s="16">
        <f t="shared" si="5"/>
        <v>342</v>
      </c>
    </row>
    <row r="149">
      <c r="A149" s="14">
        <v>45593.0</v>
      </c>
      <c r="B149" s="15" t="str">
        <f t="shared" si="1"/>
        <v>October</v>
      </c>
      <c r="C149" s="15" t="s">
        <v>13</v>
      </c>
      <c r="D149" s="15" t="s">
        <v>7</v>
      </c>
      <c r="E149" s="6">
        <v>1355.0</v>
      </c>
      <c r="F149" s="6">
        <v>1734.0</v>
      </c>
      <c r="G149" s="6">
        <v>1.0</v>
      </c>
      <c r="H149" s="16">
        <f t="shared" si="2"/>
        <v>379</v>
      </c>
      <c r="I149" s="16">
        <f t="shared" si="3"/>
        <v>1734</v>
      </c>
      <c r="J149" s="16">
        <f t="shared" si="4"/>
        <v>1355</v>
      </c>
      <c r="K149" s="16">
        <f t="shared" si="5"/>
        <v>379</v>
      </c>
    </row>
    <row r="150">
      <c r="A150" s="14">
        <v>45593.0</v>
      </c>
      <c r="B150" s="15" t="str">
        <f t="shared" si="1"/>
        <v>October</v>
      </c>
      <c r="C150" s="15" t="s">
        <v>24</v>
      </c>
      <c r="D150" s="15" t="s">
        <v>14</v>
      </c>
      <c r="E150" s="6">
        <v>1304.0</v>
      </c>
      <c r="F150" s="6">
        <v>1490.0</v>
      </c>
      <c r="G150" s="6">
        <v>4.0</v>
      </c>
      <c r="H150" s="16">
        <f t="shared" si="2"/>
        <v>186</v>
      </c>
      <c r="I150" s="16">
        <f t="shared" si="3"/>
        <v>5960</v>
      </c>
      <c r="J150" s="16">
        <f t="shared" si="4"/>
        <v>5216</v>
      </c>
      <c r="K150" s="16">
        <f t="shared" si="5"/>
        <v>744</v>
      </c>
    </row>
    <row r="151">
      <c r="A151" s="14">
        <v>45594.0</v>
      </c>
      <c r="B151" s="15" t="str">
        <f t="shared" si="1"/>
        <v>October</v>
      </c>
      <c r="C151" s="15" t="s">
        <v>15</v>
      </c>
      <c r="D151" s="15" t="s">
        <v>14</v>
      </c>
      <c r="E151" s="6">
        <v>1008.0</v>
      </c>
      <c r="F151" s="6">
        <v>1344.0</v>
      </c>
      <c r="G151" s="6">
        <v>1.0</v>
      </c>
      <c r="H151" s="16">
        <f t="shared" si="2"/>
        <v>336</v>
      </c>
      <c r="I151" s="16">
        <f t="shared" si="3"/>
        <v>1344</v>
      </c>
      <c r="J151" s="16">
        <f t="shared" si="4"/>
        <v>1008</v>
      </c>
      <c r="K151" s="16">
        <f t="shared" si="5"/>
        <v>336</v>
      </c>
    </row>
    <row r="152">
      <c r="A152" s="14">
        <v>45595.0</v>
      </c>
      <c r="B152" s="15" t="str">
        <f t="shared" si="1"/>
        <v>October</v>
      </c>
      <c r="C152" s="15" t="s">
        <v>15</v>
      </c>
      <c r="D152" s="15" t="s">
        <v>25</v>
      </c>
      <c r="E152" s="6">
        <v>857.0</v>
      </c>
      <c r="F152" s="6">
        <v>1284.0</v>
      </c>
      <c r="G152" s="6">
        <v>2.0</v>
      </c>
      <c r="H152" s="16">
        <f t="shared" si="2"/>
        <v>427</v>
      </c>
      <c r="I152" s="16">
        <f t="shared" si="3"/>
        <v>2568</v>
      </c>
      <c r="J152" s="16">
        <f t="shared" si="4"/>
        <v>1714</v>
      </c>
      <c r="K152" s="16">
        <f t="shared" si="5"/>
        <v>854</v>
      </c>
    </row>
    <row r="153">
      <c r="A153" s="14">
        <v>45595.0</v>
      </c>
      <c r="B153" s="15" t="str">
        <f t="shared" si="1"/>
        <v>October</v>
      </c>
      <c r="C153" s="15" t="s">
        <v>15</v>
      </c>
      <c r="D153" s="15" t="s">
        <v>25</v>
      </c>
      <c r="E153" s="6">
        <v>654.0</v>
      </c>
      <c r="F153" s="6">
        <v>739.0</v>
      </c>
      <c r="G153" s="6">
        <v>4.0</v>
      </c>
      <c r="H153" s="16">
        <f t="shared" si="2"/>
        <v>85</v>
      </c>
      <c r="I153" s="16">
        <f t="shared" si="3"/>
        <v>2956</v>
      </c>
      <c r="J153" s="16">
        <f t="shared" si="4"/>
        <v>2616</v>
      </c>
      <c r="K153" s="16">
        <f t="shared" si="5"/>
        <v>340</v>
      </c>
    </row>
    <row r="154">
      <c r="A154" s="14">
        <v>45595.0</v>
      </c>
      <c r="B154" s="15" t="str">
        <f t="shared" si="1"/>
        <v>October</v>
      </c>
      <c r="C154" s="15" t="s">
        <v>8</v>
      </c>
      <c r="D154" s="15" t="s">
        <v>21</v>
      </c>
      <c r="E154" s="6">
        <v>690.0</v>
      </c>
      <c r="F154" s="6">
        <v>788.0</v>
      </c>
      <c r="G154" s="6">
        <v>4.0</v>
      </c>
      <c r="H154" s="16">
        <f t="shared" si="2"/>
        <v>98</v>
      </c>
      <c r="I154" s="16">
        <f t="shared" si="3"/>
        <v>3152</v>
      </c>
      <c r="J154" s="16">
        <f t="shared" si="4"/>
        <v>2760</v>
      </c>
      <c r="K154" s="16">
        <f t="shared" si="5"/>
        <v>392</v>
      </c>
    </row>
    <row r="155">
      <c r="A155" s="14">
        <v>45595.0</v>
      </c>
      <c r="B155" s="15" t="str">
        <f t="shared" si="1"/>
        <v>October</v>
      </c>
      <c r="C155" s="15" t="s">
        <v>20</v>
      </c>
      <c r="D155" s="15" t="s">
        <v>16</v>
      </c>
      <c r="E155" s="6">
        <v>933.0</v>
      </c>
      <c r="F155" s="6">
        <v>1119.0</v>
      </c>
      <c r="G155" s="6">
        <v>1.0</v>
      </c>
      <c r="H155" s="16">
        <f t="shared" si="2"/>
        <v>186</v>
      </c>
      <c r="I155" s="16">
        <f t="shared" si="3"/>
        <v>1119</v>
      </c>
      <c r="J155" s="16">
        <f t="shared" si="4"/>
        <v>933</v>
      </c>
      <c r="K155" s="16">
        <f t="shared" si="5"/>
        <v>186</v>
      </c>
    </row>
    <row r="156">
      <c r="A156" s="14">
        <v>45595.0</v>
      </c>
      <c r="B156" s="15" t="str">
        <f t="shared" si="1"/>
        <v>October</v>
      </c>
      <c r="C156" s="15" t="s">
        <v>10</v>
      </c>
      <c r="D156" s="15" t="s">
        <v>25</v>
      </c>
      <c r="E156" s="6">
        <v>1011.0</v>
      </c>
      <c r="F156" s="6">
        <v>1303.0</v>
      </c>
      <c r="G156" s="6">
        <v>3.0</v>
      </c>
      <c r="H156" s="16">
        <f t="shared" si="2"/>
        <v>292</v>
      </c>
      <c r="I156" s="16">
        <f t="shared" si="3"/>
        <v>3909</v>
      </c>
      <c r="J156" s="16">
        <f t="shared" si="4"/>
        <v>3033</v>
      </c>
      <c r="K156" s="16">
        <f t="shared" si="5"/>
        <v>876</v>
      </c>
    </row>
    <row r="157">
      <c r="A157" s="14">
        <v>45595.0</v>
      </c>
      <c r="B157" s="15" t="str">
        <f t="shared" si="1"/>
        <v>October</v>
      </c>
      <c r="C157" s="15" t="s">
        <v>15</v>
      </c>
      <c r="D157" s="15" t="s">
        <v>14</v>
      </c>
      <c r="E157" s="6">
        <v>426.0</v>
      </c>
      <c r="F157" s="6">
        <v>755.0</v>
      </c>
      <c r="G157" s="6">
        <v>3.0</v>
      </c>
      <c r="H157" s="16">
        <f t="shared" si="2"/>
        <v>329</v>
      </c>
      <c r="I157" s="16">
        <f t="shared" si="3"/>
        <v>2265</v>
      </c>
      <c r="J157" s="16">
        <f t="shared" si="4"/>
        <v>1278</v>
      </c>
      <c r="K157" s="16">
        <f t="shared" si="5"/>
        <v>987</v>
      </c>
    </row>
    <row r="158">
      <c r="A158" s="14">
        <v>45596.0</v>
      </c>
      <c r="B158" s="15" t="str">
        <f t="shared" si="1"/>
        <v>October</v>
      </c>
      <c r="C158" s="15" t="s">
        <v>15</v>
      </c>
      <c r="D158" s="15" t="s">
        <v>26</v>
      </c>
      <c r="E158" s="6">
        <v>1335.0</v>
      </c>
      <c r="F158" s="6">
        <v>1527.0</v>
      </c>
      <c r="G158" s="6">
        <v>3.0</v>
      </c>
      <c r="H158" s="16">
        <f t="shared" si="2"/>
        <v>192</v>
      </c>
      <c r="I158" s="16">
        <f t="shared" si="3"/>
        <v>4581</v>
      </c>
      <c r="J158" s="16">
        <f t="shared" si="4"/>
        <v>4005</v>
      </c>
      <c r="K158" s="16">
        <f t="shared" si="5"/>
        <v>576</v>
      </c>
    </row>
    <row r="159">
      <c r="A159" s="14">
        <v>45596.0</v>
      </c>
      <c r="B159" s="15" t="str">
        <f t="shared" si="1"/>
        <v>October</v>
      </c>
      <c r="C159" s="15" t="s">
        <v>24</v>
      </c>
      <c r="D159" s="15" t="s">
        <v>14</v>
      </c>
      <c r="E159" s="6">
        <v>1023.0</v>
      </c>
      <c r="F159" s="6">
        <v>1289.0</v>
      </c>
      <c r="G159" s="6">
        <v>4.0</v>
      </c>
      <c r="H159" s="16">
        <f t="shared" si="2"/>
        <v>266</v>
      </c>
      <c r="I159" s="16">
        <f t="shared" si="3"/>
        <v>5156</v>
      </c>
      <c r="J159" s="16">
        <f t="shared" si="4"/>
        <v>4092</v>
      </c>
      <c r="K159" s="16">
        <f t="shared" si="5"/>
        <v>1064</v>
      </c>
    </row>
    <row r="160">
      <c r="A160" s="14">
        <v>45596.0</v>
      </c>
      <c r="B160" s="15" t="str">
        <f t="shared" si="1"/>
        <v>October</v>
      </c>
      <c r="C160" s="15" t="s">
        <v>10</v>
      </c>
      <c r="D160" s="15" t="s">
        <v>27</v>
      </c>
      <c r="E160" s="6">
        <v>1032.0</v>
      </c>
      <c r="F160" s="6">
        <v>1224.0</v>
      </c>
      <c r="G160" s="6">
        <v>1.0</v>
      </c>
      <c r="H160" s="16">
        <f t="shared" si="2"/>
        <v>192</v>
      </c>
      <c r="I160" s="16">
        <f t="shared" si="3"/>
        <v>1224</v>
      </c>
      <c r="J160" s="16">
        <f t="shared" si="4"/>
        <v>1032</v>
      </c>
      <c r="K160" s="16">
        <f t="shared" si="5"/>
        <v>192</v>
      </c>
    </row>
    <row r="161">
      <c r="A161" s="14">
        <v>45596.0</v>
      </c>
      <c r="B161" s="15" t="str">
        <f t="shared" si="1"/>
        <v>October</v>
      </c>
      <c r="C161" s="15" t="s">
        <v>24</v>
      </c>
      <c r="D161" s="15" t="s">
        <v>21</v>
      </c>
      <c r="E161" s="6">
        <v>1218.0</v>
      </c>
      <c r="F161" s="6">
        <v>1555.0</v>
      </c>
      <c r="G161" s="6">
        <v>4.0</v>
      </c>
      <c r="H161" s="16">
        <f t="shared" si="2"/>
        <v>337</v>
      </c>
      <c r="I161" s="16">
        <f t="shared" si="3"/>
        <v>6220</v>
      </c>
      <c r="J161" s="16">
        <f t="shared" si="4"/>
        <v>4872</v>
      </c>
      <c r="K161" s="16">
        <f t="shared" si="5"/>
        <v>1348</v>
      </c>
    </row>
    <row r="162">
      <c r="A162" s="14">
        <v>45596.0</v>
      </c>
      <c r="B162" s="15" t="str">
        <f t="shared" si="1"/>
        <v>October</v>
      </c>
      <c r="C162" s="15" t="s">
        <v>6</v>
      </c>
      <c r="D162" s="15" t="s">
        <v>9</v>
      </c>
      <c r="E162" s="6">
        <v>1064.0</v>
      </c>
      <c r="F162" s="6">
        <v>1469.0</v>
      </c>
      <c r="G162" s="6">
        <v>4.0</v>
      </c>
      <c r="H162" s="16">
        <f t="shared" si="2"/>
        <v>405</v>
      </c>
      <c r="I162" s="16">
        <f t="shared" si="3"/>
        <v>5876</v>
      </c>
      <c r="J162" s="16">
        <f t="shared" si="4"/>
        <v>4256</v>
      </c>
      <c r="K162" s="16">
        <f t="shared" si="5"/>
        <v>1620</v>
      </c>
    </row>
    <row r="163">
      <c r="A163" s="14">
        <v>45597.0</v>
      </c>
      <c r="B163" s="15" t="str">
        <f t="shared" si="1"/>
        <v>November</v>
      </c>
      <c r="C163" s="15" t="s">
        <v>13</v>
      </c>
      <c r="D163" s="15" t="s">
        <v>23</v>
      </c>
      <c r="E163" s="6">
        <v>1144.0</v>
      </c>
      <c r="F163" s="6">
        <v>1223.0</v>
      </c>
      <c r="G163" s="6">
        <v>3.0</v>
      </c>
      <c r="H163" s="16">
        <f t="shared" si="2"/>
        <v>79</v>
      </c>
      <c r="I163" s="16">
        <f t="shared" si="3"/>
        <v>3669</v>
      </c>
      <c r="J163" s="16">
        <f t="shared" si="4"/>
        <v>3432</v>
      </c>
      <c r="K163" s="16">
        <f t="shared" si="5"/>
        <v>237</v>
      </c>
    </row>
    <row r="164">
      <c r="A164" s="14">
        <v>45597.0</v>
      </c>
      <c r="B164" s="15" t="str">
        <f t="shared" si="1"/>
        <v>November</v>
      </c>
      <c r="C164" s="15" t="s">
        <v>13</v>
      </c>
      <c r="D164" s="15" t="s">
        <v>14</v>
      </c>
      <c r="E164" s="6">
        <v>785.0</v>
      </c>
      <c r="F164" s="6">
        <v>1263.0</v>
      </c>
      <c r="G164" s="6">
        <v>3.0</v>
      </c>
      <c r="H164" s="16">
        <f t="shared" si="2"/>
        <v>478</v>
      </c>
      <c r="I164" s="16">
        <f t="shared" si="3"/>
        <v>3789</v>
      </c>
      <c r="J164" s="16">
        <f t="shared" si="4"/>
        <v>2355</v>
      </c>
      <c r="K164" s="16">
        <f t="shared" si="5"/>
        <v>1434</v>
      </c>
    </row>
    <row r="165">
      <c r="A165" s="14">
        <v>45597.0</v>
      </c>
      <c r="B165" s="15" t="str">
        <f t="shared" si="1"/>
        <v>November</v>
      </c>
      <c r="C165" s="15" t="s">
        <v>13</v>
      </c>
      <c r="D165" s="15" t="s">
        <v>14</v>
      </c>
      <c r="E165" s="6">
        <v>1433.0</v>
      </c>
      <c r="F165" s="6">
        <v>1791.0</v>
      </c>
      <c r="G165" s="6">
        <v>2.0</v>
      </c>
      <c r="H165" s="16">
        <f t="shared" si="2"/>
        <v>358</v>
      </c>
      <c r="I165" s="16">
        <f t="shared" si="3"/>
        <v>3582</v>
      </c>
      <c r="J165" s="16">
        <f t="shared" si="4"/>
        <v>2866</v>
      </c>
      <c r="K165" s="16">
        <f t="shared" si="5"/>
        <v>716</v>
      </c>
    </row>
    <row r="166">
      <c r="A166" s="14">
        <v>45597.0</v>
      </c>
      <c r="B166" s="15" t="str">
        <f t="shared" si="1"/>
        <v>November</v>
      </c>
      <c r="C166" s="15" t="s">
        <v>15</v>
      </c>
      <c r="D166" s="15" t="s">
        <v>23</v>
      </c>
      <c r="E166" s="6">
        <v>431.0</v>
      </c>
      <c r="F166" s="6">
        <v>608.0</v>
      </c>
      <c r="G166" s="6">
        <v>2.0</v>
      </c>
      <c r="H166" s="16">
        <f t="shared" si="2"/>
        <v>177</v>
      </c>
      <c r="I166" s="16">
        <f t="shared" si="3"/>
        <v>1216</v>
      </c>
      <c r="J166" s="16">
        <f t="shared" si="4"/>
        <v>862</v>
      </c>
      <c r="K166" s="16">
        <f t="shared" si="5"/>
        <v>354</v>
      </c>
    </row>
    <row r="167">
      <c r="A167" s="14">
        <v>45597.0</v>
      </c>
      <c r="B167" s="15" t="str">
        <f t="shared" si="1"/>
        <v>November</v>
      </c>
      <c r="C167" s="15" t="s">
        <v>20</v>
      </c>
      <c r="D167" s="15" t="s">
        <v>21</v>
      </c>
      <c r="E167" s="6">
        <v>883.0</v>
      </c>
      <c r="F167" s="6">
        <v>1204.0</v>
      </c>
      <c r="G167" s="6">
        <v>2.0</v>
      </c>
      <c r="H167" s="16">
        <f t="shared" si="2"/>
        <v>321</v>
      </c>
      <c r="I167" s="16">
        <f t="shared" si="3"/>
        <v>2408</v>
      </c>
      <c r="J167" s="16">
        <f t="shared" si="4"/>
        <v>1766</v>
      </c>
      <c r="K167" s="16">
        <f t="shared" si="5"/>
        <v>642</v>
      </c>
    </row>
    <row r="168">
      <c r="A168" s="14">
        <v>45598.0</v>
      </c>
      <c r="B168" s="15" t="str">
        <f t="shared" si="1"/>
        <v>November</v>
      </c>
      <c r="C168" s="15" t="s">
        <v>13</v>
      </c>
      <c r="D168" s="15" t="s">
        <v>27</v>
      </c>
      <c r="E168" s="6">
        <v>1136.0</v>
      </c>
      <c r="F168" s="6">
        <v>1570.0</v>
      </c>
      <c r="G168" s="6">
        <v>3.0</v>
      </c>
      <c r="H168" s="16">
        <f t="shared" si="2"/>
        <v>434</v>
      </c>
      <c r="I168" s="16">
        <f t="shared" si="3"/>
        <v>4710</v>
      </c>
      <c r="J168" s="16">
        <f t="shared" si="4"/>
        <v>3408</v>
      </c>
      <c r="K168" s="16">
        <f t="shared" si="5"/>
        <v>1302</v>
      </c>
    </row>
    <row r="169">
      <c r="A169" s="14">
        <v>45598.0</v>
      </c>
      <c r="B169" s="15" t="str">
        <f t="shared" si="1"/>
        <v>November</v>
      </c>
      <c r="C169" s="15" t="s">
        <v>8</v>
      </c>
      <c r="D169" s="15" t="s">
        <v>7</v>
      </c>
      <c r="E169" s="6">
        <v>495.0</v>
      </c>
      <c r="F169" s="6">
        <v>752.0</v>
      </c>
      <c r="G169" s="6">
        <v>4.0</v>
      </c>
      <c r="H169" s="16">
        <f t="shared" si="2"/>
        <v>257</v>
      </c>
      <c r="I169" s="16">
        <f t="shared" si="3"/>
        <v>3008</v>
      </c>
      <c r="J169" s="16">
        <f t="shared" si="4"/>
        <v>1980</v>
      </c>
      <c r="K169" s="16">
        <f t="shared" si="5"/>
        <v>1028</v>
      </c>
    </row>
    <row r="170">
      <c r="A170" s="14">
        <v>45598.0</v>
      </c>
      <c r="B170" s="15" t="str">
        <f t="shared" si="1"/>
        <v>November</v>
      </c>
      <c r="C170" s="15" t="s">
        <v>10</v>
      </c>
      <c r="D170" s="15" t="s">
        <v>23</v>
      </c>
      <c r="E170" s="6">
        <v>994.0</v>
      </c>
      <c r="F170" s="6">
        <v>1184.0</v>
      </c>
      <c r="G170" s="6">
        <v>2.0</v>
      </c>
      <c r="H170" s="16">
        <f t="shared" si="2"/>
        <v>190</v>
      </c>
      <c r="I170" s="16">
        <f t="shared" si="3"/>
        <v>2368</v>
      </c>
      <c r="J170" s="16">
        <f t="shared" si="4"/>
        <v>1988</v>
      </c>
      <c r="K170" s="16">
        <f t="shared" si="5"/>
        <v>380</v>
      </c>
    </row>
    <row r="171">
      <c r="A171" s="14">
        <v>45598.0</v>
      </c>
      <c r="B171" s="15" t="str">
        <f t="shared" si="1"/>
        <v>November</v>
      </c>
      <c r="C171" s="15" t="s">
        <v>15</v>
      </c>
      <c r="D171" s="15" t="s">
        <v>14</v>
      </c>
      <c r="E171" s="6">
        <v>1376.0</v>
      </c>
      <c r="F171" s="6">
        <v>1494.0</v>
      </c>
      <c r="G171" s="6">
        <v>4.0</v>
      </c>
      <c r="H171" s="16">
        <f t="shared" si="2"/>
        <v>118</v>
      </c>
      <c r="I171" s="16">
        <f t="shared" si="3"/>
        <v>5976</v>
      </c>
      <c r="J171" s="16">
        <f t="shared" si="4"/>
        <v>5504</v>
      </c>
      <c r="K171" s="16">
        <f t="shared" si="5"/>
        <v>472</v>
      </c>
    </row>
    <row r="172">
      <c r="A172" s="14">
        <v>45598.0</v>
      </c>
      <c r="B172" s="15" t="str">
        <f t="shared" si="1"/>
        <v>November</v>
      </c>
      <c r="C172" s="15" t="s">
        <v>15</v>
      </c>
      <c r="D172" s="15" t="s">
        <v>9</v>
      </c>
      <c r="E172" s="6">
        <v>712.0</v>
      </c>
      <c r="F172" s="6">
        <v>869.0</v>
      </c>
      <c r="G172" s="6">
        <v>5.0</v>
      </c>
      <c r="H172" s="16">
        <f t="shared" si="2"/>
        <v>157</v>
      </c>
      <c r="I172" s="16">
        <f t="shared" si="3"/>
        <v>4345</v>
      </c>
      <c r="J172" s="16">
        <f t="shared" si="4"/>
        <v>3560</v>
      </c>
      <c r="K172" s="16">
        <f t="shared" si="5"/>
        <v>785</v>
      </c>
    </row>
    <row r="173">
      <c r="A173" s="14">
        <v>45598.0</v>
      </c>
      <c r="B173" s="15" t="str">
        <f t="shared" si="1"/>
        <v>November</v>
      </c>
      <c r="C173" s="15" t="s">
        <v>8</v>
      </c>
      <c r="D173" s="15" t="s">
        <v>9</v>
      </c>
      <c r="E173" s="6">
        <v>271.0</v>
      </c>
      <c r="F173" s="6">
        <v>344.0</v>
      </c>
      <c r="G173" s="6">
        <v>4.0</v>
      </c>
      <c r="H173" s="16">
        <f t="shared" si="2"/>
        <v>73</v>
      </c>
      <c r="I173" s="16">
        <f t="shared" si="3"/>
        <v>1376</v>
      </c>
      <c r="J173" s="16">
        <f t="shared" si="4"/>
        <v>1084</v>
      </c>
      <c r="K173" s="16">
        <f t="shared" si="5"/>
        <v>292</v>
      </c>
    </row>
    <row r="174">
      <c r="A174" s="14">
        <v>45598.0</v>
      </c>
      <c r="B174" s="15" t="str">
        <f t="shared" si="1"/>
        <v>November</v>
      </c>
      <c r="C174" s="15" t="s">
        <v>15</v>
      </c>
      <c r="D174" s="15" t="s">
        <v>21</v>
      </c>
      <c r="E174" s="6">
        <v>1348.0</v>
      </c>
      <c r="F174" s="6">
        <v>1696.0</v>
      </c>
      <c r="G174" s="6">
        <v>1.0</v>
      </c>
      <c r="H174" s="16">
        <f t="shared" si="2"/>
        <v>348</v>
      </c>
      <c r="I174" s="16">
        <f t="shared" si="3"/>
        <v>1696</v>
      </c>
      <c r="J174" s="16">
        <f t="shared" si="4"/>
        <v>1348</v>
      </c>
      <c r="K174" s="16">
        <f t="shared" si="5"/>
        <v>348</v>
      </c>
    </row>
    <row r="175">
      <c r="A175" s="14">
        <v>45599.0</v>
      </c>
      <c r="B175" s="15" t="str">
        <f t="shared" si="1"/>
        <v>November</v>
      </c>
      <c r="C175" s="15" t="s">
        <v>6</v>
      </c>
      <c r="D175" s="15" t="s">
        <v>21</v>
      </c>
      <c r="E175" s="6">
        <v>886.0</v>
      </c>
      <c r="F175" s="6">
        <v>1142.0</v>
      </c>
      <c r="G175" s="6">
        <v>5.0</v>
      </c>
      <c r="H175" s="16">
        <f t="shared" si="2"/>
        <v>256</v>
      </c>
      <c r="I175" s="16">
        <f t="shared" si="3"/>
        <v>5710</v>
      </c>
      <c r="J175" s="16">
        <f t="shared" si="4"/>
        <v>4430</v>
      </c>
      <c r="K175" s="16">
        <f t="shared" si="5"/>
        <v>1280</v>
      </c>
    </row>
    <row r="176">
      <c r="A176" s="14">
        <v>45599.0</v>
      </c>
      <c r="B176" s="15" t="str">
        <f t="shared" si="1"/>
        <v>November</v>
      </c>
      <c r="C176" s="15" t="s">
        <v>13</v>
      </c>
      <c r="D176" s="15" t="s">
        <v>27</v>
      </c>
      <c r="E176" s="6">
        <v>657.0</v>
      </c>
      <c r="F176" s="6">
        <v>766.0</v>
      </c>
      <c r="G176" s="6">
        <v>2.0</v>
      </c>
      <c r="H176" s="16">
        <f t="shared" si="2"/>
        <v>109</v>
      </c>
      <c r="I176" s="16">
        <f t="shared" si="3"/>
        <v>1532</v>
      </c>
      <c r="J176" s="16">
        <f t="shared" si="4"/>
        <v>1314</v>
      </c>
      <c r="K176" s="16">
        <f t="shared" si="5"/>
        <v>218</v>
      </c>
    </row>
    <row r="177">
      <c r="A177" s="14">
        <v>45599.0</v>
      </c>
      <c r="B177" s="15" t="str">
        <f t="shared" si="1"/>
        <v>November</v>
      </c>
      <c r="C177" s="15" t="s">
        <v>22</v>
      </c>
      <c r="D177" s="15" t="s">
        <v>16</v>
      </c>
      <c r="E177" s="6">
        <v>589.0</v>
      </c>
      <c r="F177" s="6">
        <v>773.0</v>
      </c>
      <c r="G177" s="6">
        <v>2.0</v>
      </c>
      <c r="H177" s="16">
        <f t="shared" si="2"/>
        <v>184</v>
      </c>
      <c r="I177" s="16">
        <f t="shared" si="3"/>
        <v>1546</v>
      </c>
      <c r="J177" s="16">
        <f t="shared" si="4"/>
        <v>1178</v>
      </c>
      <c r="K177" s="16">
        <f t="shared" si="5"/>
        <v>368</v>
      </c>
    </row>
    <row r="178">
      <c r="A178" s="14">
        <v>45600.0</v>
      </c>
      <c r="B178" s="15" t="str">
        <f t="shared" si="1"/>
        <v>November</v>
      </c>
      <c r="C178" s="15" t="s">
        <v>24</v>
      </c>
      <c r="D178" s="15" t="s">
        <v>21</v>
      </c>
      <c r="E178" s="6">
        <v>642.0</v>
      </c>
      <c r="F178" s="6">
        <v>1110.0</v>
      </c>
      <c r="G178" s="6">
        <v>1.0</v>
      </c>
      <c r="H178" s="16">
        <f t="shared" si="2"/>
        <v>468</v>
      </c>
      <c r="I178" s="16">
        <f t="shared" si="3"/>
        <v>1110</v>
      </c>
      <c r="J178" s="16">
        <f t="shared" si="4"/>
        <v>642</v>
      </c>
      <c r="K178" s="16">
        <f t="shared" si="5"/>
        <v>468</v>
      </c>
    </row>
    <row r="179">
      <c r="A179" s="14">
        <v>45600.0</v>
      </c>
      <c r="B179" s="15" t="str">
        <f t="shared" si="1"/>
        <v>November</v>
      </c>
      <c r="C179" s="15" t="s">
        <v>10</v>
      </c>
      <c r="D179" s="15" t="s">
        <v>16</v>
      </c>
      <c r="E179" s="6">
        <v>635.0</v>
      </c>
      <c r="F179" s="6">
        <v>746.0</v>
      </c>
      <c r="G179" s="6">
        <v>2.0</v>
      </c>
      <c r="H179" s="16">
        <f t="shared" si="2"/>
        <v>111</v>
      </c>
      <c r="I179" s="16">
        <f t="shared" si="3"/>
        <v>1492</v>
      </c>
      <c r="J179" s="16">
        <f t="shared" si="4"/>
        <v>1270</v>
      </c>
      <c r="K179" s="16">
        <f t="shared" si="5"/>
        <v>222</v>
      </c>
    </row>
    <row r="180">
      <c r="A180" s="14">
        <v>45600.0</v>
      </c>
      <c r="B180" s="15" t="str">
        <f t="shared" si="1"/>
        <v>November</v>
      </c>
      <c r="C180" s="15" t="s">
        <v>10</v>
      </c>
      <c r="D180" s="15" t="s">
        <v>16</v>
      </c>
      <c r="E180" s="6">
        <v>1438.0</v>
      </c>
      <c r="F180" s="6">
        <v>1691.0</v>
      </c>
      <c r="G180" s="6">
        <v>3.0</v>
      </c>
      <c r="H180" s="16">
        <f t="shared" si="2"/>
        <v>253</v>
      </c>
      <c r="I180" s="16">
        <f t="shared" si="3"/>
        <v>5073</v>
      </c>
      <c r="J180" s="16">
        <f t="shared" si="4"/>
        <v>4314</v>
      </c>
      <c r="K180" s="16">
        <f t="shared" si="5"/>
        <v>759</v>
      </c>
    </row>
    <row r="181">
      <c r="A181" s="14">
        <v>45600.0</v>
      </c>
      <c r="B181" s="15" t="str">
        <f t="shared" si="1"/>
        <v>November</v>
      </c>
      <c r="C181" s="15" t="s">
        <v>6</v>
      </c>
      <c r="D181" s="15" t="s">
        <v>9</v>
      </c>
      <c r="E181" s="6">
        <v>260.0</v>
      </c>
      <c r="F181" s="6">
        <v>697.0</v>
      </c>
      <c r="G181" s="6">
        <v>5.0</v>
      </c>
      <c r="H181" s="16">
        <f t="shared" si="2"/>
        <v>437</v>
      </c>
      <c r="I181" s="16">
        <f t="shared" si="3"/>
        <v>3485</v>
      </c>
      <c r="J181" s="16">
        <f t="shared" si="4"/>
        <v>1300</v>
      </c>
      <c r="K181" s="16">
        <f t="shared" si="5"/>
        <v>2185</v>
      </c>
    </row>
    <row r="182">
      <c r="A182" s="14">
        <v>45600.0</v>
      </c>
      <c r="B182" s="15" t="str">
        <f t="shared" si="1"/>
        <v>November</v>
      </c>
      <c r="C182" s="15" t="s">
        <v>13</v>
      </c>
      <c r="D182" s="15" t="s">
        <v>11</v>
      </c>
      <c r="E182" s="6">
        <v>1487.0</v>
      </c>
      <c r="F182" s="6">
        <v>1578.0</v>
      </c>
      <c r="G182" s="6">
        <v>1.0</v>
      </c>
      <c r="H182" s="16">
        <f t="shared" si="2"/>
        <v>91</v>
      </c>
      <c r="I182" s="16">
        <f t="shared" si="3"/>
        <v>1578</v>
      </c>
      <c r="J182" s="16">
        <f t="shared" si="4"/>
        <v>1487</v>
      </c>
      <c r="K182" s="16">
        <f t="shared" si="5"/>
        <v>91</v>
      </c>
    </row>
    <row r="183">
      <c r="A183" s="14">
        <v>45600.0</v>
      </c>
      <c r="B183" s="15" t="str">
        <f t="shared" si="1"/>
        <v>November</v>
      </c>
      <c r="C183" s="15" t="s">
        <v>13</v>
      </c>
      <c r="D183" s="15" t="s">
        <v>23</v>
      </c>
      <c r="E183" s="6">
        <v>923.0</v>
      </c>
      <c r="F183" s="6">
        <v>1389.0</v>
      </c>
      <c r="G183" s="6">
        <v>4.0</v>
      </c>
      <c r="H183" s="16">
        <f t="shared" si="2"/>
        <v>466</v>
      </c>
      <c r="I183" s="16">
        <f t="shared" si="3"/>
        <v>5556</v>
      </c>
      <c r="J183" s="16">
        <f t="shared" si="4"/>
        <v>3692</v>
      </c>
      <c r="K183" s="16">
        <f t="shared" si="5"/>
        <v>1864</v>
      </c>
    </row>
    <row r="184">
      <c r="A184" s="14">
        <v>45600.0</v>
      </c>
      <c r="B184" s="15" t="str">
        <f t="shared" si="1"/>
        <v>November</v>
      </c>
      <c r="C184" s="15" t="s">
        <v>20</v>
      </c>
      <c r="D184" s="15" t="s">
        <v>14</v>
      </c>
      <c r="E184" s="6">
        <v>1188.0</v>
      </c>
      <c r="F184" s="6">
        <v>1658.0</v>
      </c>
      <c r="G184" s="6">
        <v>1.0</v>
      </c>
      <c r="H184" s="16">
        <f t="shared" si="2"/>
        <v>470</v>
      </c>
      <c r="I184" s="16">
        <f t="shared" si="3"/>
        <v>1658</v>
      </c>
      <c r="J184" s="16">
        <f t="shared" si="4"/>
        <v>1188</v>
      </c>
      <c r="K184" s="16">
        <f t="shared" si="5"/>
        <v>470</v>
      </c>
    </row>
    <row r="185">
      <c r="A185" s="14">
        <v>45600.0</v>
      </c>
      <c r="B185" s="15" t="str">
        <f t="shared" si="1"/>
        <v>November</v>
      </c>
      <c r="C185" s="15" t="s">
        <v>15</v>
      </c>
      <c r="D185" s="15" t="s">
        <v>14</v>
      </c>
      <c r="E185" s="6">
        <v>243.0</v>
      </c>
      <c r="F185" s="6">
        <v>710.0</v>
      </c>
      <c r="G185" s="6">
        <v>4.0</v>
      </c>
      <c r="H185" s="16">
        <f t="shared" si="2"/>
        <v>467</v>
      </c>
      <c r="I185" s="16">
        <f t="shared" si="3"/>
        <v>2840</v>
      </c>
      <c r="J185" s="16">
        <f t="shared" si="4"/>
        <v>972</v>
      </c>
      <c r="K185" s="16">
        <f t="shared" si="5"/>
        <v>1868</v>
      </c>
    </row>
    <row r="186">
      <c r="A186" s="14">
        <v>45601.0</v>
      </c>
      <c r="B186" s="15" t="str">
        <f t="shared" si="1"/>
        <v>November</v>
      </c>
      <c r="C186" s="15" t="s">
        <v>8</v>
      </c>
      <c r="D186" s="15" t="s">
        <v>11</v>
      </c>
      <c r="E186" s="6">
        <v>1395.0</v>
      </c>
      <c r="F186" s="6">
        <v>1517.0</v>
      </c>
      <c r="G186" s="6">
        <v>2.0</v>
      </c>
      <c r="H186" s="16">
        <f t="shared" si="2"/>
        <v>122</v>
      </c>
      <c r="I186" s="16">
        <f t="shared" si="3"/>
        <v>3034</v>
      </c>
      <c r="J186" s="16">
        <f t="shared" si="4"/>
        <v>2790</v>
      </c>
      <c r="K186" s="16">
        <f t="shared" si="5"/>
        <v>244</v>
      </c>
    </row>
    <row r="187">
      <c r="A187" s="14">
        <v>45601.0</v>
      </c>
      <c r="B187" s="15" t="str">
        <f t="shared" si="1"/>
        <v>November</v>
      </c>
      <c r="C187" s="15" t="s">
        <v>13</v>
      </c>
      <c r="D187" s="15" t="s">
        <v>23</v>
      </c>
      <c r="E187" s="6">
        <v>216.0</v>
      </c>
      <c r="F187" s="6">
        <v>321.0</v>
      </c>
      <c r="G187" s="6">
        <v>1.0</v>
      </c>
      <c r="H187" s="16">
        <f t="shared" si="2"/>
        <v>105</v>
      </c>
      <c r="I187" s="16">
        <f t="shared" si="3"/>
        <v>321</v>
      </c>
      <c r="J187" s="16">
        <f t="shared" si="4"/>
        <v>216</v>
      </c>
      <c r="K187" s="16">
        <f t="shared" si="5"/>
        <v>105</v>
      </c>
    </row>
    <row r="188">
      <c r="A188" s="14">
        <v>45601.0</v>
      </c>
      <c r="B188" s="15" t="str">
        <f t="shared" si="1"/>
        <v>November</v>
      </c>
      <c r="C188" s="15" t="s">
        <v>24</v>
      </c>
      <c r="D188" s="15" t="s">
        <v>16</v>
      </c>
      <c r="E188" s="6">
        <v>242.0</v>
      </c>
      <c r="F188" s="6">
        <v>570.0</v>
      </c>
      <c r="G188" s="6">
        <v>5.0</v>
      </c>
      <c r="H188" s="16">
        <f t="shared" si="2"/>
        <v>328</v>
      </c>
      <c r="I188" s="16">
        <f t="shared" si="3"/>
        <v>2850</v>
      </c>
      <c r="J188" s="16">
        <f t="shared" si="4"/>
        <v>1210</v>
      </c>
      <c r="K188" s="16">
        <f t="shared" si="5"/>
        <v>1640</v>
      </c>
    </row>
    <row r="189">
      <c r="A189" s="14">
        <v>45602.0</v>
      </c>
      <c r="B189" s="15" t="str">
        <f t="shared" si="1"/>
        <v>November</v>
      </c>
      <c r="C189" s="15" t="s">
        <v>13</v>
      </c>
      <c r="D189" s="15" t="s">
        <v>26</v>
      </c>
      <c r="E189" s="6">
        <v>1094.0</v>
      </c>
      <c r="F189" s="6">
        <v>1506.0</v>
      </c>
      <c r="G189" s="6">
        <v>4.0</v>
      </c>
      <c r="H189" s="16">
        <f t="shared" si="2"/>
        <v>412</v>
      </c>
      <c r="I189" s="16">
        <f t="shared" si="3"/>
        <v>6024</v>
      </c>
      <c r="J189" s="16">
        <f t="shared" si="4"/>
        <v>4376</v>
      </c>
      <c r="K189" s="16">
        <f t="shared" si="5"/>
        <v>1648</v>
      </c>
    </row>
    <row r="190">
      <c r="A190" s="14">
        <v>45602.0</v>
      </c>
      <c r="B190" s="15" t="str">
        <f t="shared" si="1"/>
        <v>November</v>
      </c>
      <c r="C190" s="15" t="s">
        <v>6</v>
      </c>
      <c r="D190" s="15" t="s">
        <v>7</v>
      </c>
      <c r="E190" s="6">
        <v>1041.0</v>
      </c>
      <c r="F190" s="6">
        <v>1263.0</v>
      </c>
      <c r="G190" s="6">
        <v>4.0</v>
      </c>
      <c r="H190" s="16">
        <f t="shared" si="2"/>
        <v>222</v>
      </c>
      <c r="I190" s="16">
        <f t="shared" si="3"/>
        <v>5052</v>
      </c>
      <c r="J190" s="16">
        <f t="shared" si="4"/>
        <v>4164</v>
      </c>
      <c r="K190" s="16">
        <f t="shared" si="5"/>
        <v>888</v>
      </c>
    </row>
    <row r="191">
      <c r="A191" s="14">
        <v>45602.0</v>
      </c>
      <c r="B191" s="15" t="str">
        <f t="shared" si="1"/>
        <v>November</v>
      </c>
      <c r="C191" s="15" t="s">
        <v>15</v>
      </c>
      <c r="D191" s="15" t="s">
        <v>26</v>
      </c>
      <c r="E191" s="6">
        <v>663.0</v>
      </c>
      <c r="F191" s="6">
        <v>987.0</v>
      </c>
      <c r="G191" s="6">
        <v>4.0</v>
      </c>
      <c r="H191" s="16">
        <f t="shared" si="2"/>
        <v>324</v>
      </c>
      <c r="I191" s="16">
        <f t="shared" si="3"/>
        <v>3948</v>
      </c>
      <c r="J191" s="16">
        <f t="shared" si="4"/>
        <v>2652</v>
      </c>
      <c r="K191" s="16">
        <f t="shared" si="5"/>
        <v>1296</v>
      </c>
    </row>
    <row r="192">
      <c r="A192" s="14">
        <v>45602.0</v>
      </c>
      <c r="B192" s="15" t="str">
        <f t="shared" si="1"/>
        <v>November</v>
      </c>
      <c r="C192" s="15" t="s">
        <v>24</v>
      </c>
      <c r="D192" s="15" t="s">
        <v>9</v>
      </c>
      <c r="E192" s="6">
        <v>455.0</v>
      </c>
      <c r="F192" s="6">
        <v>731.0</v>
      </c>
      <c r="G192" s="6">
        <v>1.0</v>
      </c>
      <c r="H192" s="16">
        <f t="shared" si="2"/>
        <v>276</v>
      </c>
      <c r="I192" s="16">
        <f t="shared" si="3"/>
        <v>731</v>
      </c>
      <c r="J192" s="16">
        <f t="shared" si="4"/>
        <v>455</v>
      </c>
      <c r="K192" s="16">
        <f t="shared" si="5"/>
        <v>276</v>
      </c>
    </row>
    <row r="193">
      <c r="A193" s="14">
        <v>45602.0</v>
      </c>
      <c r="B193" s="15" t="str">
        <f t="shared" si="1"/>
        <v>November</v>
      </c>
      <c r="C193" s="15" t="s">
        <v>22</v>
      </c>
      <c r="D193" s="15" t="s">
        <v>7</v>
      </c>
      <c r="E193" s="6">
        <v>245.0</v>
      </c>
      <c r="F193" s="6">
        <v>463.0</v>
      </c>
      <c r="G193" s="6">
        <v>2.0</v>
      </c>
      <c r="H193" s="16">
        <f t="shared" si="2"/>
        <v>218</v>
      </c>
      <c r="I193" s="16">
        <f t="shared" si="3"/>
        <v>926</v>
      </c>
      <c r="J193" s="16">
        <f t="shared" si="4"/>
        <v>490</v>
      </c>
      <c r="K193" s="16">
        <f t="shared" si="5"/>
        <v>436</v>
      </c>
    </row>
    <row r="194">
      <c r="A194" s="14">
        <v>45602.0</v>
      </c>
      <c r="B194" s="15" t="str">
        <f t="shared" si="1"/>
        <v>November</v>
      </c>
      <c r="C194" s="15" t="s">
        <v>24</v>
      </c>
      <c r="D194" s="15" t="s">
        <v>25</v>
      </c>
      <c r="E194" s="6">
        <v>726.0</v>
      </c>
      <c r="F194" s="6">
        <v>881.0</v>
      </c>
      <c r="G194" s="6">
        <v>5.0</v>
      </c>
      <c r="H194" s="16">
        <f t="shared" si="2"/>
        <v>155</v>
      </c>
      <c r="I194" s="16">
        <f t="shared" si="3"/>
        <v>4405</v>
      </c>
      <c r="J194" s="16">
        <f t="shared" si="4"/>
        <v>3630</v>
      </c>
      <c r="K194" s="16">
        <f t="shared" si="5"/>
        <v>775</v>
      </c>
    </row>
    <row r="195">
      <c r="A195" s="14">
        <v>45602.0</v>
      </c>
      <c r="B195" s="15" t="str">
        <f t="shared" si="1"/>
        <v>November</v>
      </c>
      <c r="C195" s="15" t="s">
        <v>10</v>
      </c>
      <c r="D195" s="15" t="s">
        <v>14</v>
      </c>
      <c r="E195" s="6">
        <v>361.0</v>
      </c>
      <c r="F195" s="6">
        <v>704.0</v>
      </c>
      <c r="G195" s="6">
        <v>3.0</v>
      </c>
      <c r="H195" s="16">
        <f t="shared" si="2"/>
        <v>343</v>
      </c>
      <c r="I195" s="16">
        <f t="shared" si="3"/>
        <v>2112</v>
      </c>
      <c r="J195" s="16">
        <f t="shared" si="4"/>
        <v>1083</v>
      </c>
      <c r="K195" s="16">
        <f t="shared" si="5"/>
        <v>1029</v>
      </c>
    </row>
    <row r="196">
      <c r="A196" s="14">
        <v>45602.0</v>
      </c>
      <c r="B196" s="15" t="str">
        <f t="shared" si="1"/>
        <v>November</v>
      </c>
      <c r="C196" s="15" t="s">
        <v>13</v>
      </c>
      <c r="D196" s="15" t="s">
        <v>26</v>
      </c>
      <c r="E196" s="6">
        <v>322.0</v>
      </c>
      <c r="F196" s="6">
        <v>572.0</v>
      </c>
      <c r="G196" s="6">
        <v>4.0</v>
      </c>
      <c r="H196" s="16">
        <f t="shared" si="2"/>
        <v>250</v>
      </c>
      <c r="I196" s="16">
        <f t="shared" si="3"/>
        <v>2288</v>
      </c>
      <c r="J196" s="16">
        <f t="shared" si="4"/>
        <v>1288</v>
      </c>
      <c r="K196" s="16">
        <f t="shared" si="5"/>
        <v>1000</v>
      </c>
    </row>
    <row r="197">
      <c r="A197" s="14">
        <v>45602.0</v>
      </c>
      <c r="B197" s="15" t="str">
        <f t="shared" si="1"/>
        <v>November</v>
      </c>
      <c r="C197" s="15" t="s">
        <v>20</v>
      </c>
      <c r="D197" s="15" t="s">
        <v>27</v>
      </c>
      <c r="E197" s="6">
        <v>1477.0</v>
      </c>
      <c r="F197" s="6">
        <v>1595.0</v>
      </c>
      <c r="G197" s="6">
        <v>2.0</v>
      </c>
      <c r="H197" s="16">
        <f t="shared" si="2"/>
        <v>118</v>
      </c>
      <c r="I197" s="16">
        <f t="shared" si="3"/>
        <v>3190</v>
      </c>
      <c r="J197" s="16">
        <f t="shared" si="4"/>
        <v>2954</v>
      </c>
      <c r="K197" s="16">
        <f t="shared" si="5"/>
        <v>236</v>
      </c>
    </row>
    <row r="198">
      <c r="A198" s="14">
        <v>45602.0</v>
      </c>
      <c r="B198" s="15" t="str">
        <f t="shared" si="1"/>
        <v>November</v>
      </c>
      <c r="C198" s="15" t="s">
        <v>22</v>
      </c>
      <c r="D198" s="15" t="s">
        <v>26</v>
      </c>
      <c r="E198" s="6">
        <v>332.0</v>
      </c>
      <c r="F198" s="6">
        <v>668.0</v>
      </c>
      <c r="G198" s="6">
        <v>1.0</v>
      </c>
      <c r="H198" s="16">
        <f t="shared" si="2"/>
        <v>336</v>
      </c>
      <c r="I198" s="16">
        <f t="shared" si="3"/>
        <v>668</v>
      </c>
      <c r="J198" s="16">
        <f t="shared" si="4"/>
        <v>332</v>
      </c>
      <c r="K198" s="16">
        <f t="shared" si="5"/>
        <v>336</v>
      </c>
    </row>
    <row r="199">
      <c r="A199" s="14">
        <v>45603.0</v>
      </c>
      <c r="B199" s="15" t="str">
        <f t="shared" si="1"/>
        <v>November</v>
      </c>
      <c r="C199" s="15" t="s">
        <v>10</v>
      </c>
      <c r="D199" s="15" t="s">
        <v>23</v>
      </c>
      <c r="E199" s="6">
        <v>794.0</v>
      </c>
      <c r="F199" s="6">
        <v>1240.0</v>
      </c>
      <c r="G199" s="6">
        <v>5.0</v>
      </c>
      <c r="H199" s="16">
        <f t="shared" si="2"/>
        <v>446</v>
      </c>
      <c r="I199" s="16">
        <f t="shared" si="3"/>
        <v>6200</v>
      </c>
      <c r="J199" s="16">
        <f t="shared" si="4"/>
        <v>3970</v>
      </c>
      <c r="K199" s="16">
        <f t="shared" si="5"/>
        <v>2230</v>
      </c>
    </row>
    <row r="200">
      <c r="A200" s="14">
        <v>45603.0</v>
      </c>
      <c r="B200" s="15" t="str">
        <f t="shared" si="1"/>
        <v>November</v>
      </c>
      <c r="C200" s="15" t="s">
        <v>20</v>
      </c>
      <c r="D200" s="15" t="s">
        <v>16</v>
      </c>
      <c r="E200" s="6">
        <v>308.0</v>
      </c>
      <c r="F200" s="6">
        <v>367.0</v>
      </c>
      <c r="G200" s="6">
        <v>2.0</v>
      </c>
      <c r="H200" s="16">
        <f t="shared" si="2"/>
        <v>59</v>
      </c>
      <c r="I200" s="16">
        <f t="shared" si="3"/>
        <v>734</v>
      </c>
      <c r="J200" s="16">
        <f t="shared" si="4"/>
        <v>616</v>
      </c>
      <c r="K200" s="16">
        <f t="shared" si="5"/>
        <v>118</v>
      </c>
    </row>
    <row r="201">
      <c r="A201" s="14">
        <v>45603.0</v>
      </c>
      <c r="B201" s="15" t="str">
        <f t="shared" si="1"/>
        <v>November</v>
      </c>
      <c r="C201" s="15" t="s">
        <v>15</v>
      </c>
      <c r="D201" s="15" t="s">
        <v>26</v>
      </c>
      <c r="E201" s="6">
        <v>650.0</v>
      </c>
      <c r="F201" s="6">
        <v>1052.0</v>
      </c>
      <c r="G201" s="6">
        <v>4.0</v>
      </c>
      <c r="H201" s="16">
        <f t="shared" si="2"/>
        <v>402</v>
      </c>
      <c r="I201" s="16">
        <f t="shared" si="3"/>
        <v>4208</v>
      </c>
      <c r="J201" s="16">
        <f t="shared" si="4"/>
        <v>2600</v>
      </c>
      <c r="K201" s="16">
        <f t="shared" si="5"/>
        <v>1608</v>
      </c>
    </row>
    <row r="202">
      <c r="A202" s="14">
        <v>45603.0</v>
      </c>
      <c r="B202" s="15" t="str">
        <f t="shared" si="1"/>
        <v>November</v>
      </c>
      <c r="C202" s="15" t="s">
        <v>10</v>
      </c>
      <c r="D202" s="15" t="s">
        <v>14</v>
      </c>
      <c r="E202" s="6">
        <v>225.0</v>
      </c>
      <c r="F202" s="6">
        <v>553.0</v>
      </c>
      <c r="G202" s="6">
        <v>1.0</v>
      </c>
      <c r="H202" s="16">
        <f t="shared" si="2"/>
        <v>328</v>
      </c>
      <c r="I202" s="16">
        <f t="shared" si="3"/>
        <v>553</v>
      </c>
      <c r="J202" s="16">
        <f t="shared" si="4"/>
        <v>225</v>
      </c>
      <c r="K202" s="16">
        <f t="shared" si="5"/>
        <v>328</v>
      </c>
    </row>
    <row r="203">
      <c r="A203" s="14">
        <v>45604.0</v>
      </c>
      <c r="B203" s="15" t="str">
        <f t="shared" si="1"/>
        <v>November</v>
      </c>
      <c r="C203" s="15" t="s">
        <v>8</v>
      </c>
      <c r="D203" s="15" t="s">
        <v>25</v>
      </c>
      <c r="E203" s="6">
        <v>611.0</v>
      </c>
      <c r="F203" s="6">
        <v>956.0</v>
      </c>
      <c r="G203" s="6">
        <v>3.0</v>
      </c>
      <c r="H203" s="16">
        <f t="shared" si="2"/>
        <v>345</v>
      </c>
      <c r="I203" s="16">
        <f t="shared" si="3"/>
        <v>2868</v>
      </c>
      <c r="J203" s="16">
        <f t="shared" si="4"/>
        <v>1833</v>
      </c>
      <c r="K203" s="16">
        <f t="shared" si="5"/>
        <v>1035</v>
      </c>
    </row>
    <row r="204">
      <c r="A204" s="14">
        <v>45604.0</v>
      </c>
      <c r="B204" s="15" t="str">
        <f t="shared" si="1"/>
        <v>November</v>
      </c>
      <c r="C204" s="15" t="s">
        <v>10</v>
      </c>
      <c r="D204" s="15" t="s">
        <v>14</v>
      </c>
      <c r="E204" s="6">
        <v>501.0</v>
      </c>
      <c r="F204" s="6">
        <v>975.0</v>
      </c>
      <c r="G204" s="6">
        <v>1.0</v>
      </c>
      <c r="H204" s="16">
        <f t="shared" si="2"/>
        <v>474</v>
      </c>
      <c r="I204" s="16">
        <f t="shared" si="3"/>
        <v>975</v>
      </c>
      <c r="J204" s="16">
        <f t="shared" si="4"/>
        <v>501</v>
      </c>
      <c r="K204" s="16">
        <f t="shared" si="5"/>
        <v>474</v>
      </c>
    </row>
    <row r="205">
      <c r="A205" s="14">
        <v>45604.0</v>
      </c>
      <c r="B205" s="15" t="str">
        <f t="shared" si="1"/>
        <v>November</v>
      </c>
      <c r="C205" s="15" t="s">
        <v>22</v>
      </c>
      <c r="D205" s="15" t="s">
        <v>21</v>
      </c>
      <c r="E205" s="6">
        <v>896.0</v>
      </c>
      <c r="F205" s="6">
        <v>1330.0</v>
      </c>
      <c r="G205" s="6">
        <v>5.0</v>
      </c>
      <c r="H205" s="16">
        <f t="shared" si="2"/>
        <v>434</v>
      </c>
      <c r="I205" s="16">
        <f t="shared" si="3"/>
        <v>6650</v>
      </c>
      <c r="J205" s="16">
        <f t="shared" si="4"/>
        <v>4480</v>
      </c>
      <c r="K205" s="16">
        <f t="shared" si="5"/>
        <v>2170</v>
      </c>
    </row>
    <row r="206">
      <c r="A206" s="14">
        <v>45604.0</v>
      </c>
      <c r="B206" s="15" t="str">
        <f t="shared" si="1"/>
        <v>November</v>
      </c>
      <c r="C206" s="15" t="s">
        <v>24</v>
      </c>
      <c r="D206" s="15" t="s">
        <v>25</v>
      </c>
      <c r="E206" s="6">
        <v>252.0</v>
      </c>
      <c r="F206" s="6">
        <v>434.0</v>
      </c>
      <c r="G206" s="6">
        <v>2.0</v>
      </c>
      <c r="H206" s="16">
        <f t="shared" si="2"/>
        <v>182</v>
      </c>
      <c r="I206" s="16">
        <f t="shared" si="3"/>
        <v>868</v>
      </c>
      <c r="J206" s="16">
        <f t="shared" si="4"/>
        <v>504</v>
      </c>
      <c r="K206" s="16">
        <f t="shared" si="5"/>
        <v>364</v>
      </c>
    </row>
    <row r="207">
      <c r="A207" s="14">
        <v>45604.0</v>
      </c>
      <c r="B207" s="15" t="str">
        <f t="shared" si="1"/>
        <v>November</v>
      </c>
      <c r="C207" s="15" t="s">
        <v>20</v>
      </c>
      <c r="D207" s="15" t="s">
        <v>16</v>
      </c>
      <c r="E207" s="6">
        <v>1465.0</v>
      </c>
      <c r="F207" s="6">
        <v>1581.0</v>
      </c>
      <c r="G207" s="6">
        <v>4.0</v>
      </c>
      <c r="H207" s="16">
        <f t="shared" si="2"/>
        <v>116</v>
      </c>
      <c r="I207" s="16">
        <f t="shared" si="3"/>
        <v>6324</v>
      </c>
      <c r="J207" s="16">
        <f t="shared" si="4"/>
        <v>5860</v>
      </c>
      <c r="K207" s="16">
        <f t="shared" si="5"/>
        <v>464</v>
      </c>
    </row>
    <row r="208">
      <c r="A208" s="14">
        <v>45605.0</v>
      </c>
      <c r="B208" s="15" t="str">
        <f t="shared" si="1"/>
        <v>November</v>
      </c>
      <c r="C208" s="15" t="s">
        <v>15</v>
      </c>
      <c r="D208" s="15" t="s">
        <v>21</v>
      </c>
      <c r="E208" s="6">
        <v>1430.0</v>
      </c>
      <c r="F208" s="6">
        <v>1666.0</v>
      </c>
      <c r="G208" s="6">
        <v>2.0</v>
      </c>
      <c r="H208" s="16">
        <f t="shared" si="2"/>
        <v>236</v>
      </c>
      <c r="I208" s="16">
        <f t="shared" si="3"/>
        <v>3332</v>
      </c>
      <c r="J208" s="16">
        <f t="shared" si="4"/>
        <v>2860</v>
      </c>
      <c r="K208" s="16">
        <f t="shared" si="5"/>
        <v>472</v>
      </c>
    </row>
    <row r="209">
      <c r="A209" s="14">
        <v>45605.0</v>
      </c>
      <c r="B209" s="15" t="str">
        <f t="shared" si="1"/>
        <v>November</v>
      </c>
      <c r="C209" s="15" t="s">
        <v>20</v>
      </c>
      <c r="D209" s="15" t="s">
        <v>26</v>
      </c>
      <c r="E209" s="6">
        <v>311.0</v>
      </c>
      <c r="F209" s="6">
        <v>542.0</v>
      </c>
      <c r="G209" s="6">
        <v>2.0</v>
      </c>
      <c r="H209" s="16">
        <f t="shared" si="2"/>
        <v>231</v>
      </c>
      <c r="I209" s="16">
        <f t="shared" si="3"/>
        <v>1084</v>
      </c>
      <c r="J209" s="16">
        <f t="shared" si="4"/>
        <v>622</v>
      </c>
      <c r="K209" s="16">
        <f t="shared" si="5"/>
        <v>462</v>
      </c>
    </row>
    <row r="210">
      <c r="A210" s="14">
        <v>45606.0</v>
      </c>
      <c r="B210" s="15" t="str">
        <f t="shared" si="1"/>
        <v>November</v>
      </c>
      <c r="C210" s="15" t="s">
        <v>8</v>
      </c>
      <c r="D210" s="15" t="s">
        <v>27</v>
      </c>
      <c r="E210" s="6">
        <v>904.0</v>
      </c>
      <c r="F210" s="6">
        <v>1312.0</v>
      </c>
      <c r="G210" s="6">
        <v>2.0</v>
      </c>
      <c r="H210" s="16">
        <f t="shared" si="2"/>
        <v>408</v>
      </c>
      <c r="I210" s="16">
        <f t="shared" si="3"/>
        <v>2624</v>
      </c>
      <c r="J210" s="16">
        <f t="shared" si="4"/>
        <v>1808</v>
      </c>
      <c r="K210" s="16">
        <f t="shared" si="5"/>
        <v>816</v>
      </c>
    </row>
    <row r="211">
      <c r="A211" s="14">
        <v>45606.0</v>
      </c>
      <c r="B211" s="15" t="str">
        <f t="shared" si="1"/>
        <v>November</v>
      </c>
      <c r="C211" s="15" t="s">
        <v>15</v>
      </c>
      <c r="D211" s="15" t="s">
        <v>11</v>
      </c>
      <c r="E211" s="6">
        <v>812.0</v>
      </c>
      <c r="F211" s="6">
        <v>1218.0</v>
      </c>
      <c r="G211" s="6">
        <v>1.0</v>
      </c>
      <c r="H211" s="16">
        <f t="shared" si="2"/>
        <v>406</v>
      </c>
      <c r="I211" s="16">
        <f t="shared" si="3"/>
        <v>1218</v>
      </c>
      <c r="J211" s="16">
        <f t="shared" si="4"/>
        <v>812</v>
      </c>
      <c r="K211" s="16">
        <f t="shared" si="5"/>
        <v>406</v>
      </c>
    </row>
    <row r="212">
      <c r="A212" s="14">
        <v>45606.0</v>
      </c>
      <c r="B212" s="15" t="str">
        <f t="shared" si="1"/>
        <v>November</v>
      </c>
      <c r="C212" s="15" t="s">
        <v>8</v>
      </c>
      <c r="D212" s="15" t="s">
        <v>14</v>
      </c>
      <c r="E212" s="6">
        <v>820.0</v>
      </c>
      <c r="F212" s="6">
        <v>984.0</v>
      </c>
      <c r="G212" s="6">
        <v>5.0</v>
      </c>
      <c r="H212" s="16">
        <f t="shared" si="2"/>
        <v>164</v>
      </c>
      <c r="I212" s="16">
        <f t="shared" si="3"/>
        <v>4920</v>
      </c>
      <c r="J212" s="16">
        <f t="shared" si="4"/>
        <v>4100</v>
      </c>
      <c r="K212" s="16">
        <f t="shared" si="5"/>
        <v>820</v>
      </c>
    </row>
    <row r="213">
      <c r="A213" s="14">
        <v>45606.0</v>
      </c>
      <c r="B213" s="15" t="str">
        <f t="shared" si="1"/>
        <v>November</v>
      </c>
      <c r="C213" s="15" t="s">
        <v>13</v>
      </c>
      <c r="D213" s="15" t="s">
        <v>9</v>
      </c>
      <c r="E213" s="6">
        <v>815.0</v>
      </c>
      <c r="F213" s="6">
        <v>1167.0</v>
      </c>
      <c r="G213" s="6">
        <v>5.0</v>
      </c>
      <c r="H213" s="16">
        <f t="shared" si="2"/>
        <v>352</v>
      </c>
      <c r="I213" s="16">
        <f t="shared" si="3"/>
        <v>5835</v>
      </c>
      <c r="J213" s="16">
        <f t="shared" si="4"/>
        <v>4075</v>
      </c>
      <c r="K213" s="16">
        <f t="shared" si="5"/>
        <v>1760</v>
      </c>
    </row>
    <row r="214">
      <c r="A214" s="14">
        <v>45606.0</v>
      </c>
      <c r="B214" s="15" t="str">
        <f t="shared" si="1"/>
        <v>November</v>
      </c>
      <c r="C214" s="15" t="s">
        <v>15</v>
      </c>
      <c r="D214" s="15" t="s">
        <v>26</v>
      </c>
      <c r="E214" s="6">
        <v>1008.0</v>
      </c>
      <c r="F214" s="6">
        <v>1105.0</v>
      </c>
      <c r="G214" s="6">
        <v>4.0</v>
      </c>
      <c r="H214" s="16">
        <f t="shared" si="2"/>
        <v>97</v>
      </c>
      <c r="I214" s="16">
        <f t="shared" si="3"/>
        <v>4420</v>
      </c>
      <c r="J214" s="16">
        <f t="shared" si="4"/>
        <v>4032</v>
      </c>
      <c r="K214" s="16">
        <f t="shared" si="5"/>
        <v>388</v>
      </c>
    </row>
    <row r="215">
      <c r="A215" s="14">
        <v>45607.0</v>
      </c>
      <c r="B215" s="15" t="str">
        <f t="shared" si="1"/>
        <v>November</v>
      </c>
      <c r="C215" s="15" t="s">
        <v>8</v>
      </c>
      <c r="D215" s="15" t="s">
        <v>11</v>
      </c>
      <c r="E215" s="6">
        <v>733.0</v>
      </c>
      <c r="F215" s="6">
        <v>1205.0</v>
      </c>
      <c r="G215" s="6">
        <v>1.0</v>
      </c>
      <c r="H215" s="16">
        <f t="shared" si="2"/>
        <v>472</v>
      </c>
      <c r="I215" s="16">
        <f t="shared" si="3"/>
        <v>1205</v>
      </c>
      <c r="J215" s="16">
        <f t="shared" si="4"/>
        <v>733</v>
      </c>
      <c r="K215" s="16">
        <f t="shared" si="5"/>
        <v>472</v>
      </c>
    </row>
    <row r="216">
      <c r="A216" s="14">
        <v>45607.0</v>
      </c>
      <c r="B216" s="15" t="str">
        <f t="shared" si="1"/>
        <v>November</v>
      </c>
      <c r="C216" s="15" t="s">
        <v>6</v>
      </c>
      <c r="D216" s="15" t="s">
        <v>25</v>
      </c>
      <c r="E216" s="6">
        <v>689.0</v>
      </c>
      <c r="F216" s="6">
        <v>1113.0</v>
      </c>
      <c r="G216" s="6">
        <v>4.0</v>
      </c>
      <c r="H216" s="16">
        <f t="shared" si="2"/>
        <v>424</v>
      </c>
      <c r="I216" s="16">
        <f t="shared" si="3"/>
        <v>4452</v>
      </c>
      <c r="J216" s="16">
        <f t="shared" si="4"/>
        <v>2756</v>
      </c>
      <c r="K216" s="16">
        <f t="shared" si="5"/>
        <v>1696</v>
      </c>
    </row>
    <row r="217">
      <c r="A217" s="14">
        <v>45607.0</v>
      </c>
      <c r="B217" s="15" t="str">
        <f t="shared" si="1"/>
        <v>November</v>
      </c>
      <c r="C217" s="15" t="s">
        <v>24</v>
      </c>
      <c r="D217" s="15" t="s">
        <v>16</v>
      </c>
      <c r="E217" s="6">
        <v>1316.0</v>
      </c>
      <c r="F217" s="6">
        <v>1367.0</v>
      </c>
      <c r="G217" s="6">
        <v>3.0</v>
      </c>
      <c r="H217" s="16">
        <f t="shared" si="2"/>
        <v>51</v>
      </c>
      <c r="I217" s="16">
        <f t="shared" si="3"/>
        <v>4101</v>
      </c>
      <c r="J217" s="16">
        <f t="shared" si="4"/>
        <v>3948</v>
      </c>
      <c r="K217" s="16">
        <f t="shared" si="5"/>
        <v>153</v>
      </c>
    </row>
    <row r="218">
      <c r="A218" s="14">
        <v>45608.0</v>
      </c>
      <c r="B218" s="15" t="str">
        <f t="shared" si="1"/>
        <v>November</v>
      </c>
      <c r="C218" s="15" t="s">
        <v>8</v>
      </c>
      <c r="D218" s="15" t="s">
        <v>7</v>
      </c>
      <c r="E218" s="6">
        <v>694.0</v>
      </c>
      <c r="F218" s="6">
        <v>1160.0</v>
      </c>
      <c r="G218" s="6">
        <v>3.0</v>
      </c>
      <c r="H218" s="16">
        <f t="shared" si="2"/>
        <v>466</v>
      </c>
      <c r="I218" s="16">
        <f t="shared" si="3"/>
        <v>3480</v>
      </c>
      <c r="J218" s="16">
        <f t="shared" si="4"/>
        <v>2082</v>
      </c>
      <c r="K218" s="16">
        <f t="shared" si="5"/>
        <v>1398</v>
      </c>
    </row>
    <row r="219">
      <c r="A219" s="14">
        <v>45608.0</v>
      </c>
      <c r="B219" s="15" t="str">
        <f t="shared" si="1"/>
        <v>November</v>
      </c>
      <c r="C219" s="15" t="s">
        <v>22</v>
      </c>
      <c r="D219" s="15" t="s">
        <v>25</v>
      </c>
      <c r="E219" s="6">
        <v>304.0</v>
      </c>
      <c r="F219" s="6">
        <v>513.0</v>
      </c>
      <c r="G219" s="6">
        <v>5.0</v>
      </c>
      <c r="H219" s="16">
        <f t="shared" si="2"/>
        <v>209</v>
      </c>
      <c r="I219" s="16">
        <f t="shared" si="3"/>
        <v>2565</v>
      </c>
      <c r="J219" s="16">
        <f t="shared" si="4"/>
        <v>1520</v>
      </c>
      <c r="K219" s="16">
        <f t="shared" si="5"/>
        <v>1045</v>
      </c>
    </row>
    <row r="220">
      <c r="A220" s="14">
        <v>45608.0</v>
      </c>
      <c r="B220" s="15" t="str">
        <f t="shared" si="1"/>
        <v>November</v>
      </c>
      <c r="C220" s="15" t="s">
        <v>24</v>
      </c>
      <c r="D220" s="15" t="s">
        <v>26</v>
      </c>
      <c r="E220" s="6">
        <v>1328.0</v>
      </c>
      <c r="F220" s="6">
        <v>1780.0</v>
      </c>
      <c r="G220" s="6">
        <v>5.0</v>
      </c>
      <c r="H220" s="16">
        <f t="shared" si="2"/>
        <v>452</v>
      </c>
      <c r="I220" s="16">
        <f t="shared" si="3"/>
        <v>8900</v>
      </c>
      <c r="J220" s="16">
        <f t="shared" si="4"/>
        <v>6640</v>
      </c>
      <c r="K220" s="16">
        <f t="shared" si="5"/>
        <v>2260</v>
      </c>
    </row>
    <row r="221">
      <c r="A221" s="14">
        <v>45608.0</v>
      </c>
      <c r="B221" s="15" t="str">
        <f t="shared" si="1"/>
        <v>November</v>
      </c>
      <c r="C221" s="15" t="s">
        <v>8</v>
      </c>
      <c r="D221" s="15" t="s">
        <v>25</v>
      </c>
      <c r="E221" s="6">
        <v>267.0</v>
      </c>
      <c r="F221" s="6">
        <v>477.0</v>
      </c>
      <c r="G221" s="6">
        <v>4.0</v>
      </c>
      <c r="H221" s="16">
        <f t="shared" si="2"/>
        <v>210</v>
      </c>
      <c r="I221" s="16">
        <f t="shared" si="3"/>
        <v>1908</v>
      </c>
      <c r="J221" s="16">
        <f t="shared" si="4"/>
        <v>1068</v>
      </c>
      <c r="K221" s="16">
        <f t="shared" si="5"/>
        <v>840</v>
      </c>
    </row>
    <row r="222">
      <c r="A222" s="14">
        <v>45608.0</v>
      </c>
      <c r="B222" s="15" t="str">
        <f t="shared" si="1"/>
        <v>November</v>
      </c>
      <c r="C222" s="15" t="s">
        <v>15</v>
      </c>
      <c r="D222" s="15" t="s">
        <v>23</v>
      </c>
      <c r="E222" s="6">
        <v>1449.0</v>
      </c>
      <c r="F222" s="6">
        <v>1838.0</v>
      </c>
      <c r="G222" s="6">
        <v>1.0</v>
      </c>
      <c r="H222" s="16">
        <f t="shared" si="2"/>
        <v>389</v>
      </c>
      <c r="I222" s="16">
        <f t="shared" si="3"/>
        <v>1838</v>
      </c>
      <c r="J222" s="16">
        <f t="shared" si="4"/>
        <v>1449</v>
      </c>
      <c r="K222" s="16">
        <f t="shared" si="5"/>
        <v>389</v>
      </c>
    </row>
    <row r="223">
      <c r="A223" s="14">
        <v>45608.0</v>
      </c>
      <c r="B223" s="15" t="str">
        <f t="shared" si="1"/>
        <v>November</v>
      </c>
      <c r="C223" s="15" t="s">
        <v>24</v>
      </c>
      <c r="D223" s="15" t="s">
        <v>26</v>
      </c>
      <c r="E223" s="6">
        <v>561.0</v>
      </c>
      <c r="F223" s="6">
        <v>858.0</v>
      </c>
      <c r="G223" s="6">
        <v>2.0</v>
      </c>
      <c r="H223" s="16">
        <f t="shared" si="2"/>
        <v>297</v>
      </c>
      <c r="I223" s="16">
        <f t="shared" si="3"/>
        <v>1716</v>
      </c>
      <c r="J223" s="16">
        <f t="shared" si="4"/>
        <v>1122</v>
      </c>
      <c r="K223" s="16">
        <f t="shared" si="5"/>
        <v>594</v>
      </c>
    </row>
    <row r="224">
      <c r="A224" s="14">
        <v>45608.0</v>
      </c>
      <c r="B224" s="15" t="str">
        <f t="shared" si="1"/>
        <v>November</v>
      </c>
      <c r="C224" s="15" t="s">
        <v>10</v>
      </c>
      <c r="D224" s="15" t="s">
        <v>21</v>
      </c>
      <c r="E224" s="6">
        <v>410.0</v>
      </c>
      <c r="F224" s="6">
        <v>558.0</v>
      </c>
      <c r="G224" s="6">
        <v>2.0</v>
      </c>
      <c r="H224" s="16">
        <f t="shared" si="2"/>
        <v>148</v>
      </c>
      <c r="I224" s="16">
        <f t="shared" si="3"/>
        <v>1116</v>
      </c>
      <c r="J224" s="16">
        <f t="shared" si="4"/>
        <v>820</v>
      </c>
      <c r="K224" s="16">
        <f t="shared" si="5"/>
        <v>296</v>
      </c>
    </row>
    <row r="225">
      <c r="A225" s="14">
        <v>45608.0</v>
      </c>
      <c r="B225" s="15" t="str">
        <f t="shared" si="1"/>
        <v>November</v>
      </c>
      <c r="C225" s="15" t="s">
        <v>22</v>
      </c>
      <c r="D225" s="15" t="s">
        <v>7</v>
      </c>
      <c r="E225" s="6">
        <v>938.0</v>
      </c>
      <c r="F225" s="6">
        <v>1105.0</v>
      </c>
      <c r="G225" s="6">
        <v>3.0</v>
      </c>
      <c r="H225" s="16">
        <f t="shared" si="2"/>
        <v>167</v>
      </c>
      <c r="I225" s="16">
        <f t="shared" si="3"/>
        <v>3315</v>
      </c>
      <c r="J225" s="16">
        <f t="shared" si="4"/>
        <v>2814</v>
      </c>
      <c r="K225" s="16">
        <f t="shared" si="5"/>
        <v>501</v>
      </c>
    </row>
    <row r="226">
      <c r="A226" s="14">
        <v>45608.0</v>
      </c>
      <c r="B226" s="15" t="str">
        <f t="shared" si="1"/>
        <v>November</v>
      </c>
      <c r="C226" s="15" t="s">
        <v>13</v>
      </c>
      <c r="D226" s="15" t="s">
        <v>26</v>
      </c>
      <c r="E226" s="6">
        <v>1259.0</v>
      </c>
      <c r="F226" s="6">
        <v>1611.0</v>
      </c>
      <c r="G226" s="6">
        <v>4.0</v>
      </c>
      <c r="H226" s="16">
        <f t="shared" si="2"/>
        <v>352</v>
      </c>
      <c r="I226" s="16">
        <f t="shared" si="3"/>
        <v>6444</v>
      </c>
      <c r="J226" s="16">
        <f t="shared" si="4"/>
        <v>5036</v>
      </c>
      <c r="K226" s="16">
        <f t="shared" si="5"/>
        <v>1408</v>
      </c>
    </row>
    <row r="227">
      <c r="A227" s="14">
        <v>45609.0</v>
      </c>
      <c r="B227" s="15" t="str">
        <f t="shared" si="1"/>
        <v>November</v>
      </c>
      <c r="C227" s="15" t="s">
        <v>10</v>
      </c>
      <c r="D227" s="15" t="s">
        <v>26</v>
      </c>
      <c r="E227" s="6">
        <v>1398.0</v>
      </c>
      <c r="F227" s="6">
        <v>1482.0</v>
      </c>
      <c r="G227" s="6">
        <v>4.0</v>
      </c>
      <c r="H227" s="16">
        <f t="shared" si="2"/>
        <v>84</v>
      </c>
      <c r="I227" s="16">
        <f t="shared" si="3"/>
        <v>5928</v>
      </c>
      <c r="J227" s="16">
        <f t="shared" si="4"/>
        <v>5592</v>
      </c>
      <c r="K227" s="16">
        <f t="shared" si="5"/>
        <v>336</v>
      </c>
    </row>
    <row r="228">
      <c r="A228" s="14">
        <v>45609.0</v>
      </c>
      <c r="B228" s="15" t="str">
        <f t="shared" si="1"/>
        <v>November</v>
      </c>
      <c r="C228" s="15" t="s">
        <v>22</v>
      </c>
      <c r="D228" s="15" t="s">
        <v>9</v>
      </c>
      <c r="E228" s="6">
        <v>771.0</v>
      </c>
      <c r="F228" s="6">
        <v>973.0</v>
      </c>
      <c r="G228" s="6">
        <v>2.0</v>
      </c>
      <c r="H228" s="16">
        <f t="shared" si="2"/>
        <v>202</v>
      </c>
      <c r="I228" s="16">
        <f t="shared" si="3"/>
        <v>1946</v>
      </c>
      <c r="J228" s="16">
        <f t="shared" si="4"/>
        <v>1542</v>
      </c>
      <c r="K228" s="16">
        <f t="shared" si="5"/>
        <v>404</v>
      </c>
    </row>
    <row r="229">
      <c r="A229" s="14">
        <v>45609.0</v>
      </c>
      <c r="B229" s="15" t="str">
        <f t="shared" si="1"/>
        <v>November</v>
      </c>
      <c r="C229" s="15" t="s">
        <v>22</v>
      </c>
      <c r="D229" s="15" t="s">
        <v>23</v>
      </c>
      <c r="E229" s="6">
        <v>1329.0</v>
      </c>
      <c r="F229" s="6">
        <v>1634.0</v>
      </c>
      <c r="G229" s="6">
        <v>4.0</v>
      </c>
      <c r="H229" s="16">
        <f t="shared" si="2"/>
        <v>305</v>
      </c>
      <c r="I229" s="16">
        <f t="shared" si="3"/>
        <v>6536</v>
      </c>
      <c r="J229" s="16">
        <f t="shared" si="4"/>
        <v>5316</v>
      </c>
      <c r="K229" s="16">
        <f t="shared" si="5"/>
        <v>1220</v>
      </c>
    </row>
    <row r="230">
      <c r="A230" s="14">
        <v>45609.0</v>
      </c>
      <c r="B230" s="15" t="str">
        <f t="shared" si="1"/>
        <v>November</v>
      </c>
      <c r="C230" s="15" t="s">
        <v>10</v>
      </c>
      <c r="D230" s="15" t="s">
        <v>21</v>
      </c>
      <c r="E230" s="6">
        <v>553.0</v>
      </c>
      <c r="F230" s="6">
        <v>781.0</v>
      </c>
      <c r="G230" s="6">
        <v>1.0</v>
      </c>
      <c r="H230" s="16">
        <f t="shared" si="2"/>
        <v>228</v>
      </c>
      <c r="I230" s="16">
        <f t="shared" si="3"/>
        <v>781</v>
      </c>
      <c r="J230" s="16">
        <f t="shared" si="4"/>
        <v>553</v>
      </c>
      <c r="K230" s="16">
        <f t="shared" si="5"/>
        <v>228</v>
      </c>
    </row>
    <row r="231">
      <c r="A231" s="14">
        <v>45610.0</v>
      </c>
      <c r="B231" s="15" t="str">
        <f t="shared" si="1"/>
        <v>November</v>
      </c>
      <c r="C231" s="15" t="s">
        <v>20</v>
      </c>
      <c r="D231" s="15" t="s">
        <v>14</v>
      </c>
      <c r="E231" s="6">
        <v>1490.0</v>
      </c>
      <c r="F231" s="6">
        <v>1728.0</v>
      </c>
      <c r="G231" s="6">
        <v>4.0</v>
      </c>
      <c r="H231" s="16">
        <f t="shared" si="2"/>
        <v>238</v>
      </c>
      <c r="I231" s="16">
        <f t="shared" si="3"/>
        <v>6912</v>
      </c>
      <c r="J231" s="16">
        <f t="shared" si="4"/>
        <v>5960</v>
      </c>
      <c r="K231" s="16">
        <f t="shared" si="5"/>
        <v>952</v>
      </c>
    </row>
    <row r="232">
      <c r="A232" s="14">
        <v>45610.0</v>
      </c>
      <c r="B232" s="15" t="str">
        <f t="shared" si="1"/>
        <v>November</v>
      </c>
      <c r="C232" s="15" t="s">
        <v>24</v>
      </c>
      <c r="D232" s="15" t="s">
        <v>16</v>
      </c>
      <c r="E232" s="6">
        <v>280.0</v>
      </c>
      <c r="F232" s="6">
        <v>663.0</v>
      </c>
      <c r="G232" s="6">
        <v>3.0</v>
      </c>
      <c r="H232" s="16">
        <f t="shared" si="2"/>
        <v>383</v>
      </c>
      <c r="I232" s="16">
        <f t="shared" si="3"/>
        <v>1989</v>
      </c>
      <c r="J232" s="16">
        <f t="shared" si="4"/>
        <v>840</v>
      </c>
      <c r="K232" s="16">
        <f t="shared" si="5"/>
        <v>1149</v>
      </c>
    </row>
    <row r="233">
      <c r="A233" s="14">
        <v>45610.0</v>
      </c>
      <c r="B233" s="15" t="str">
        <f t="shared" si="1"/>
        <v>November</v>
      </c>
      <c r="C233" s="15" t="s">
        <v>15</v>
      </c>
      <c r="D233" s="15" t="s">
        <v>16</v>
      </c>
      <c r="E233" s="6">
        <v>1485.0</v>
      </c>
      <c r="F233" s="6">
        <v>1756.0</v>
      </c>
      <c r="G233" s="6">
        <v>1.0</v>
      </c>
      <c r="H233" s="16">
        <f t="shared" si="2"/>
        <v>271</v>
      </c>
      <c r="I233" s="16">
        <f t="shared" si="3"/>
        <v>1756</v>
      </c>
      <c r="J233" s="16">
        <f t="shared" si="4"/>
        <v>1485</v>
      </c>
      <c r="K233" s="16">
        <f t="shared" si="5"/>
        <v>271</v>
      </c>
    </row>
    <row r="234">
      <c r="A234" s="14">
        <v>45610.0</v>
      </c>
      <c r="B234" s="15" t="str">
        <f t="shared" si="1"/>
        <v>November</v>
      </c>
      <c r="C234" s="15" t="s">
        <v>15</v>
      </c>
      <c r="D234" s="15" t="s">
        <v>14</v>
      </c>
      <c r="E234" s="6">
        <v>785.0</v>
      </c>
      <c r="F234" s="6">
        <v>1160.0</v>
      </c>
      <c r="G234" s="6">
        <v>2.0</v>
      </c>
      <c r="H234" s="16">
        <f t="shared" si="2"/>
        <v>375</v>
      </c>
      <c r="I234" s="16">
        <f t="shared" si="3"/>
        <v>2320</v>
      </c>
      <c r="J234" s="16">
        <f t="shared" si="4"/>
        <v>1570</v>
      </c>
      <c r="K234" s="16">
        <f t="shared" si="5"/>
        <v>750</v>
      </c>
    </row>
    <row r="235">
      <c r="A235" s="14">
        <v>45610.0</v>
      </c>
      <c r="B235" s="15" t="str">
        <f t="shared" si="1"/>
        <v>November</v>
      </c>
      <c r="C235" s="15" t="s">
        <v>6</v>
      </c>
      <c r="D235" s="15" t="s">
        <v>21</v>
      </c>
      <c r="E235" s="6">
        <v>1219.0</v>
      </c>
      <c r="F235" s="6">
        <v>1618.0</v>
      </c>
      <c r="G235" s="6">
        <v>3.0</v>
      </c>
      <c r="H235" s="16">
        <f t="shared" si="2"/>
        <v>399</v>
      </c>
      <c r="I235" s="16">
        <f t="shared" si="3"/>
        <v>4854</v>
      </c>
      <c r="J235" s="16">
        <f t="shared" si="4"/>
        <v>3657</v>
      </c>
      <c r="K235" s="16">
        <f t="shared" si="5"/>
        <v>1197</v>
      </c>
    </row>
    <row r="236">
      <c r="A236" s="14">
        <v>45610.0</v>
      </c>
      <c r="B236" s="15" t="str">
        <f t="shared" si="1"/>
        <v>November</v>
      </c>
      <c r="C236" s="15" t="s">
        <v>20</v>
      </c>
      <c r="D236" s="15" t="s">
        <v>11</v>
      </c>
      <c r="E236" s="6">
        <v>1489.0</v>
      </c>
      <c r="F236" s="6">
        <v>1612.0</v>
      </c>
      <c r="G236" s="6">
        <v>1.0</v>
      </c>
      <c r="H236" s="16">
        <f t="shared" si="2"/>
        <v>123</v>
      </c>
      <c r="I236" s="16">
        <f t="shared" si="3"/>
        <v>1612</v>
      </c>
      <c r="J236" s="16">
        <f t="shared" si="4"/>
        <v>1489</v>
      </c>
      <c r="K236" s="16">
        <f t="shared" si="5"/>
        <v>123</v>
      </c>
    </row>
    <row r="237">
      <c r="A237" s="14">
        <v>45610.0</v>
      </c>
      <c r="B237" s="15" t="str">
        <f t="shared" si="1"/>
        <v>November</v>
      </c>
      <c r="C237" s="15" t="s">
        <v>8</v>
      </c>
      <c r="D237" s="15" t="s">
        <v>27</v>
      </c>
      <c r="E237" s="6">
        <v>1006.0</v>
      </c>
      <c r="F237" s="6">
        <v>1149.0</v>
      </c>
      <c r="G237" s="6">
        <v>2.0</v>
      </c>
      <c r="H237" s="16">
        <f t="shared" si="2"/>
        <v>143</v>
      </c>
      <c r="I237" s="16">
        <f t="shared" si="3"/>
        <v>2298</v>
      </c>
      <c r="J237" s="16">
        <f t="shared" si="4"/>
        <v>2012</v>
      </c>
      <c r="K237" s="16">
        <f t="shared" si="5"/>
        <v>286</v>
      </c>
    </row>
    <row r="238">
      <c r="A238" s="14">
        <v>45611.0</v>
      </c>
      <c r="B238" s="15" t="str">
        <f t="shared" si="1"/>
        <v>November</v>
      </c>
      <c r="C238" s="15" t="s">
        <v>6</v>
      </c>
      <c r="D238" s="15" t="s">
        <v>11</v>
      </c>
      <c r="E238" s="6">
        <v>242.0</v>
      </c>
      <c r="F238" s="6">
        <v>447.0</v>
      </c>
      <c r="G238" s="6">
        <v>1.0</v>
      </c>
      <c r="H238" s="16">
        <f t="shared" si="2"/>
        <v>205</v>
      </c>
      <c r="I238" s="16">
        <f t="shared" si="3"/>
        <v>447</v>
      </c>
      <c r="J238" s="16">
        <f t="shared" si="4"/>
        <v>242</v>
      </c>
      <c r="K238" s="16">
        <f t="shared" si="5"/>
        <v>205</v>
      </c>
    </row>
    <row r="239">
      <c r="A239" s="14">
        <v>45611.0</v>
      </c>
      <c r="B239" s="15" t="str">
        <f t="shared" si="1"/>
        <v>November</v>
      </c>
      <c r="C239" s="15" t="s">
        <v>24</v>
      </c>
      <c r="D239" s="15" t="s">
        <v>25</v>
      </c>
      <c r="E239" s="6">
        <v>714.0</v>
      </c>
      <c r="F239" s="6">
        <v>1121.0</v>
      </c>
      <c r="G239" s="6">
        <v>5.0</v>
      </c>
      <c r="H239" s="16">
        <f t="shared" si="2"/>
        <v>407</v>
      </c>
      <c r="I239" s="16">
        <f t="shared" si="3"/>
        <v>5605</v>
      </c>
      <c r="J239" s="16">
        <f t="shared" si="4"/>
        <v>3570</v>
      </c>
      <c r="K239" s="16">
        <f t="shared" si="5"/>
        <v>2035</v>
      </c>
    </row>
    <row r="240">
      <c r="A240" s="14">
        <v>45611.0</v>
      </c>
      <c r="B240" s="15" t="str">
        <f t="shared" si="1"/>
        <v>November</v>
      </c>
      <c r="C240" s="15" t="s">
        <v>13</v>
      </c>
      <c r="D240" s="15" t="s">
        <v>14</v>
      </c>
      <c r="E240" s="6">
        <v>1303.0</v>
      </c>
      <c r="F240" s="6">
        <v>1577.0</v>
      </c>
      <c r="G240" s="6">
        <v>4.0</v>
      </c>
      <c r="H240" s="16">
        <f t="shared" si="2"/>
        <v>274</v>
      </c>
      <c r="I240" s="16">
        <f t="shared" si="3"/>
        <v>6308</v>
      </c>
      <c r="J240" s="16">
        <f t="shared" si="4"/>
        <v>5212</v>
      </c>
      <c r="K240" s="16">
        <f t="shared" si="5"/>
        <v>1096</v>
      </c>
    </row>
    <row r="241">
      <c r="A241" s="14">
        <v>45611.0</v>
      </c>
      <c r="B241" s="15" t="str">
        <f t="shared" si="1"/>
        <v>November</v>
      </c>
      <c r="C241" s="15" t="s">
        <v>8</v>
      </c>
      <c r="D241" s="15" t="s">
        <v>14</v>
      </c>
      <c r="E241" s="6">
        <v>593.0</v>
      </c>
      <c r="F241" s="6">
        <v>749.0</v>
      </c>
      <c r="G241" s="6">
        <v>1.0</v>
      </c>
      <c r="H241" s="16">
        <f t="shared" si="2"/>
        <v>156</v>
      </c>
      <c r="I241" s="16">
        <f t="shared" si="3"/>
        <v>749</v>
      </c>
      <c r="J241" s="16">
        <f t="shared" si="4"/>
        <v>593</v>
      </c>
      <c r="K241" s="16">
        <f t="shared" si="5"/>
        <v>156</v>
      </c>
    </row>
    <row r="242">
      <c r="A242" s="14">
        <v>45611.0</v>
      </c>
      <c r="B242" s="15" t="str">
        <f t="shared" si="1"/>
        <v>November</v>
      </c>
      <c r="C242" s="15" t="s">
        <v>22</v>
      </c>
      <c r="D242" s="15" t="s">
        <v>25</v>
      </c>
      <c r="E242" s="6">
        <v>1400.0</v>
      </c>
      <c r="F242" s="6">
        <v>1774.0</v>
      </c>
      <c r="G242" s="6">
        <v>4.0</v>
      </c>
      <c r="H242" s="16">
        <f t="shared" si="2"/>
        <v>374</v>
      </c>
      <c r="I242" s="16">
        <f t="shared" si="3"/>
        <v>7096</v>
      </c>
      <c r="J242" s="16">
        <f t="shared" si="4"/>
        <v>5600</v>
      </c>
      <c r="K242" s="16">
        <f t="shared" si="5"/>
        <v>1496</v>
      </c>
    </row>
    <row r="243">
      <c r="A243" s="14">
        <v>45611.0</v>
      </c>
      <c r="B243" s="15" t="str">
        <f t="shared" si="1"/>
        <v>November</v>
      </c>
      <c r="C243" s="15" t="s">
        <v>6</v>
      </c>
      <c r="D243" s="15" t="s">
        <v>7</v>
      </c>
      <c r="E243" s="6">
        <v>1441.0</v>
      </c>
      <c r="F243" s="6">
        <v>1776.0</v>
      </c>
      <c r="G243" s="6">
        <v>1.0</v>
      </c>
      <c r="H243" s="16">
        <f t="shared" si="2"/>
        <v>335</v>
      </c>
      <c r="I243" s="16">
        <f t="shared" si="3"/>
        <v>1776</v>
      </c>
      <c r="J243" s="16">
        <f t="shared" si="4"/>
        <v>1441</v>
      </c>
      <c r="K243" s="16">
        <f t="shared" si="5"/>
        <v>335</v>
      </c>
    </row>
    <row r="244">
      <c r="A244" s="14">
        <v>45611.0</v>
      </c>
      <c r="B244" s="15" t="str">
        <f t="shared" si="1"/>
        <v>November</v>
      </c>
      <c r="C244" s="15" t="s">
        <v>10</v>
      </c>
      <c r="D244" s="15" t="s">
        <v>16</v>
      </c>
      <c r="E244" s="6">
        <v>331.0</v>
      </c>
      <c r="F244" s="6">
        <v>515.0</v>
      </c>
      <c r="G244" s="6">
        <v>2.0</v>
      </c>
      <c r="H244" s="16">
        <f t="shared" si="2"/>
        <v>184</v>
      </c>
      <c r="I244" s="16">
        <f t="shared" si="3"/>
        <v>1030</v>
      </c>
      <c r="J244" s="16">
        <f t="shared" si="4"/>
        <v>662</v>
      </c>
      <c r="K244" s="16">
        <f t="shared" si="5"/>
        <v>368</v>
      </c>
    </row>
    <row r="245">
      <c r="A245" s="14">
        <v>45612.0</v>
      </c>
      <c r="B245" s="15" t="str">
        <f t="shared" si="1"/>
        <v>November</v>
      </c>
      <c r="C245" s="15" t="s">
        <v>8</v>
      </c>
      <c r="D245" s="15" t="s">
        <v>21</v>
      </c>
      <c r="E245" s="6">
        <v>999.0</v>
      </c>
      <c r="F245" s="6">
        <v>1089.0</v>
      </c>
      <c r="G245" s="6">
        <v>4.0</v>
      </c>
      <c r="H245" s="16">
        <f t="shared" si="2"/>
        <v>90</v>
      </c>
      <c r="I245" s="16">
        <f t="shared" si="3"/>
        <v>4356</v>
      </c>
      <c r="J245" s="16">
        <f t="shared" si="4"/>
        <v>3996</v>
      </c>
      <c r="K245" s="16">
        <f t="shared" si="5"/>
        <v>360</v>
      </c>
    </row>
    <row r="246">
      <c r="A246" s="14">
        <v>45612.0</v>
      </c>
      <c r="B246" s="15" t="str">
        <f t="shared" si="1"/>
        <v>November</v>
      </c>
      <c r="C246" s="15" t="s">
        <v>8</v>
      </c>
      <c r="D246" s="15" t="s">
        <v>11</v>
      </c>
      <c r="E246" s="6">
        <v>212.0</v>
      </c>
      <c r="F246" s="6">
        <v>612.0</v>
      </c>
      <c r="G246" s="6">
        <v>4.0</v>
      </c>
      <c r="H246" s="16">
        <f t="shared" si="2"/>
        <v>400</v>
      </c>
      <c r="I246" s="16">
        <f t="shared" si="3"/>
        <v>2448</v>
      </c>
      <c r="J246" s="16">
        <f t="shared" si="4"/>
        <v>848</v>
      </c>
      <c r="K246" s="16">
        <f t="shared" si="5"/>
        <v>1600</v>
      </c>
    </row>
    <row r="247">
      <c r="A247" s="14">
        <v>45613.0</v>
      </c>
      <c r="B247" s="15" t="str">
        <f t="shared" si="1"/>
        <v>November</v>
      </c>
      <c r="C247" s="15" t="s">
        <v>10</v>
      </c>
      <c r="D247" s="15" t="s">
        <v>27</v>
      </c>
      <c r="E247" s="6">
        <v>411.0</v>
      </c>
      <c r="F247" s="6">
        <v>659.0</v>
      </c>
      <c r="G247" s="6">
        <v>3.0</v>
      </c>
      <c r="H247" s="16">
        <f t="shared" si="2"/>
        <v>248</v>
      </c>
      <c r="I247" s="16">
        <f t="shared" si="3"/>
        <v>1977</v>
      </c>
      <c r="J247" s="16">
        <f t="shared" si="4"/>
        <v>1233</v>
      </c>
      <c r="K247" s="16">
        <f t="shared" si="5"/>
        <v>744</v>
      </c>
    </row>
    <row r="248">
      <c r="A248" s="14">
        <v>45613.0</v>
      </c>
      <c r="B248" s="15" t="str">
        <f t="shared" si="1"/>
        <v>November</v>
      </c>
      <c r="C248" s="15" t="s">
        <v>22</v>
      </c>
      <c r="D248" s="15" t="s">
        <v>16</v>
      </c>
      <c r="E248" s="6">
        <v>853.0</v>
      </c>
      <c r="F248" s="6">
        <v>1034.0</v>
      </c>
      <c r="G248" s="6">
        <v>5.0</v>
      </c>
      <c r="H248" s="16">
        <f t="shared" si="2"/>
        <v>181</v>
      </c>
      <c r="I248" s="16">
        <f t="shared" si="3"/>
        <v>5170</v>
      </c>
      <c r="J248" s="16">
        <f t="shared" si="4"/>
        <v>4265</v>
      </c>
      <c r="K248" s="16">
        <f t="shared" si="5"/>
        <v>905</v>
      </c>
    </row>
    <row r="249">
      <c r="A249" s="14">
        <v>45613.0</v>
      </c>
      <c r="B249" s="15" t="str">
        <f t="shared" si="1"/>
        <v>November</v>
      </c>
      <c r="C249" s="15" t="s">
        <v>10</v>
      </c>
      <c r="D249" s="15" t="s">
        <v>27</v>
      </c>
      <c r="E249" s="6">
        <v>1318.0</v>
      </c>
      <c r="F249" s="6">
        <v>1444.0</v>
      </c>
      <c r="G249" s="6">
        <v>3.0</v>
      </c>
      <c r="H249" s="16">
        <f t="shared" si="2"/>
        <v>126</v>
      </c>
      <c r="I249" s="16">
        <f t="shared" si="3"/>
        <v>4332</v>
      </c>
      <c r="J249" s="16">
        <f t="shared" si="4"/>
        <v>3954</v>
      </c>
      <c r="K249" s="16">
        <f t="shared" si="5"/>
        <v>378</v>
      </c>
    </row>
    <row r="250">
      <c r="A250" s="14">
        <v>45613.0</v>
      </c>
      <c r="B250" s="15" t="str">
        <f t="shared" si="1"/>
        <v>November</v>
      </c>
      <c r="C250" s="15" t="s">
        <v>10</v>
      </c>
      <c r="D250" s="15" t="s">
        <v>14</v>
      </c>
      <c r="E250" s="6">
        <v>1080.0</v>
      </c>
      <c r="F250" s="6">
        <v>1132.0</v>
      </c>
      <c r="G250" s="6">
        <v>1.0</v>
      </c>
      <c r="H250" s="16">
        <f t="shared" si="2"/>
        <v>52</v>
      </c>
      <c r="I250" s="16">
        <f t="shared" si="3"/>
        <v>1132</v>
      </c>
      <c r="J250" s="16">
        <f t="shared" si="4"/>
        <v>1080</v>
      </c>
      <c r="K250" s="16">
        <f t="shared" si="5"/>
        <v>52</v>
      </c>
    </row>
    <row r="251">
      <c r="A251" s="14">
        <v>45613.0</v>
      </c>
      <c r="B251" s="15" t="str">
        <f t="shared" si="1"/>
        <v>November</v>
      </c>
      <c r="C251" s="15" t="s">
        <v>20</v>
      </c>
      <c r="D251" s="15" t="s">
        <v>7</v>
      </c>
      <c r="E251" s="6">
        <v>1031.0</v>
      </c>
      <c r="F251" s="6">
        <v>1430.0</v>
      </c>
      <c r="G251" s="6">
        <v>4.0</v>
      </c>
      <c r="H251" s="16">
        <f t="shared" si="2"/>
        <v>399</v>
      </c>
      <c r="I251" s="16">
        <f t="shared" si="3"/>
        <v>5720</v>
      </c>
      <c r="J251" s="16">
        <f t="shared" si="4"/>
        <v>4124</v>
      </c>
      <c r="K251" s="16">
        <f t="shared" si="5"/>
        <v>1596</v>
      </c>
    </row>
    <row r="252">
      <c r="A252" s="14">
        <v>45614.0</v>
      </c>
      <c r="B252" s="15" t="str">
        <f t="shared" si="1"/>
        <v>November</v>
      </c>
      <c r="C252" s="15" t="s">
        <v>8</v>
      </c>
      <c r="D252" s="15" t="s">
        <v>11</v>
      </c>
      <c r="E252" s="6">
        <v>1039.0</v>
      </c>
      <c r="F252" s="6">
        <v>1388.0</v>
      </c>
      <c r="G252" s="6">
        <v>1.0</v>
      </c>
      <c r="H252" s="16">
        <f t="shared" si="2"/>
        <v>349</v>
      </c>
      <c r="I252" s="16">
        <f t="shared" si="3"/>
        <v>1388</v>
      </c>
      <c r="J252" s="16">
        <f t="shared" si="4"/>
        <v>1039</v>
      </c>
      <c r="K252" s="16">
        <f t="shared" si="5"/>
        <v>349</v>
      </c>
    </row>
    <row r="253">
      <c r="A253" s="14">
        <v>45614.0</v>
      </c>
      <c r="B253" s="15" t="str">
        <f t="shared" si="1"/>
        <v>November</v>
      </c>
      <c r="C253" s="15" t="s">
        <v>6</v>
      </c>
      <c r="D253" s="15" t="s">
        <v>11</v>
      </c>
      <c r="E253" s="6">
        <v>381.0</v>
      </c>
      <c r="F253" s="6">
        <v>878.0</v>
      </c>
      <c r="G253" s="6">
        <v>5.0</v>
      </c>
      <c r="H253" s="16">
        <f t="shared" si="2"/>
        <v>497</v>
      </c>
      <c r="I253" s="16">
        <f t="shared" si="3"/>
        <v>4390</v>
      </c>
      <c r="J253" s="16">
        <f t="shared" si="4"/>
        <v>1905</v>
      </c>
      <c r="K253" s="16">
        <f t="shared" si="5"/>
        <v>2485</v>
      </c>
    </row>
    <row r="254">
      <c r="A254" s="14">
        <v>45614.0</v>
      </c>
      <c r="B254" s="15" t="str">
        <f t="shared" si="1"/>
        <v>November</v>
      </c>
      <c r="C254" s="15" t="s">
        <v>6</v>
      </c>
      <c r="D254" s="15" t="s">
        <v>26</v>
      </c>
      <c r="E254" s="6">
        <v>675.0</v>
      </c>
      <c r="F254" s="6">
        <v>771.0</v>
      </c>
      <c r="G254" s="6">
        <v>2.0</v>
      </c>
      <c r="H254" s="16">
        <f t="shared" si="2"/>
        <v>96</v>
      </c>
      <c r="I254" s="16">
        <f t="shared" si="3"/>
        <v>1542</v>
      </c>
      <c r="J254" s="16">
        <f t="shared" si="4"/>
        <v>1350</v>
      </c>
      <c r="K254" s="16">
        <f t="shared" si="5"/>
        <v>192</v>
      </c>
    </row>
    <row r="255">
      <c r="A255" s="14">
        <v>45614.0</v>
      </c>
      <c r="B255" s="15" t="str">
        <f t="shared" si="1"/>
        <v>November</v>
      </c>
      <c r="C255" s="15" t="s">
        <v>15</v>
      </c>
      <c r="D255" s="15" t="s">
        <v>26</v>
      </c>
      <c r="E255" s="6">
        <v>729.0</v>
      </c>
      <c r="F255" s="6">
        <v>1208.0</v>
      </c>
      <c r="G255" s="6">
        <v>4.0</v>
      </c>
      <c r="H255" s="16">
        <f t="shared" si="2"/>
        <v>479</v>
      </c>
      <c r="I255" s="16">
        <f t="shared" si="3"/>
        <v>4832</v>
      </c>
      <c r="J255" s="16">
        <f t="shared" si="4"/>
        <v>2916</v>
      </c>
      <c r="K255" s="16">
        <f t="shared" si="5"/>
        <v>1916</v>
      </c>
    </row>
    <row r="256">
      <c r="A256" s="14">
        <v>45614.0</v>
      </c>
      <c r="B256" s="15" t="str">
        <f t="shared" si="1"/>
        <v>November</v>
      </c>
      <c r="C256" s="15" t="s">
        <v>10</v>
      </c>
      <c r="D256" s="15" t="s">
        <v>11</v>
      </c>
      <c r="E256" s="6">
        <v>1350.0</v>
      </c>
      <c r="F256" s="6">
        <v>1556.0</v>
      </c>
      <c r="G256" s="6">
        <v>4.0</v>
      </c>
      <c r="H256" s="16">
        <f t="shared" si="2"/>
        <v>206</v>
      </c>
      <c r="I256" s="16">
        <f t="shared" si="3"/>
        <v>6224</v>
      </c>
      <c r="J256" s="16">
        <f t="shared" si="4"/>
        <v>5400</v>
      </c>
      <c r="K256" s="16">
        <f t="shared" si="5"/>
        <v>824</v>
      </c>
    </row>
    <row r="257">
      <c r="A257" s="14">
        <v>45615.0</v>
      </c>
      <c r="B257" s="15" t="str">
        <f t="shared" si="1"/>
        <v>November</v>
      </c>
      <c r="C257" s="15" t="s">
        <v>6</v>
      </c>
      <c r="D257" s="15" t="s">
        <v>9</v>
      </c>
      <c r="E257" s="6">
        <v>1404.0</v>
      </c>
      <c r="F257" s="6">
        <v>1885.0</v>
      </c>
      <c r="G257" s="6">
        <v>4.0</v>
      </c>
      <c r="H257" s="16">
        <f t="shared" si="2"/>
        <v>481</v>
      </c>
      <c r="I257" s="16">
        <f t="shared" si="3"/>
        <v>7540</v>
      </c>
      <c r="J257" s="16">
        <f t="shared" si="4"/>
        <v>5616</v>
      </c>
      <c r="K257" s="16">
        <f t="shared" si="5"/>
        <v>1924</v>
      </c>
    </row>
    <row r="258">
      <c r="A258" s="14">
        <v>45615.0</v>
      </c>
      <c r="B258" s="15" t="str">
        <f t="shared" si="1"/>
        <v>November</v>
      </c>
      <c r="C258" s="15" t="s">
        <v>22</v>
      </c>
      <c r="D258" s="15" t="s">
        <v>16</v>
      </c>
      <c r="E258" s="6">
        <v>904.0</v>
      </c>
      <c r="F258" s="6">
        <v>981.0</v>
      </c>
      <c r="G258" s="6">
        <v>1.0</v>
      </c>
      <c r="H258" s="16">
        <f t="shared" si="2"/>
        <v>77</v>
      </c>
      <c r="I258" s="16">
        <f t="shared" si="3"/>
        <v>981</v>
      </c>
      <c r="J258" s="16">
        <f t="shared" si="4"/>
        <v>904</v>
      </c>
      <c r="K258" s="16">
        <f t="shared" si="5"/>
        <v>77</v>
      </c>
    </row>
    <row r="259">
      <c r="A259" s="14">
        <v>45615.0</v>
      </c>
      <c r="B259" s="15" t="str">
        <f t="shared" si="1"/>
        <v>November</v>
      </c>
      <c r="C259" s="15" t="s">
        <v>22</v>
      </c>
      <c r="D259" s="15" t="s">
        <v>23</v>
      </c>
      <c r="E259" s="6">
        <v>1317.0</v>
      </c>
      <c r="F259" s="6">
        <v>1401.0</v>
      </c>
      <c r="G259" s="6">
        <v>1.0</v>
      </c>
      <c r="H259" s="16">
        <f t="shared" si="2"/>
        <v>84</v>
      </c>
      <c r="I259" s="16">
        <f t="shared" si="3"/>
        <v>1401</v>
      </c>
      <c r="J259" s="16">
        <f t="shared" si="4"/>
        <v>1317</v>
      </c>
      <c r="K259" s="16">
        <f t="shared" si="5"/>
        <v>84</v>
      </c>
    </row>
    <row r="260">
      <c r="A260" s="14">
        <v>45615.0</v>
      </c>
      <c r="B260" s="15" t="str">
        <f t="shared" si="1"/>
        <v>November</v>
      </c>
      <c r="C260" s="15" t="s">
        <v>8</v>
      </c>
      <c r="D260" s="15" t="s">
        <v>7</v>
      </c>
      <c r="E260" s="6">
        <v>548.0</v>
      </c>
      <c r="F260" s="6">
        <v>713.0</v>
      </c>
      <c r="G260" s="6">
        <v>4.0</v>
      </c>
      <c r="H260" s="16">
        <f t="shared" si="2"/>
        <v>165</v>
      </c>
      <c r="I260" s="16">
        <f t="shared" si="3"/>
        <v>2852</v>
      </c>
      <c r="J260" s="16">
        <f t="shared" si="4"/>
        <v>2192</v>
      </c>
      <c r="K260" s="16">
        <f t="shared" si="5"/>
        <v>660</v>
      </c>
    </row>
    <row r="261">
      <c r="A261" s="14">
        <v>45615.0</v>
      </c>
      <c r="B261" s="15" t="str">
        <f t="shared" si="1"/>
        <v>November</v>
      </c>
      <c r="C261" s="15" t="s">
        <v>22</v>
      </c>
      <c r="D261" s="15" t="s">
        <v>9</v>
      </c>
      <c r="E261" s="6">
        <v>1490.0</v>
      </c>
      <c r="F261" s="6">
        <v>1795.0</v>
      </c>
      <c r="G261" s="6">
        <v>4.0</v>
      </c>
      <c r="H261" s="16">
        <f t="shared" si="2"/>
        <v>305</v>
      </c>
      <c r="I261" s="16">
        <f t="shared" si="3"/>
        <v>7180</v>
      </c>
      <c r="J261" s="16">
        <f t="shared" si="4"/>
        <v>5960</v>
      </c>
      <c r="K261" s="16">
        <f t="shared" si="5"/>
        <v>1220</v>
      </c>
    </row>
    <row r="262">
      <c r="A262" s="14">
        <v>45615.0</v>
      </c>
      <c r="B262" s="15" t="str">
        <f t="shared" si="1"/>
        <v>November</v>
      </c>
      <c r="C262" s="15" t="s">
        <v>13</v>
      </c>
      <c r="D262" s="15" t="s">
        <v>9</v>
      </c>
      <c r="E262" s="6">
        <v>425.0</v>
      </c>
      <c r="F262" s="6">
        <v>860.0</v>
      </c>
      <c r="G262" s="6">
        <v>3.0</v>
      </c>
      <c r="H262" s="16">
        <f t="shared" si="2"/>
        <v>435</v>
      </c>
      <c r="I262" s="16">
        <f t="shared" si="3"/>
        <v>2580</v>
      </c>
      <c r="J262" s="16">
        <f t="shared" si="4"/>
        <v>1275</v>
      </c>
      <c r="K262" s="16">
        <f t="shared" si="5"/>
        <v>1305</v>
      </c>
    </row>
    <row r="263">
      <c r="A263" s="14">
        <v>45616.0</v>
      </c>
      <c r="B263" s="15" t="str">
        <f t="shared" si="1"/>
        <v>November</v>
      </c>
      <c r="C263" s="15" t="s">
        <v>8</v>
      </c>
      <c r="D263" s="15" t="s">
        <v>23</v>
      </c>
      <c r="E263" s="6">
        <v>384.0</v>
      </c>
      <c r="F263" s="6">
        <v>822.0</v>
      </c>
      <c r="G263" s="6">
        <v>1.0</v>
      </c>
      <c r="H263" s="16">
        <f t="shared" si="2"/>
        <v>438</v>
      </c>
      <c r="I263" s="16">
        <f t="shared" si="3"/>
        <v>822</v>
      </c>
      <c r="J263" s="16">
        <f t="shared" si="4"/>
        <v>384</v>
      </c>
      <c r="K263" s="16">
        <f t="shared" si="5"/>
        <v>438</v>
      </c>
    </row>
    <row r="264">
      <c r="A264" s="14">
        <v>45616.0</v>
      </c>
      <c r="B264" s="15" t="str">
        <f t="shared" si="1"/>
        <v>November</v>
      </c>
      <c r="C264" s="15" t="s">
        <v>13</v>
      </c>
      <c r="D264" s="15" t="s">
        <v>14</v>
      </c>
      <c r="E264" s="6">
        <v>556.0</v>
      </c>
      <c r="F264" s="6">
        <v>748.0</v>
      </c>
      <c r="G264" s="6">
        <v>2.0</v>
      </c>
      <c r="H264" s="16">
        <f t="shared" si="2"/>
        <v>192</v>
      </c>
      <c r="I264" s="16">
        <f t="shared" si="3"/>
        <v>1496</v>
      </c>
      <c r="J264" s="16">
        <f t="shared" si="4"/>
        <v>1112</v>
      </c>
      <c r="K264" s="16">
        <f t="shared" si="5"/>
        <v>384</v>
      </c>
    </row>
    <row r="265">
      <c r="A265" s="14">
        <v>45616.0</v>
      </c>
      <c r="B265" s="15" t="str">
        <f t="shared" si="1"/>
        <v>November</v>
      </c>
      <c r="C265" s="15" t="s">
        <v>10</v>
      </c>
      <c r="D265" s="15" t="s">
        <v>14</v>
      </c>
      <c r="E265" s="6">
        <v>687.0</v>
      </c>
      <c r="F265" s="6">
        <v>1027.0</v>
      </c>
      <c r="G265" s="6">
        <v>4.0</v>
      </c>
      <c r="H265" s="16">
        <f t="shared" si="2"/>
        <v>340</v>
      </c>
      <c r="I265" s="16">
        <f t="shared" si="3"/>
        <v>4108</v>
      </c>
      <c r="J265" s="16">
        <f t="shared" si="4"/>
        <v>2748</v>
      </c>
      <c r="K265" s="16">
        <f t="shared" si="5"/>
        <v>1360</v>
      </c>
    </row>
    <row r="266">
      <c r="A266" s="14">
        <v>45616.0</v>
      </c>
      <c r="B266" s="15" t="str">
        <f t="shared" si="1"/>
        <v>November</v>
      </c>
      <c r="C266" s="15" t="s">
        <v>15</v>
      </c>
      <c r="D266" s="15" t="s">
        <v>21</v>
      </c>
      <c r="E266" s="6">
        <v>1130.0</v>
      </c>
      <c r="F266" s="6">
        <v>1478.0</v>
      </c>
      <c r="G266" s="6">
        <v>2.0</v>
      </c>
      <c r="H266" s="16">
        <f t="shared" si="2"/>
        <v>348</v>
      </c>
      <c r="I266" s="16">
        <f t="shared" si="3"/>
        <v>2956</v>
      </c>
      <c r="J266" s="16">
        <f t="shared" si="4"/>
        <v>2260</v>
      </c>
      <c r="K266" s="16">
        <f t="shared" si="5"/>
        <v>696</v>
      </c>
    </row>
    <row r="267">
      <c r="A267" s="14">
        <v>45616.0</v>
      </c>
      <c r="B267" s="15" t="str">
        <f t="shared" si="1"/>
        <v>November</v>
      </c>
      <c r="C267" s="15" t="s">
        <v>13</v>
      </c>
      <c r="D267" s="15" t="s">
        <v>14</v>
      </c>
      <c r="E267" s="6">
        <v>1020.0</v>
      </c>
      <c r="F267" s="6">
        <v>1359.0</v>
      </c>
      <c r="G267" s="6">
        <v>5.0</v>
      </c>
      <c r="H267" s="16">
        <f t="shared" si="2"/>
        <v>339</v>
      </c>
      <c r="I267" s="16">
        <f t="shared" si="3"/>
        <v>6795</v>
      </c>
      <c r="J267" s="16">
        <f t="shared" si="4"/>
        <v>5100</v>
      </c>
      <c r="K267" s="16">
        <f t="shared" si="5"/>
        <v>1695</v>
      </c>
    </row>
    <row r="268">
      <c r="A268" s="14">
        <v>45616.0</v>
      </c>
      <c r="B268" s="15" t="str">
        <f t="shared" si="1"/>
        <v>November</v>
      </c>
      <c r="C268" s="15" t="s">
        <v>22</v>
      </c>
      <c r="D268" s="15" t="s">
        <v>23</v>
      </c>
      <c r="E268" s="6">
        <v>307.0</v>
      </c>
      <c r="F268" s="6">
        <v>666.0</v>
      </c>
      <c r="G268" s="6">
        <v>3.0</v>
      </c>
      <c r="H268" s="16">
        <f t="shared" si="2"/>
        <v>359</v>
      </c>
      <c r="I268" s="16">
        <f t="shared" si="3"/>
        <v>1998</v>
      </c>
      <c r="J268" s="16">
        <f t="shared" si="4"/>
        <v>921</v>
      </c>
      <c r="K268" s="16">
        <f t="shared" si="5"/>
        <v>1077</v>
      </c>
    </row>
    <row r="269">
      <c r="A269" s="14">
        <v>45616.0</v>
      </c>
      <c r="B269" s="15" t="str">
        <f t="shared" si="1"/>
        <v>November</v>
      </c>
      <c r="C269" s="15" t="s">
        <v>15</v>
      </c>
      <c r="D269" s="15" t="s">
        <v>14</v>
      </c>
      <c r="E269" s="6">
        <v>1439.0</v>
      </c>
      <c r="F269" s="6">
        <v>1699.0</v>
      </c>
      <c r="G269" s="6">
        <v>2.0</v>
      </c>
      <c r="H269" s="16">
        <f t="shared" si="2"/>
        <v>260</v>
      </c>
      <c r="I269" s="16">
        <f t="shared" si="3"/>
        <v>3398</v>
      </c>
      <c r="J269" s="16">
        <f t="shared" si="4"/>
        <v>2878</v>
      </c>
      <c r="K269" s="16">
        <f t="shared" si="5"/>
        <v>520</v>
      </c>
    </row>
    <row r="270">
      <c r="A270" s="14">
        <v>45616.0</v>
      </c>
      <c r="B270" s="15" t="str">
        <f t="shared" si="1"/>
        <v>November</v>
      </c>
      <c r="C270" s="15" t="s">
        <v>10</v>
      </c>
      <c r="D270" s="15" t="s">
        <v>23</v>
      </c>
      <c r="E270" s="6">
        <v>1460.0</v>
      </c>
      <c r="F270" s="6">
        <v>1750.0</v>
      </c>
      <c r="G270" s="6">
        <v>3.0</v>
      </c>
      <c r="H270" s="16">
        <f t="shared" si="2"/>
        <v>290</v>
      </c>
      <c r="I270" s="16">
        <f t="shared" si="3"/>
        <v>5250</v>
      </c>
      <c r="J270" s="16">
        <f t="shared" si="4"/>
        <v>4380</v>
      </c>
      <c r="K270" s="16">
        <f t="shared" si="5"/>
        <v>870</v>
      </c>
    </row>
    <row r="271">
      <c r="A271" s="14">
        <v>45617.0</v>
      </c>
      <c r="B271" s="15" t="str">
        <f t="shared" si="1"/>
        <v>November</v>
      </c>
      <c r="C271" s="15" t="s">
        <v>24</v>
      </c>
      <c r="D271" s="15" t="s">
        <v>21</v>
      </c>
      <c r="E271" s="6">
        <v>1198.0</v>
      </c>
      <c r="F271" s="6">
        <v>1502.0</v>
      </c>
      <c r="G271" s="6">
        <v>5.0</v>
      </c>
      <c r="H271" s="16">
        <f t="shared" si="2"/>
        <v>304</v>
      </c>
      <c r="I271" s="16">
        <f t="shared" si="3"/>
        <v>7510</v>
      </c>
      <c r="J271" s="16">
        <f t="shared" si="4"/>
        <v>5990</v>
      </c>
      <c r="K271" s="16">
        <f t="shared" si="5"/>
        <v>1520</v>
      </c>
    </row>
    <row r="272">
      <c r="A272" s="14">
        <v>45617.0</v>
      </c>
      <c r="B272" s="15" t="str">
        <f t="shared" si="1"/>
        <v>November</v>
      </c>
      <c r="C272" s="15" t="s">
        <v>22</v>
      </c>
      <c r="D272" s="15" t="s">
        <v>11</v>
      </c>
      <c r="E272" s="6">
        <v>610.0</v>
      </c>
      <c r="F272" s="6">
        <v>848.0</v>
      </c>
      <c r="G272" s="6">
        <v>5.0</v>
      </c>
      <c r="H272" s="16">
        <f t="shared" si="2"/>
        <v>238</v>
      </c>
      <c r="I272" s="16">
        <f t="shared" si="3"/>
        <v>4240</v>
      </c>
      <c r="J272" s="16">
        <f t="shared" si="4"/>
        <v>3050</v>
      </c>
      <c r="K272" s="16">
        <f t="shared" si="5"/>
        <v>1190</v>
      </c>
    </row>
    <row r="273">
      <c r="A273" s="14">
        <v>45617.0</v>
      </c>
      <c r="B273" s="15" t="str">
        <f t="shared" si="1"/>
        <v>November</v>
      </c>
      <c r="C273" s="15" t="s">
        <v>22</v>
      </c>
      <c r="D273" s="15" t="s">
        <v>21</v>
      </c>
      <c r="E273" s="6">
        <v>614.0</v>
      </c>
      <c r="F273" s="6">
        <v>1108.0</v>
      </c>
      <c r="G273" s="6">
        <v>4.0</v>
      </c>
      <c r="H273" s="16">
        <f t="shared" si="2"/>
        <v>494</v>
      </c>
      <c r="I273" s="16">
        <f t="shared" si="3"/>
        <v>4432</v>
      </c>
      <c r="J273" s="16">
        <f t="shared" si="4"/>
        <v>2456</v>
      </c>
      <c r="K273" s="16">
        <f t="shared" si="5"/>
        <v>1976</v>
      </c>
    </row>
    <row r="274">
      <c r="A274" s="14">
        <v>45617.0</v>
      </c>
      <c r="B274" s="15" t="str">
        <f t="shared" si="1"/>
        <v>November</v>
      </c>
      <c r="C274" s="15" t="s">
        <v>24</v>
      </c>
      <c r="D274" s="15" t="s">
        <v>7</v>
      </c>
      <c r="E274" s="6">
        <v>781.0</v>
      </c>
      <c r="F274" s="6">
        <v>934.0</v>
      </c>
      <c r="G274" s="6">
        <v>1.0</v>
      </c>
      <c r="H274" s="16">
        <f t="shared" si="2"/>
        <v>153</v>
      </c>
      <c r="I274" s="16">
        <f t="shared" si="3"/>
        <v>934</v>
      </c>
      <c r="J274" s="16">
        <f t="shared" si="4"/>
        <v>781</v>
      </c>
      <c r="K274" s="16">
        <f t="shared" si="5"/>
        <v>153</v>
      </c>
    </row>
    <row r="275">
      <c r="A275" s="14">
        <v>45617.0</v>
      </c>
      <c r="B275" s="15" t="str">
        <f t="shared" si="1"/>
        <v>November</v>
      </c>
      <c r="C275" s="15" t="s">
        <v>20</v>
      </c>
      <c r="D275" s="15" t="s">
        <v>27</v>
      </c>
      <c r="E275" s="6">
        <v>1472.0</v>
      </c>
      <c r="F275" s="6">
        <v>1863.0</v>
      </c>
      <c r="G275" s="6">
        <v>3.0</v>
      </c>
      <c r="H275" s="16">
        <f t="shared" si="2"/>
        <v>391</v>
      </c>
      <c r="I275" s="16">
        <f t="shared" si="3"/>
        <v>5589</v>
      </c>
      <c r="J275" s="16">
        <f t="shared" si="4"/>
        <v>4416</v>
      </c>
      <c r="K275" s="16">
        <f t="shared" si="5"/>
        <v>1173</v>
      </c>
    </row>
    <row r="276">
      <c r="A276" s="14">
        <v>45617.0</v>
      </c>
      <c r="B276" s="15" t="str">
        <f t="shared" si="1"/>
        <v>November</v>
      </c>
      <c r="C276" s="15" t="s">
        <v>15</v>
      </c>
      <c r="D276" s="15" t="s">
        <v>26</v>
      </c>
      <c r="E276" s="6">
        <v>1201.0</v>
      </c>
      <c r="F276" s="6">
        <v>1321.0</v>
      </c>
      <c r="G276" s="6">
        <v>2.0</v>
      </c>
      <c r="H276" s="16">
        <f t="shared" si="2"/>
        <v>120</v>
      </c>
      <c r="I276" s="16">
        <f t="shared" si="3"/>
        <v>2642</v>
      </c>
      <c r="J276" s="16">
        <f t="shared" si="4"/>
        <v>2402</v>
      </c>
      <c r="K276" s="16">
        <f t="shared" si="5"/>
        <v>240</v>
      </c>
    </row>
    <row r="277">
      <c r="A277" s="14">
        <v>45617.0</v>
      </c>
      <c r="B277" s="15" t="str">
        <f t="shared" si="1"/>
        <v>November</v>
      </c>
      <c r="C277" s="15" t="s">
        <v>13</v>
      </c>
      <c r="D277" s="15" t="s">
        <v>9</v>
      </c>
      <c r="E277" s="6">
        <v>1352.0</v>
      </c>
      <c r="F277" s="6">
        <v>1662.0</v>
      </c>
      <c r="G277" s="6">
        <v>2.0</v>
      </c>
      <c r="H277" s="16">
        <f t="shared" si="2"/>
        <v>310</v>
      </c>
      <c r="I277" s="16">
        <f t="shared" si="3"/>
        <v>3324</v>
      </c>
      <c r="J277" s="16">
        <f t="shared" si="4"/>
        <v>2704</v>
      </c>
      <c r="K277" s="16">
        <f t="shared" si="5"/>
        <v>620</v>
      </c>
    </row>
    <row r="278">
      <c r="A278" s="14">
        <v>45617.0</v>
      </c>
      <c r="B278" s="15" t="str">
        <f t="shared" si="1"/>
        <v>November</v>
      </c>
      <c r="C278" s="15" t="s">
        <v>20</v>
      </c>
      <c r="D278" s="15" t="s">
        <v>21</v>
      </c>
      <c r="E278" s="6">
        <v>682.0</v>
      </c>
      <c r="F278" s="6">
        <v>879.0</v>
      </c>
      <c r="G278" s="6">
        <v>2.0</v>
      </c>
      <c r="H278" s="16">
        <f t="shared" si="2"/>
        <v>197</v>
      </c>
      <c r="I278" s="16">
        <f t="shared" si="3"/>
        <v>1758</v>
      </c>
      <c r="J278" s="16">
        <f t="shared" si="4"/>
        <v>1364</v>
      </c>
      <c r="K278" s="16">
        <f t="shared" si="5"/>
        <v>394</v>
      </c>
    </row>
    <row r="279">
      <c r="A279" s="14">
        <v>45618.0</v>
      </c>
      <c r="B279" s="15" t="str">
        <f t="shared" si="1"/>
        <v>November</v>
      </c>
      <c r="C279" s="15" t="s">
        <v>15</v>
      </c>
      <c r="D279" s="15" t="s">
        <v>16</v>
      </c>
      <c r="E279" s="6">
        <v>1098.0</v>
      </c>
      <c r="F279" s="6">
        <v>1559.0</v>
      </c>
      <c r="G279" s="6">
        <v>2.0</v>
      </c>
      <c r="H279" s="16">
        <f t="shared" si="2"/>
        <v>461</v>
      </c>
      <c r="I279" s="16">
        <f t="shared" si="3"/>
        <v>3118</v>
      </c>
      <c r="J279" s="16">
        <f t="shared" si="4"/>
        <v>2196</v>
      </c>
      <c r="K279" s="16">
        <f t="shared" si="5"/>
        <v>922</v>
      </c>
    </row>
    <row r="280">
      <c r="A280" s="14">
        <v>45618.0</v>
      </c>
      <c r="B280" s="15" t="str">
        <f t="shared" si="1"/>
        <v>November</v>
      </c>
      <c r="C280" s="15" t="s">
        <v>8</v>
      </c>
      <c r="D280" s="15" t="s">
        <v>21</v>
      </c>
      <c r="E280" s="6">
        <v>255.0</v>
      </c>
      <c r="F280" s="6">
        <v>344.0</v>
      </c>
      <c r="G280" s="6">
        <v>3.0</v>
      </c>
      <c r="H280" s="16">
        <f t="shared" si="2"/>
        <v>89</v>
      </c>
      <c r="I280" s="16">
        <f t="shared" si="3"/>
        <v>1032</v>
      </c>
      <c r="J280" s="16">
        <f t="shared" si="4"/>
        <v>765</v>
      </c>
      <c r="K280" s="16">
        <f t="shared" si="5"/>
        <v>267</v>
      </c>
    </row>
    <row r="281">
      <c r="A281" s="14">
        <v>45618.0</v>
      </c>
      <c r="B281" s="15" t="str">
        <f t="shared" si="1"/>
        <v>November</v>
      </c>
      <c r="C281" s="15" t="s">
        <v>20</v>
      </c>
      <c r="D281" s="15" t="s">
        <v>23</v>
      </c>
      <c r="E281" s="6">
        <v>638.0</v>
      </c>
      <c r="F281" s="6">
        <v>859.0</v>
      </c>
      <c r="G281" s="6">
        <v>3.0</v>
      </c>
      <c r="H281" s="16">
        <f t="shared" si="2"/>
        <v>221</v>
      </c>
      <c r="I281" s="16">
        <f t="shared" si="3"/>
        <v>2577</v>
      </c>
      <c r="J281" s="16">
        <f t="shared" si="4"/>
        <v>1914</v>
      </c>
      <c r="K281" s="16">
        <f t="shared" si="5"/>
        <v>663</v>
      </c>
    </row>
    <row r="282">
      <c r="A282" s="14">
        <v>45618.0</v>
      </c>
      <c r="B282" s="15" t="str">
        <f t="shared" si="1"/>
        <v>November</v>
      </c>
      <c r="C282" s="15" t="s">
        <v>6</v>
      </c>
      <c r="D282" s="15" t="s">
        <v>11</v>
      </c>
      <c r="E282" s="6">
        <v>741.0</v>
      </c>
      <c r="F282" s="6">
        <v>990.0</v>
      </c>
      <c r="G282" s="6">
        <v>1.0</v>
      </c>
      <c r="H282" s="16">
        <f t="shared" si="2"/>
        <v>249</v>
      </c>
      <c r="I282" s="16">
        <f t="shared" si="3"/>
        <v>990</v>
      </c>
      <c r="J282" s="16">
        <f t="shared" si="4"/>
        <v>741</v>
      </c>
      <c r="K282" s="16">
        <f t="shared" si="5"/>
        <v>249</v>
      </c>
    </row>
    <row r="283">
      <c r="A283" s="14">
        <v>45618.0</v>
      </c>
      <c r="B283" s="15" t="str">
        <f t="shared" si="1"/>
        <v>November</v>
      </c>
      <c r="C283" s="15" t="s">
        <v>22</v>
      </c>
      <c r="D283" s="15" t="s">
        <v>14</v>
      </c>
      <c r="E283" s="6">
        <v>899.0</v>
      </c>
      <c r="F283" s="6">
        <v>1034.0</v>
      </c>
      <c r="G283" s="6">
        <v>3.0</v>
      </c>
      <c r="H283" s="16">
        <f t="shared" si="2"/>
        <v>135</v>
      </c>
      <c r="I283" s="16">
        <f t="shared" si="3"/>
        <v>3102</v>
      </c>
      <c r="J283" s="16">
        <f t="shared" si="4"/>
        <v>2697</v>
      </c>
      <c r="K283" s="16">
        <f t="shared" si="5"/>
        <v>405</v>
      </c>
    </row>
    <row r="284">
      <c r="A284" s="14">
        <v>45618.0</v>
      </c>
      <c r="B284" s="15" t="str">
        <f t="shared" si="1"/>
        <v>November</v>
      </c>
      <c r="C284" s="15" t="s">
        <v>20</v>
      </c>
      <c r="D284" s="15" t="s">
        <v>26</v>
      </c>
      <c r="E284" s="6">
        <v>327.0</v>
      </c>
      <c r="F284" s="6">
        <v>624.0</v>
      </c>
      <c r="G284" s="6">
        <v>1.0</v>
      </c>
      <c r="H284" s="16">
        <f t="shared" si="2"/>
        <v>297</v>
      </c>
      <c r="I284" s="16">
        <f t="shared" si="3"/>
        <v>624</v>
      </c>
      <c r="J284" s="16">
        <f t="shared" si="4"/>
        <v>327</v>
      </c>
      <c r="K284" s="16">
        <f t="shared" si="5"/>
        <v>297</v>
      </c>
    </row>
    <row r="285">
      <c r="A285" s="14">
        <v>45618.0</v>
      </c>
      <c r="B285" s="15" t="str">
        <f t="shared" si="1"/>
        <v>November</v>
      </c>
      <c r="C285" s="15" t="s">
        <v>13</v>
      </c>
      <c r="D285" s="15" t="s">
        <v>11</v>
      </c>
      <c r="E285" s="6">
        <v>421.0</v>
      </c>
      <c r="F285" s="6">
        <v>571.0</v>
      </c>
      <c r="G285" s="6">
        <v>1.0</v>
      </c>
      <c r="H285" s="16">
        <f t="shared" si="2"/>
        <v>150</v>
      </c>
      <c r="I285" s="16">
        <f t="shared" si="3"/>
        <v>571</v>
      </c>
      <c r="J285" s="16">
        <f t="shared" si="4"/>
        <v>421</v>
      </c>
      <c r="K285" s="16">
        <f t="shared" si="5"/>
        <v>150</v>
      </c>
    </row>
    <row r="286">
      <c r="A286" s="14">
        <v>45619.0</v>
      </c>
      <c r="B286" s="15" t="str">
        <f t="shared" si="1"/>
        <v>November</v>
      </c>
      <c r="C286" s="15" t="s">
        <v>22</v>
      </c>
      <c r="D286" s="15" t="s">
        <v>26</v>
      </c>
      <c r="E286" s="6">
        <v>920.0</v>
      </c>
      <c r="F286" s="6">
        <v>1221.0</v>
      </c>
      <c r="G286" s="6">
        <v>5.0</v>
      </c>
      <c r="H286" s="16">
        <f t="shared" si="2"/>
        <v>301</v>
      </c>
      <c r="I286" s="16">
        <f t="shared" si="3"/>
        <v>6105</v>
      </c>
      <c r="J286" s="16">
        <f t="shared" si="4"/>
        <v>4600</v>
      </c>
      <c r="K286" s="16">
        <f t="shared" si="5"/>
        <v>1505</v>
      </c>
    </row>
    <row r="287">
      <c r="A287" s="14">
        <v>45619.0</v>
      </c>
      <c r="B287" s="15" t="str">
        <f t="shared" si="1"/>
        <v>November</v>
      </c>
      <c r="C287" s="15" t="s">
        <v>22</v>
      </c>
      <c r="D287" s="15" t="s">
        <v>25</v>
      </c>
      <c r="E287" s="6">
        <v>577.0</v>
      </c>
      <c r="F287" s="6">
        <v>979.0</v>
      </c>
      <c r="G287" s="6">
        <v>2.0</v>
      </c>
      <c r="H287" s="16">
        <f t="shared" si="2"/>
        <v>402</v>
      </c>
      <c r="I287" s="16">
        <f t="shared" si="3"/>
        <v>1958</v>
      </c>
      <c r="J287" s="16">
        <f t="shared" si="4"/>
        <v>1154</v>
      </c>
      <c r="K287" s="16">
        <f t="shared" si="5"/>
        <v>804</v>
      </c>
    </row>
    <row r="288">
      <c r="A288" s="14">
        <v>45619.0</v>
      </c>
      <c r="B288" s="15" t="str">
        <f t="shared" si="1"/>
        <v>November</v>
      </c>
      <c r="C288" s="15" t="s">
        <v>13</v>
      </c>
      <c r="D288" s="15" t="s">
        <v>11</v>
      </c>
      <c r="E288" s="6">
        <v>1360.0</v>
      </c>
      <c r="F288" s="6">
        <v>1564.0</v>
      </c>
      <c r="G288" s="6">
        <v>5.0</v>
      </c>
      <c r="H288" s="16">
        <f t="shared" si="2"/>
        <v>204</v>
      </c>
      <c r="I288" s="16">
        <f t="shared" si="3"/>
        <v>7820</v>
      </c>
      <c r="J288" s="16">
        <f t="shared" si="4"/>
        <v>6800</v>
      </c>
      <c r="K288" s="16">
        <f t="shared" si="5"/>
        <v>1020</v>
      </c>
    </row>
    <row r="289">
      <c r="A289" s="14">
        <v>45619.0</v>
      </c>
      <c r="B289" s="15" t="str">
        <f t="shared" si="1"/>
        <v>November</v>
      </c>
      <c r="C289" s="15" t="s">
        <v>24</v>
      </c>
      <c r="D289" s="15" t="s">
        <v>27</v>
      </c>
      <c r="E289" s="6">
        <v>1280.0</v>
      </c>
      <c r="F289" s="6">
        <v>1616.0</v>
      </c>
      <c r="G289" s="6">
        <v>5.0</v>
      </c>
      <c r="H289" s="16">
        <f t="shared" si="2"/>
        <v>336</v>
      </c>
      <c r="I289" s="16">
        <f t="shared" si="3"/>
        <v>8080</v>
      </c>
      <c r="J289" s="16">
        <f t="shared" si="4"/>
        <v>6400</v>
      </c>
      <c r="K289" s="16">
        <f t="shared" si="5"/>
        <v>1680</v>
      </c>
    </row>
    <row r="290">
      <c r="A290" s="14">
        <v>45619.0</v>
      </c>
      <c r="B290" s="15" t="str">
        <f t="shared" si="1"/>
        <v>November</v>
      </c>
      <c r="C290" s="15" t="s">
        <v>20</v>
      </c>
      <c r="D290" s="15" t="s">
        <v>21</v>
      </c>
      <c r="E290" s="6">
        <v>1116.0</v>
      </c>
      <c r="F290" s="6">
        <v>1315.0</v>
      </c>
      <c r="G290" s="6">
        <v>3.0</v>
      </c>
      <c r="H290" s="16">
        <f t="shared" si="2"/>
        <v>199</v>
      </c>
      <c r="I290" s="16">
        <f t="shared" si="3"/>
        <v>3945</v>
      </c>
      <c r="J290" s="16">
        <f t="shared" si="4"/>
        <v>3348</v>
      </c>
      <c r="K290" s="16">
        <f t="shared" si="5"/>
        <v>597</v>
      </c>
    </row>
    <row r="291">
      <c r="A291" s="14">
        <v>45619.0</v>
      </c>
      <c r="B291" s="15" t="str">
        <f t="shared" si="1"/>
        <v>November</v>
      </c>
      <c r="C291" s="15" t="s">
        <v>24</v>
      </c>
      <c r="D291" s="15" t="s">
        <v>27</v>
      </c>
      <c r="E291" s="6">
        <v>996.0</v>
      </c>
      <c r="F291" s="6">
        <v>1268.0</v>
      </c>
      <c r="G291" s="6">
        <v>2.0</v>
      </c>
      <c r="H291" s="16">
        <f t="shared" si="2"/>
        <v>272</v>
      </c>
      <c r="I291" s="16">
        <f t="shared" si="3"/>
        <v>2536</v>
      </c>
      <c r="J291" s="16">
        <f t="shared" si="4"/>
        <v>1992</v>
      </c>
      <c r="K291" s="16">
        <f t="shared" si="5"/>
        <v>544</v>
      </c>
    </row>
    <row r="292">
      <c r="A292" s="14">
        <v>45619.0</v>
      </c>
      <c r="B292" s="15" t="str">
        <f t="shared" si="1"/>
        <v>November</v>
      </c>
      <c r="C292" s="15" t="s">
        <v>10</v>
      </c>
      <c r="D292" s="15" t="s">
        <v>16</v>
      </c>
      <c r="E292" s="6">
        <v>1302.0</v>
      </c>
      <c r="F292" s="6">
        <v>1501.0</v>
      </c>
      <c r="G292" s="6">
        <v>3.0</v>
      </c>
      <c r="H292" s="16">
        <f t="shared" si="2"/>
        <v>199</v>
      </c>
      <c r="I292" s="16">
        <f t="shared" si="3"/>
        <v>4503</v>
      </c>
      <c r="J292" s="16">
        <f t="shared" si="4"/>
        <v>3906</v>
      </c>
      <c r="K292" s="16">
        <f t="shared" si="5"/>
        <v>597</v>
      </c>
    </row>
    <row r="293">
      <c r="A293" s="14">
        <v>45619.0</v>
      </c>
      <c r="B293" s="15" t="str">
        <f t="shared" si="1"/>
        <v>November</v>
      </c>
      <c r="C293" s="15" t="s">
        <v>6</v>
      </c>
      <c r="D293" s="15" t="s">
        <v>27</v>
      </c>
      <c r="E293" s="6">
        <v>742.0</v>
      </c>
      <c r="F293" s="6">
        <v>879.0</v>
      </c>
      <c r="G293" s="6">
        <v>4.0</v>
      </c>
      <c r="H293" s="16">
        <f t="shared" si="2"/>
        <v>137</v>
      </c>
      <c r="I293" s="16">
        <f t="shared" si="3"/>
        <v>3516</v>
      </c>
      <c r="J293" s="16">
        <f t="shared" si="4"/>
        <v>2968</v>
      </c>
      <c r="K293" s="16">
        <f t="shared" si="5"/>
        <v>548</v>
      </c>
    </row>
    <row r="294">
      <c r="A294" s="14">
        <v>45620.0</v>
      </c>
      <c r="B294" s="15" t="str">
        <f t="shared" si="1"/>
        <v>November</v>
      </c>
      <c r="C294" s="15" t="s">
        <v>6</v>
      </c>
      <c r="D294" s="15" t="s">
        <v>25</v>
      </c>
      <c r="E294" s="6">
        <v>535.0</v>
      </c>
      <c r="F294" s="6">
        <v>637.0</v>
      </c>
      <c r="G294" s="6">
        <v>4.0</v>
      </c>
      <c r="H294" s="16">
        <f t="shared" si="2"/>
        <v>102</v>
      </c>
      <c r="I294" s="16">
        <f t="shared" si="3"/>
        <v>2548</v>
      </c>
      <c r="J294" s="16">
        <f t="shared" si="4"/>
        <v>2140</v>
      </c>
      <c r="K294" s="16">
        <f t="shared" si="5"/>
        <v>408</v>
      </c>
    </row>
    <row r="295">
      <c r="A295" s="14">
        <v>45620.0</v>
      </c>
      <c r="B295" s="15" t="str">
        <f t="shared" si="1"/>
        <v>November</v>
      </c>
      <c r="C295" s="15" t="s">
        <v>24</v>
      </c>
      <c r="D295" s="15" t="s">
        <v>26</v>
      </c>
      <c r="E295" s="6">
        <v>736.0</v>
      </c>
      <c r="F295" s="6">
        <v>1039.0</v>
      </c>
      <c r="G295" s="6">
        <v>1.0</v>
      </c>
      <c r="H295" s="16">
        <f t="shared" si="2"/>
        <v>303</v>
      </c>
      <c r="I295" s="16">
        <f t="shared" si="3"/>
        <v>1039</v>
      </c>
      <c r="J295" s="16">
        <f t="shared" si="4"/>
        <v>736</v>
      </c>
      <c r="K295" s="16">
        <f t="shared" si="5"/>
        <v>303</v>
      </c>
    </row>
    <row r="296">
      <c r="A296" s="14">
        <v>45620.0</v>
      </c>
      <c r="B296" s="15" t="str">
        <f t="shared" si="1"/>
        <v>November</v>
      </c>
      <c r="C296" s="15" t="s">
        <v>8</v>
      </c>
      <c r="D296" s="15" t="s">
        <v>23</v>
      </c>
      <c r="E296" s="6">
        <v>843.0</v>
      </c>
      <c r="F296" s="6">
        <v>1131.0</v>
      </c>
      <c r="G296" s="6">
        <v>2.0</v>
      </c>
      <c r="H296" s="16">
        <f t="shared" si="2"/>
        <v>288</v>
      </c>
      <c r="I296" s="16">
        <f t="shared" si="3"/>
        <v>2262</v>
      </c>
      <c r="J296" s="16">
        <f t="shared" si="4"/>
        <v>1686</v>
      </c>
      <c r="K296" s="16">
        <f t="shared" si="5"/>
        <v>576</v>
      </c>
    </row>
    <row r="297">
      <c r="A297" s="14">
        <v>45620.0</v>
      </c>
      <c r="B297" s="15" t="str">
        <f t="shared" si="1"/>
        <v>November</v>
      </c>
      <c r="C297" s="15" t="s">
        <v>8</v>
      </c>
      <c r="D297" s="15" t="s">
        <v>7</v>
      </c>
      <c r="E297" s="6">
        <v>293.0</v>
      </c>
      <c r="F297" s="6">
        <v>421.0</v>
      </c>
      <c r="G297" s="6">
        <v>2.0</v>
      </c>
      <c r="H297" s="16">
        <f t="shared" si="2"/>
        <v>128</v>
      </c>
      <c r="I297" s="16">
        <f t="shared" si="3"/>
        <v>842</v>
      </c>
      <c r="J297" s="16">
        <f t="shared" si="4"/>
        <v>586</v>
      </c>
      <c r="K297" s="16">
        <f t="shared" si="5"/>
        <v>256</v>
      </c>
    </row>
    <row r="298">
      <c r="A298" s="14">
        <v>45621.0</v>
      </c>
      <c r="B298" s="15" t="str">
        <f t="shared" si="1"/>
        <v>November</v>
      </c>
      <c r="C298" s="15" t="s">
        <v>24</v>
      </c>
      <c r="D298" s="15" t="s">
        <v>23</v>
      </c>
      <c r="E298" s="6">
        <v>792.0</v>
      </c>
      <c r="F298" s="6">
        <v>1219.0</v>
      </c>
      <c r="G298" s="6">
        <v>2.0</v>
      </c>
      <c r="H298" s="16">
        <f t="shared" si="2"/>
        <v>427</v>
      </c>
      <c r="I298" s="16">
        <f t="shared" si="3"/>
        <v>2438</v>
      </c>
      <c r="J298" s="16">
        <f t="shared" si="4"/>
        <v>1584</v>
      </c>
      <c r="K298" s="16">
        <f t="shared" si="5"/>
        <v>854</v>
      </c>
    </row>
    <row r="299">
      <c r="A299" s="14">
        <v>45621.0</v>
      </c>
      <c r="B299" s="15" t="str">
        <f t="shared" si="1"/>
        <v>November</v>
      </c>
      <c r="C299" s="15" t="s">
        <v>20</v>
      </c>
      <c r="D299" s="15" t="s">
        <v>26</v>
      </c>
      <c r="E299" s="6">
        <v>969.0</v>
      </c>
      <c r="F299" s="6">
        <v>1070.0</v>
      </c>
      <c r="G299" s="6">
        <v>5.0</v>
      </c>
      <c r="H299" s="16">
        <f t="shared" si="2"/>
        <v>101</v>
      </c>
      <c r="I299" s="16">
        <f t="shared" si="3"/>
        <v>5350</v>
      </c>
      <c r="J299" s="16">
        <f t="shared" si="4"/>
        <v>4845</v>
      </c>
      <c r="K299" s="16">
        <f t="shared" si="5"/>
        <v>505</v>
      </c>
    </row>
    <row r="300">
      <c r="A300" s="14">
        <v>45621.0</v>
      </c>
      <c r="B300" s="15" t="str">
        <f t="shared" si="1"/>
        <v>November</v>
      </c>
      <c r="C300" s="15" t="s">
        <v>22</v>
      </c>
      <c r="D300" s="15" t="s">
        <v>25</v>
      </c>
      <c r="E300" s="6">
        <v>332.0</v>
      </c>
      <c r="F300" s="6">
        <v>577.0</v>
      </c>
      <c r="G300" s="6">
        <v>4.0</v>
      </c>
      <c r="H300" s="16">
        <f t="shared" si="2"/>
        <v>245</v>
      </c>
      <c r="I300" s="16">
        <f t="shared" si="3"/>
        <v>2308</v>
      </c>
      <c r="J300" s="16">
        <f t="shared" si="4"/>
        <v>1328</v>
      </c>
      <c r="K300" s="16">
        <f t="shared" si="5"/>
        <v>980</v>
      </c>
    </row>
    <row r="301">
      <c r="A301" s="14">
        <v>45621.0</v>
      </c>
      <c r="B301" s="15" t="str">
        <f t="shared" si="1"/>
        <v>November</v>
      </c>
      <c r="C301" s="15" t="s">
        <v>13</v>
      </c>
      <c r="D301" s="15" t="s">
        <v>9</v>
      </c>
      <c r="E301" s="6">
        <v>1208.0</v>
      </c>
      <c r="F301" s="6">
        <v>1482.0</v>
      </c>
      <c r="G301" s="6">
        <v>4.0</v>
      </c>
      <c r="H301" s="16">
        <f t="shared" si="2"/>
        <v>274</v>
      </c>
      <c r="I301" s="16">
        <f t="shared" si="3"/>
        <v>5928</v>
      </c>
      <c r="J301" s="16">
        <f t="shared" si="4"/>
        <v>4832</v>
      </c>
      <c r="K301" s="16">
        <f t="shared" si="5"/>
        <v>1096</v>
      </c>
    </row>
    <row r="302">
      <c r="A302" s="14">
        <v>45621.0</v>
      </c>
      <c r="B302" s="15" t="str">
        <f t="shared" si="1"/>
        <v>November</v>
      </c>
      <c r="C302" s="15" t="s">
        <v>6</v>
      </c>
      <c r="D302" s="15" t="s">
        <v>25</v>
      </c>
      <c r="E302" s="6">
        <v>351.0</v>
      </c>
      <c r="F302" s="6">
        <v>460.0</v>
      </c>
      <c r="G302" s="6">
        <v>3.0</v>
      </c>
      <c r="H302" s="16">
        <f t="shared" si="2"/>
        <v>109</v>
      </c>
      <c r="I302" s="16">
        <f t="shared" si="3"/>
        <v>1380</v>
      </c>
      <c r="J302" s="16">
        <f t="shared" si="4"/>
        <v>1053</v>
      </c>
      <c r="K302" s="16">
        <f t="shared" si="5"/>
        <v>327</v>
      </c>
    </row>
    <row r="303">
      <c r="A303" s="14">
        <v>45621.0</v>
      </c>
      <c r="B303" s="15" t="str">
        <f t="shared" si="1"/>
        <v>November</v>
      </c>
      <c r="C303" s="15" t="s">
        <v>8</v>
      </c>
      <c r="D303" s="15" t="s">
        <v>14</v>
      </c>
      <c r="E303" s="6">
        <v>798.0</v>
      </c>
      <c r="F303" s="6">
        <v>859.0</v>
      </c>
      <c r="G303" s="6">
        <v>2.0</v>
      </c>
      <c r="H303" s="16">
        <f t="shared" si="2"/>
        <v>61</v>
      </c>
      <c r="I303" s="16">
        <f t="shared" si="3"/>
        <v>1718</v>
      </c>
      <c r="J303" s="16">
        <f t="shared" si="4"/>
        <v>1596</v>
      </c>
      <c r="K303" s="16">
        <f t="shared" si="5"/>
        <v>122</v>
      </c>
    </row>
    <row r="304">
      <c r="A304" s="14">
        <v>45622.0</v>
      </c>
      <c r="B304" s="15" t="str">
        <f t="shared" si="1"/>
        <v>November</v>
      </c>
      <c r="C304" s="15" t="s">
        <v>24</v>
      </c>
      <c r="D304" s="15" t="s">
        <v>11</v>
      </c>
      <c r="E304" s="6">
        <v>559.0</v>
      </c>
      <c r="F304" s="6">
        <v>806.0</v>
      </c>
      <c r="G304" s="6">
        <v>1.0</v>
      </c>
      <c r="H304" s="16">
        <f t="shared" si="2"/>
        <v>247</v>
      </c>
      <c r="I304" s="16">
        <f t="shared" si="3"/>
        <v>806</v>
      </c>
      <c r="J304" s="16">
        <f t="shared" si="4"/>
        <v>559</v>
      </c>
      <c r="K304" s="16">
        <f t="shared" si="5"/>
        <v>247</v>
      </c>
    </row>
    <row r="305">
      <c r="A305" s="14">
        <v>45622.0</v>
      </c>
      <c r="B305" s="15" t="str">
        <f t="shared" si="1"/>
        <v>November</v>
      </c>
      <c r="C305" s="15" t="s">
        <v>6</v>
      </c>
      <c r="D305" s="15" t="s">
        <v>27</v>
      </c>
      <c r="E305" s="6">
        <v>1170.0</v>
      </c>
      <c r="F305" s="6">
        <v>1413.0</v>
      </c>
      <c r="G305" s="6">
        <v>2.0</v>
      </c>
      <c r="H305" s="16">
        <f t="shared" si="2"/>
        <v>243</v>
      </c>
      <c r="I305" s="16">
        <f t="shared" si="3"/>
        <v>2826</v>
      </c>
      <c r="J305" s="16">
        <f t="shared" si="4"/>
        <v>2340</v>
      </c>
      <c r="K305" s="16">
        <f t="shared" si="5"/>
        <v>486</v>
      </c>
    </row>
    <row r="306">
      <c r="A306" s="14">
        <v>45623.0</v>
      </c>
      <c r="B306" s="15" t="str">
        <f t="shared" si="1"/>
        <v>November</v>
      </c>
      <c r="C306" s="15" t="s">
        <v>15</v>
      </c>
      <c r="D306" s="15" t="s">
        <v>11</v>
      </c>
      <c r="E306" s="6">
        <v>996.0</v>
      </c>
      <c r="F306" s="6">
        <v>1474.0</v>
      </c>
      <c r="G306" s="6">
        <v>4.0</v>
      </c>
      <c r="H306" s="16">
        <f t="shared" si="2"/>
        <v>478</v>
      </c>
      <c r="I306" s="16">
        <f t="shared" si="3"/>
        <v>5896</v>
      </c>
      <c r="J306" s="16">
        <f t="shared" si="4"/>
        <v>3984</v>
      </c>
      <c r="K306" s="16">
        <f t="shared" si="5"/>
        <v>1912</v>
      </c>
    </row>
    <row r="307">
      <c r="A307" s="14">
        <v>45623.0</v>
      </c>
      <c r="B307" s="15" t="str">
        <f t="shared" si="1"/>
        <v>November</v>
      </c>
      <c r="C307" s="15" t="s">
        <v>20</v>
      </c>
      <c r="D307" s="15" t="s">
        <v>25</v>
      </c>
      <c r="E307" s="6">
        <v>927.0</v>
      </c>
      <c r="F307" s="6">
        <v>1290.0</v>
      </c>
      <c r="G307" s="6">
        <v>4.0</v>
      </c>
      <c r="H307" s="16">
        <f t="shared" si="2"/>
        <v>363</v>
      </c>
      <c r="I307" s="16">
        <f t="shared" si="3"/>
        <v>5160</v>
      </c>
      <c r="J307" s="16">
        <f t="shared" si="4"/>
        <v>3708</v>
      </c>
      <c r="K307" s="16">
        <f t="shared" si="5"/>
        <v>1452</v>
      </c>
    </row>
    <row r="308">
      <c r="A308" s="14">
        <v>45623.0</v>
      </c>
      <c r="B308" s="15" t="str">
        <f t="shared" si="1"/>
        <v>November</v>
      </c>
      <c r="C308" s="15" t="s">
        <v>15</v>
      </c>
      <c r="D308" s="15" t="s">
        <v>23</v>
      </c>
      <c r="E308" s="6">
        <v>946.0</v>
      </c>
      <c r="F308" s="6">
        <v>1317.0</v>
      </c>
      <c r="G308" s="6">
        <v>5.0</v>
      </c>
      <c r="H308" s="16">
        <f t="shared" si="2"/>
        <v>371</v>
      </c>
      <c r="I308" s="16">
        <f t="shared" si="3"/>
        <v>6585</v>
      </c>
      <c r="J308" s="16">
        <f t="shared" si="4"/>
        <v>4730</v>
      </c>
      <c r="K308" s="16">
        <f t="shared" si="5"/>
        <v>1855</v>
      </c>
    </row>
    <row r="309">
      <c r="A309" s="14">
        <v>45623.0</v>
      </c>
      <c r="B309" s="15" t="str">
        <f t="shared" si="1"/>
        <v>November</v>
      </c>
      <c r="C309" s="15" t="s">
        <v>10</v>
      </c>
      <c r="D309" s="15" t="s">
        <v>14</v>
      </c>
      <c r="E309" s="6">
        <v>747.0</v>
      </c>
      <c r="F309" s="6">
        <v>1069.0</v>
      </c>
      <c r="G309" s="6">
        <v>4.0</v>
      </c>
      <c r="H309" s="16">
        <f t="shared" si="2"/>
        <v>322</v>
      </c>
      <c r="I309" s="16">
        <f t="shared" si="3"/>
        <v>4276</v>
      </c>
      <c r="J309" s="16">
        <f t="shared" si="4"/>
        <v>2988</v>
      </c>
      <c r="K309" s="16">
        <f t="shared" si="5"/>
        <v>1288</v>
      </c>
    </row>
    <row r="310">
      <c r="A310" s="14">
        <v>45623.0</v>
      </c>
      <c r="B310" s="15" t="str">
        <f t="shared" si="1"/>
        <v>November</v>
      </c>
      <c r="C310" s="15" t="s">
        <v>6</v>
      </c>
      <c r="D310" s="15" t="s">
        <v>14</v>
      </c>
      <c r="E310" s="6">
        <v>1118.0</v>
      </c>
      <c r="F310" s="6">
        <v>1397.0</v>
      </c>
      <c r="G310" s="6">
        <v>4.0</v>
      </c>
      <c r="H310" s="16">
        <f t="shared" si="2"/>
        <v>279</v>
      </c>
      <c r="I310" s="16">
        <f t="shared" si="3"/>
        <v>5588</v>
      </c>
      <c r="J310" s="16">
        <f t="shared" si="4"/>
        <v>4472</v>
      </c>
      <c r="K310" s="16">
        <f t="shared" si="5"/>
        <v>1116</v>
      </c>
    </row>
    <row r="311">
      <c r="A311" s="14">
        <v>45623.0</v>
      </c>
      <c r="B311" s="15" t="str">
        <f t="shared" si="1"/>
        <v>November</v>
      </c>
      <c r="C311" s="15" t="s">
        <v>20</v>
      </c>
      <c r="D311" s="15" t="s">
        <v>11</v>
      </c>
      <c r="E311" s="6">
        <v>416.0</v>
      </c>
      <c r="F311" s="6">
        <v>714.0</v>
      </c>
      <c r="G311" s="6">
        <v>4.0</v>
      </c>
      <c r="H311" s="16">
        <f t="shared" si="2"/>
        <v>298</v>
      </c>
      <c r="I311" s="16">
        <f t="shared" si="3"/>
        <v>2856</v>
      </c>
      <c r="J311" s="16">
        <f t="shared" si="4"/>
        <v>1664</v>
      </c>
      <c r="K311" s="16">
        <f t="shared" si="5"/>
        <v>1192</v>
      </c>
    </row>
    <row r="312">
      <c r="A312" s="14">
        <v>45623.0</v>
      </c>
      <c r="B312" s="15" t="str">
        <f t="shared" si="1"/>
        <v>November</v>
      </c>
      <c r="C312" s="15" t="s">
        <v>22</v>
      </c>
      <c r="D312" s="15" t="s">
        <v>9</v>
      </c>
      <c r="E312" s="6">
        <v>251.0</v>
      </c>
      <c r="F312" s="6">
        <v>642.0</v>
      </c>
      <c r="G312" s="6">
        <v>3.0</v>
      </c>
      <c r="H312" s="16">
        <f t="shared" si="2"/>
        <v>391</v>
      </c>
      <c r="I312" s="16">
        <f t="shared" si="3"/>
        <v>1926</v>
      </c>
      <c r="J312" s="16">
        <f t="shared" si="4"/>
        <v>753</v>
      </c>
      <c r="K312" s="16">
        <f t="shared" si="5"/>
        <v>1173</v>
      </c>
    </row>
    <row r="313">
      <c r="A313" s="14">
        <v>45623.0</v>
      </c>
      <c r="B313" s="15" t="str">
        <f t="shared" si="1"/>
        <v>November</v>
      </c>
      <c r="C313" s="15" t="s">
        <v>20</v>
      </c>
      <c r="D313" s="15" t="s">
        <v>21</v>
      </c>
      <c r="E313" s="6">
        <v>1336.0</v>
      </c>
      <c r="F313" s="6">
        <v>1718.0</v>
      </c>
      <c r="G313" s="6">
        <v>1.0</v>
      </c>
      <c r="H313" s="16">
        <f t="shared" si="2"/>
        <v>382</v>
      </c>
      <c r="I313" s="16">
        <f t="shared" si="3"/>
        <v>1718</v>
      </c>
      <c r="J313" s="16">
        <f t="shared" si="4"/>
        <v>1336</v>
      </c>
      <c r="K313" s="16">
        <f t="shared" si="5"/>
        <v>382</v>
      </c>
    </row>
    <row r="314">
      <c r="A314" s="14">
        <v>45623.0</v>
      </c>
      <c r="B314" s="15" t="str">
        <f t="shared" si="1"/>
        <v>November</v>
      </c>
      <c r="C314" s="15" t="s">
        <v>15</v>
      </c>
      <c r="D314" s="15" t="s">
        <v>25</v>
      </c>
      <c r="E314" s="6">
        <v>692.0</v>
      </c>
      <c r="F314" s="6">
        <v>1131.0</v>
      </c>
      <c r="G314" s="6">
        <v>4.0</v>
      </c>
      <c r="H314" s="16">
        <f t="shared" si="2"/>
        <v>439</v>
      </c>
      <c r="I314" s="16">
        <f t="shared" si="3"/>
        <v>4524</v>
      </c>
      <c r="J314" s="16">
        <f t="shared" si="4"/>
        <v>2768</v>
      </c>
      <c r="K314" s="16">
        <f t="shared" si="5"/>
        <v>1756</v>
      </c>
    </row>
    <row r="315">
      <c r="A315" s="14">
        <v>45623.0</v>
      </c>
      <c r="B315" s="15" t="str">
        <f t="shared" si="1"/>
        <v>November</v>
      </c>
      <c r="C315" s="15" t="s">
        <v>15</v>
      </c>
      <c r="D315" s="15" t="s">
        <v>26</v>
      </c>
      <c r="E315" s="6">
        <v>768.0</v>
      </c>
      <c r="F315" s="6">
        <v>984.0</v>
      </c>
      <c r="G315" s="6">
        <v>4.0</v>
      </c>
      <c r="H315" s="16">
        <f t="shared" si="2"/>
        <v>216</v>
      </c>
      <c r="I315" s="16">
        <f t="shared" si="3"/>
        <v>3936</v>
      </c>
      <c r="J315" s="16">
        <f t="shared" si="4"/>
        <v>3072</v>
      </c>
      <c r="K315" s="16">
        <f t="shared" si="5"/>
        <v>864</v>
      </c>
    </row>
    <row r="316">
      <c r="A316" s="14">
        <v>45624.0</v>
      </c>
      <c r="B316" s="15" t="str">
        <f t="shared" si="1"/>
        <v>November</v>
      </c>
      <c r="C316" s="15" t="s">
        <v>22</v>
      </c>
      <c r="D316" s="15" t="s">
        <v>21</v>
      </c>
      <c r="E316" s="6">
        <v>431.0</v>
      </c>
      <c r="F316" s="6">
        <v>875.0</v>
      </c>
      <c r="G316" s="6">
        <v>3.0</v>
      </c>
      <c r="H316" s="16">
        <f t="shared" si="2"/>
        <v>444</v>
      </c>
      <c r="I316" s="16">
        <f t="shared" si="3"/>
        <v>2625</v>
      </c>
      <c r="J316" s="16">
        <f t="shared" si="4"/>
        <v>1293</v>
      </c>
      <c r="K316" s="16">
        <f t="shared" si="5"/>
        <v>1332</v>
      </c>
    </row>
    <row r="317">
      <c r="A317" s="14">
        <v>45624.0</v>
      </c>
      <c r="B317" s="15" t="str">
        <f t="shared" si="1"/>
        <v>November</v>
      </c>
      <c r="C317" s="15" t="s">
        <v>20</v>
      </c>
      <c r="D317" s="15" t="s">
        <v>14</v>
      </c>
      <c r="E317" s="6">
        <v>1488.0</v>
      </c>
      <c r="F317" s="6">
        <v>1826.0</v>
      </c>
      <c r="G317" s="6">
        <v>1.0</v>
      </c>
      <c r="H317" s="16">
        <f t="shared" si="2"/>
        <v>338</v>
      </c>
      <c r="I317" s="16">
        <f t="shared" si="3"/>
        <v>1826</v>
      </c>
      <c r="J317" s="16">
        <f t="shared" si="4"/>
        <v>1488</v>
      </c>
      <c r="K317" s="16">
        <f t="shared" si="5"/>
        <v>338</v>
      </c>
    </row>
    <row r="318">
      <c r="A318" s="14">
        <v>45624.0</v>
      </c>
      <c r="B318" s="15" t="str">
        <f t="shared" si="1"/>
        <v>November</v>
      </c>
      <c r="C318" s="15" t="s">
        <v>22</v>
      </c>
      <c r="D318" s="15" t="s">
        <v>26</v>
      </c>
      <c r="E318" s="6">
        <v>1154.0</v>
      </c>
      <c r="F318" s="6">
        <v>1258.0</v>
      </c>
      <c r="G318" s="6">
        <v>3.0</v>
      </c>
      <c r="H318" s="16">
        <f t="shared" si="2"/>
        <v>104</v>
      </c>
      <c r="I318" s="16">
        <f t="shared" si="3"/>
        <v>3774</v>
      </c>
      <c r="J318" s="16">
        <f t="shared" si="4"/>
        <v>3462</v>
      </c>
      <c r="K318" s="16">
        <f t="shared" si="5"/>
        <v>312</v>
      </c>
    </row>
    <row r="319">
      <c r="A319" s="14">
        <v>45624.0</v>
      </c>
      <c r="B319" s="15" t="str">
        <f t="shared" si="1"/>
        <v>November</v>
      </c>
      <c r="C319" s="15" t="s">
        <v>10</v>
      </c>
      <c r="D319" s="15" t="s">
        <v>21</v>
      </c>
      <c r="E319" s="6">
        <v>1446.0</v>
      </c>
      <c r="F319" s="6">
        <v>1883.0</v>
      </c>
      <c r="G319" s="6">
        <v>5.0</v>
      </c>
      <c r="H319" s="16">
        <f t="shared" si="2"/>
        <v>437</v>
      </c>
      <c r="I319" s="16">
        <f t="shared" si="3"/>
        <v>9415</v>
      </c>
      <c r="J319" s="16">
        <f t="shared" si="4"/>
        <v>7230</v>
      </c>
      <c r="K319" s="16">
        <f t="shared" si="5"/>
        <v>2185</v>
      </c>
    </row>
    <row r="320">
      <c r="A320" s="14">
        <v>45624.0</v>
      </c>
      <c r="B320" s="15" t="str">
        <f t="shared" si="1"/>
        <v>November</v>
      </c>
      <c r="C320" s="15" t="s">
        <v>10</v>
      </c>
      <c r="D320" s="15" t="s">
        <v>25</v>
      </c>
      <c r="E320" s="6">
        <v>1356.0</v>
      </c>
      <c r="F320" s="6">
        <v>1589.0</v>
      </c>
      <c r="G320" s="6">
        <v>1.0</v>
      </c>
      <c r="H320" s="16">
        <f t="shared" si="2"/>
        <v>233</v>
      </c>
      <c r="I320" s="16">
        <f t="shared" si="3"/>
        <v>1589</v>
      </c>
      <c r="J320" s="16">
        <f t="shared" si="4"/>
        <v>1356</v>
      </c>
      <c r="K320" s="16">
        <f t="shared" si="5"/>
        <v>233</v>
      </c>
    </row>
    <row r="321">
      <c r="A321" s="14">
        <v>45624.0</v>
      </c>
      <c r="B321" s="15" t="str">
        <f t="shared" si="1"/>
        <v>November</v>
      </c>
      <c r="C321" s="15" t="s">
        <v>15</v>
      </c>
      <c r="D321" s="15" t="s">
        <v>23</v>
      </c>
      <c r="E321" s="6">
        <v>1215.0</v>
      </c>
      <c r="F321" s="6">
        <v>1287.0</v>
      </c>
      <c r="G321" s="6">
        <v>2.0</v>
      </c>
      <c r="H321" s="16">
        <f t="shared" si="2"/>
        <v>72</v>
      </c>
      <c r="I321" s="16">
        <f t="shared" si="3"/>
        <v>2574</v>
      </c>
      <c r="J321" s="16">
        <f t="shared" si="4"/>
        <v>2430</v>
      </c>
      <c r="K321" s="16">
        <f t="shared" si="5"/>
        <v>144</v>
      </c>
    </row>
    <row r="322">
      <c r="A322" s="14">
        <v>45625.0</v>
      </c>
      <c r="B322" s="15" t="str">
        <f t="shared" si="1"/>
        <v>November</v>
      </c>
      <c r="C322" s="15" t="s">
        <v>22</v>
      </c>
      <c r="D322" s="15" t="s">
        <v>27</v>
      </c>
      <c r="E322" s="6">
        <v>1308.0</v>
      </c>
      <c r="F322" s="6">
        <v>1462.0</v>
      </c>
      <c r="G322" s="6">
        <v>2.0</v>
      </c>
      <c r="H322" s="16">
        <f t="shared" si="2"/>
        <v>154</v>
      </c>
      <c r="I322" s="16">
        <f t="shared" si="3"/>
        <v>2924</v>
      </c>
      <c r="J322" s="16">
        <f t="shared" si="4"/>
        <v>2616</v>
      </c>
      <c r="K322" s="16">
        <f t="shared" si="5"/>
        <v>308</v>
      </c>
    </row>
    <row r="323">
      <c r="A323" s="14">
        <v>45625.0</v>
      </c>
      <c r="B323" s="15" t="str">
        <f t="shared" si="1"/>
        <v>November</v>
      </c>
      <c r="C323" s="15" t="s">
        <v>20</v>
      </c>
      <c r="D323" s="15" t="s">
        <v>16</v>
      </c>
      <c r="E323" s="6">
        <v>242.0</v>
      </c>
      <c r="F323" s="6">
        <v>733.0</v>
      </c>
      <c r="G323" s="6">
        <v>5.0</v>
      </c>
      <c r="H323" s="16">
        <f t="shared" si="2"/>
        <v>491</v>
      </c>
      <c r="I323" s="16">
        <f t="shared" si="3"/>
        <v>3665</v>
      </c>
      <c r="J323" s="16">
        <f t="shared" si="4"/>
        <v>1210</v>
      </c>
      <c r="K323" s="16">
        <f t="shared" si="5"/>
        <v>2455</v>
      </c>
    </row>
    <row r="324">
      <c r="A324" s="14">
        <v>45625.0</v>
      </c>
      <c r="B324" s="15" t="str">
        <f t="shared" si="1"/>
        <v>November</v>
      </c>
      <c r="C324" s="15" t="s">
        <v>6</v>
      </c>
      <c r="D324" s="15" t="s">
        <v>21</v>
      </c>
      <c r="E324" s="6">
        <v>423.0</v>
      </c>
      <c r="F324" s="6">
        <v>734.0</v>
      </c>
      <c r="G324" s="6">
        <v>5.0</v>
      </c>
      <c r="H324" s="16">
        <f t="shared" si="2"/>
        <v>311</v>
      </c>
      <c r="I324" s="16">
        <f t="shared" si="3"/>
        <v>3670</v>
      </c>
      <c r="J324" s="16">
        <f t="shared" si="4"/>
        <v>2115</v>
      </c>
      <c r="K324" s="16">
        <f t="shared" si="5"/>
        <v>1555</v>
      </c>
    </row>
    <row r="325">
      <c r="A325" s="14">
        <v>45625.0</v>
      </c>
      <c r="B325" s="15" t="str">
        <f t="shared" si="1"/>
        <v>November</v>
      </c>
      <c r="C325" s="15" t="s">
        <v>20</v>
      </c>
      <c r="D325" s="15" t="s">
        <v>11</v>
      </c>
      <c r="E325" s="6">
        <v>497.0</v>
      </c>
      <c r="F325" s="6">
        <v>750.0</v>
      </c>
      <c r="G325" s="6">
        <v>3.0</v>
      </c>
      <c r="H325" s="16">
        <f t="shared" si="2"/>
        <v>253</v>
      </c>
      <c r="I325" s="16">
        <f t="shared" si="3"/>
        <v>2250</v>
      </c>
      <c r="J325" s="16">
        <f t="shared" si="4"/>
        <v>1491</v>
      </c>
      <c r="K325" s="16">
        <f t="shared" si="5"/>
        <v>759</v>
      </c>
    </row>
    <row r="326">
      <c r="A326" s="14">
        <v>45625.0</v>
      </c>
      <c r="B326" s="15" t="str">
        <f t="shared" si="1"/>
        <v>November</v>
      </c>
      <c r="C326" s="15" t="s">
        <v>22</v>
      </c>
      <c r="D326" s="15" t="s">
        <v>23</v>
      </c>
      <c r="E326" s="6">
        <v>882.0</v>
      </c>
      <c r="F326" s="6">
        <v>1259.0</v>
      </c>
      <c r="G326" s="6">
        <v>5.0</v>
      </c>
      <c r="H326" s="16">
        <f t="shared" si="2"/>
        <v>377</v>
      </c>
      <c r="I326" s="16">
        <f t="shared" si="3"/>
        <v>6295</v>
      </c>
      <c r="J326" s="16">
        <f t="shared" si="4"/>
        <v>4410</v>
      </c>
      <c r="K326" s="16">
        <f t="shared" si="5"/>
        <v>1885</v>
      </c>
    </row>
    <row r="327">
      <c r="A327" s="14">
        <v>45626.0</v>
      </c>
      <c r="B327" s="15" t="str">
        <f t="shared" si="1"/>
        <v>November</v>
      </c>
      <c r="C327" s="15" t="s">
        <v>20</v>
      </c>
      <c r="D327" s="15" t="s">
        <v>27</v>
      </c>
      <c r="E327" s="6">
        <v>624.0</v>
      </c>
      <c r="F327" s="6">
        <v>989.0</v>
      </c>
      <c r="G327" s="6">
        <v>3.0</v>
      </c>
      <c r="H327" s="16">
        <f t="shared" si="2"/>
        <v>365</v>
      </c>
      <c r="I327" s="16">
        <f t="shared" si="3"/>
        <v>2967</v>
      </c>
      <c r="J327" s="16">
        <f t="shared" si="4"/>
        <v>1872</v>
      </c>
      <c r="K327" s="16">
        <f t="shared" si="5"/>
        <v>1095</v>
      </c>
    </row>
    <row r="328">
      <c r="A328" s="14">
        <v>45626.0</v>
      </c>
      <c r="B328" s="15" t="str">
        <f t="shared" si="1"/>
        <v>November</v>
      </c>
      <c r="C328" s="15" t="s">
        <v>20</v>
      </c>
      <c r="D328" s="15" t="s">
        <v>14</v>
      </c>
      <c r="E328" s="6">
        <v>483.0</v>
      </c>
      <c r="F328" s="6">
        <v>974.0</v>
      </c>
      <c r="G328" s="6">
        <v>4.0</v>
      </c>
      <c r="H328" s="16">
        <f t="shared" si="2"/>
        <v>491</v>
      </c>
      <c r="I328" s="16">
        <f t="shared" si="3"/>
        <v>3896</v>
      </c>
      <c r="J328" s="16">
        <f t="shared" si="4"/>
        <v>1932</v>
      </c>
      <c r="K328" s="16">
        <f t="shared" si="5"/>
        <v>1964</v>
      </c>
    </row>
    <row r="329">
      <c r="A329" s="14">
        <v>45627.0</v>
      </c>
      <c r="B329" s="15" t="str">
        <f t="shared" si="1"/>
        <v>December</v>
      </c>
      <c r="C329" s="15" t="s">
        <v>15</v>
      </c>
      <c r="D329" s="15" t="s">
        <v>11</v>
      </c>
      <c r="E329" s="6">
        <v>1500.0</v>
      </c>
      <c r="F329" s="6">
        <v>1838.0</v>
      </c>
      <c r="G329" s="6">
        <v>5.0</v>
      </c>
      <c r="H329" s="16">
        <f t="shared" si="2"/>
        <v>338</v>
      </c>
      <c r="I329" s="16">
        <f t="shared" si="3"/>
        <v>9190</v>
      </c>
      <c r="J329" s="16">
        <f t="shared" si="4"/>
        <v>7500</v>
      </c>
      <c r="K329" s="16">
        <f t="shared" si="5"/>
        <v>1690</v>
      </c>
    </row>
    <row r="330">
      <c r="A330" s="14">
        <v>45627.0</v>
      </c>
      <c r="B330" s="15" t="str">
        <f t="shared" si="1"/>
        <v>December</v>
      </c>
      <c r="C330" s="15" t="s">
        <v>24</v>
      </c>
      <c r="D330" s="15" t="s">
        <v>23</v>
      </c>
      <c r="E330" s="6">
        <v>360.0</v>
      </c>
      <c r="F330" s="6">
        <v>610.0</v>
      </c>
      <c r="G330" s="6">
        <v>2.0</v>
      </c>
      <c r="H330" s="16">
        <f t="shared" si="2"/>
        <v>250</v>
      </c>
      <c r="I330" s="16">
        <f t="shared" si="3"/>
        <v>1220</v>
      </c>
      <c r="J330" s="16">
        <f t="shared" si="4"/>
        <v>720</v>
      </c>
      <c r="K330" s="16">
        <f t="shared" si="5"/>
        <v>500</v>
      </c>
    </row>
    <row r="331">
      <c r="A331" s="14">
        <v>45627.0</v>
      </c>
      <c r="B331" s="15" t="str">
        <f t="shared" si="1"/>
        <v>December</v>
      </c>
      <c r="C331" s="15" t="s">
        <v>15</v>
      </c>
      <c r="D331" s="15" t="s">
        <v>11</v>
      </c>
      <c r="E331" s="6">
        <v>405.0</v>
      </c>
      <c r="F331" s="6">
        <v>847.0</v>
      </c>
      <c r="G331" s="6">
        <v>1.0</v>
      </c>
      <c r="H331" s="16">
        <f t="shared" si="2"/>
        <v>442</v>
      </c>
      <c r="I331" s="16">
        <f t="shared" si="3"/>
        <v>847</v>
      </c>
      <c r="J331" s="16">
        <f t="shared" si="4"/>
        <v>405</v>
      </c>
      <c r="K331" s="16">
        <f t="shared" si="5"/>
        <v>442</v>
      </c>
    </row>
    <row r="332">
      <c r="A332" s="14">
        <v>45627.0</v>
      </c>
      <c r="B332" s="15" t="str">
        <f t="shared" si="1"/>
        <v>December</v>
      </c>
      <c r="C332" s="15" t="s">
        <v>15</v>
      </c>
      <c r="D332" s="15" t="s">
        <v>26</v>
      </c>
      <c r="E332" s="6">
        <v>653.0</v>
      </c>
      <c r="F332" s="6">
        <v>936.0</v>
      </c>
      <c r="G332" s="6">
        <v>1.0</v>
      </c>
      <c r="H332" s="16">
        <f t="shared" si="2"/>
        <v>283</v>
      </c>
      <c r="I332" s="16">
        <f t="shared" si="3"/>
        <v>936</v>
      </c>
      <c r="J332" s="16">
        <f t="shared" si="4"/>
        <v>653</v>
      </c>
      <c r="K332" s="16">
        <f t="shared" si="5"/>
        <v>283</v>
      </c>
    </row>
    <row r="333">
      <c r="A333" s="14">
        <v>45627.0</v>
      </c>
      <c r="B333" s="15" t="str">
        <f t="shared" si="1"/>
        <v>December</v>
      </c>
      <c r="C333" s="15" t="s">
        <v>10</v>
      </c>
      <c r="D333" s="15" t="s">
        <v>9</v>
      </c>
      <c r="E333" s="6">
        <v>1269.0</v>
      </c>
      <c r="F333" s="6">
        <v>1713.0</v>
      </c>
      <c r="G333" s="6">
        <v>3.0</v>
      </c>
      <c r="H333" s="16">
        <f t="shared" si="2"/>
        <v>444</v>
      </c>
      <c r="I333" s="16">
        <f t="shared" si="3"/>
        <v>5139</v>
      </c>
      <c r="J333" s="16">
        <f t="shared" si="4"/>
        <v>3807</v>
      </c>
      <c r="K333" s="16">
        <f t="shared" si="5"/>
        <v>1332</v>
      </c>
    </row>
    <row r="334">
      <c r="A334" s="14">
        <v>45628.0</v>
      </c>
      <c r="B334" s="15" t="str">
        <f t="shared" si="1"/>
        <v>December</v>
      </c>
      <c r="C334" s="15" t="s">
        <v>13</v>
      </c>
      <c r="D334" s="15" t="s">
        <v>14</v>
      </c>
      <c r="E334" s="6">
        <v>467.0</v>
      </c>
      <c r="F334" s="6">
        <v>829.0</v>
      </c>
      <c r="G334" s="6">
        <v>1.0</v>
      </c>
      <c r="H334" s="16">
        <f t="shared" si="2"/>
        <v>362</v>
      </c>
      <c r="I334" s="16">
        <f t="shared" si="3"/>
        <v>829</v>
      </c>
      <c r="J334" s="16">
        <f t="shared" si="4"/>
        <v>467</v>
      </c>
      <c r="K334" s="16">
        <f t="shared" si="5"/>
        <v>362</v>
      </c>
    </row>
    <row r="335">
      <c r="A335" s="14">
        <v>45628.0</v>
      </c>
      <c r="B335" s="15" t="str">
        <f t="shared" si="1"/>
        <v>December</v>
      </c>
      <c r="C335" s="15" t="s">
        <v>6</v>
      </c>
      <c r="D335" s="15" t="s">
        <v>26</v>
      </c>
      <c r="E335" s="6">
        <v>871.0</v>
      </c>
      <c r="F335" s="6">
        <v>1192.0</v>
      </c>
      <c r="G335" s="6">
        <v>4.0</v>
      </c>
      <c r="H335" s="16">
        <f t="shared" si="2"/>
        <v>321</v>
      </c>
      <c r="I335" s="16">
        <f t="shared" si="3"/>
        <v>4768</v>
      </c>
      <c r="J335" s="16">
        <f t="shared" si="4"/>
        <v>3484</v>
      </c>
      <c r="K335" s="16">
        <f t="shared" si="5"/>
        <v>1284</v>
      </c>
    </row>
    <row r="336">
      <c r="A336" s="14">
        <v>45628.0</v>
      </c>
      <c r="B336" s="15" t="str">
        <f t="shared" si="1"/>
        <v>December</v>
      </c>
      <c r="C336" s="15" t="s">
        <v>24</v>
      </c>
      <c r="D336" s="15" t="s">
        <v>26</v>
      </c>
      <c r="E336" s="6">
        <v>520.0</v>
      </c>
      <c r="F336" s="6">
        <v>772.0</v>
      </c>
      <c r="G336" s="6">
        <v>3.0</v>
      </c>
      <c r="H336" s="16">
        <f t="shared" si="2"/>
        <v>252</v>
      </c>
      <c r="I336" s="16">
        <f t="shared" si="3"/>
        <v>2316</v>
      </c>
      <c r="J336" s="16">
        <f t="shared" si="4"/>
        <v>1560</v>
      </c>
      <c r="K336" s="16">
        <f t="shared" si="5"/>
        <v>756</v>
      </c>
    </row>
    <row r="337">
      <c r="A337" s="14">
        <v>45628.0</v>
      </c>
      <c r="B337" s="15" t="str">
        <f t="shared" si="1"/>
        <v>December</v>
      </c>
      <c r="C337" s="15" t="s">
        <v>20</v>
      </c>
      <c r="D337" s="15" t="s">
        <v>11</v>
      </c>
      <c r="E337" s="6">
        <v>275.0</v>
      </c>
      <c r="F337" s="6">
        <v>342.0</v>
      </c>
      <c r="G337" s="6">
        <v>2.0</v>
      </c>
      <c r="H337" s="16">
        <f t="shared" si="2"/>
        <v>67</v>
      </c>
      <c r="I337" s="16">
        <f t="shared" si="3"/>
        <v>684</v>
      </c>
      <c r="J337" s="16">
        <f t="shared" si="4"/>
        <v>550</v>
      </c>
      <c r="K337" s="16">
        <f t="shared" si="5"/>
        <v>134</v>
      </c>
    </row>
    <row r="338">
      <c r="A338" s="14">
        <v>45628.0</v>
      </c>
      <c r="B338" s="15" t="str">
        <f t="shared" si="1"/>
        <v>December</v>
      </c>
      <c r="C338" s="15" t="s">
        <v>20</v>
      </c>
      <c r="D338" s="15" t="s">
        <v>27</v>
      </c>
      <c r="E338" s="6">
        <v>1086.0</v>
      </c>
      <c r="F338" s="6">
        <v>1377.0</v>
      </c>
      <c r="G338" s="6">
        <v>3.0</v>
      </c>
      <c r="H338" s="16">
        <f t="shared" si="2"/>
        <v>291</v>
      </c>
      <c r="I338" s="16">
        <f t="shared" si="3"/>
        <v>4131</v>
      </c>
      <c r="J338" s="16">
        <f t="shared" si="4"/>
        <v>3258</v>
      </c>
      <c r="K338" s="16">
        <f t="shared" si="5"/>
        <v>873</v>
      </c>
    </row>
    <row r="339">
      <c r="A339" s="14">
        <v>45629.0</v>
      </c>
      <c r="B339" s="15" t="str">
        <f t="shared" si="1"/>
        <v>December</v>
      </c>
      <c r="C339" s="15" t="s">
        <v>13</v>
      </c>
      <c r="D339" s="15" t="s">
        <v>23</v>
      </c>
      <c r="E339" s="6">
        <v>701.0</v>
      </c>
      <c r="F339" s="6">
        <v>757.0</v>
      </c>
      <c r="G339" s="6">
        <v>4.0</v>
      </c>
      <c r="H339" s="16">
        <f t="shared" si="2"/>
        <v>56</v>
      </c>
      <c r="I339" s="16">
        <f t="shared" si="3"/>
        <v>3028</v>
      </c>
      <c r="J339" s="16">
        <f t="shared" si="4"/>
        <v>2804</v>
      </c>
      <c r="K339" s="16">
        <f t="shared" si="5"/>
        <v>224</v>
      </c>
    </row>
    <row r="340">
      <c r="A340" s="14">
        <v>45629.0</v>
      </c>
      <c r="B340" s="15" t="str">
        <f t="shared" si="1"/>
        <v>December</v>
      </c>
      <c r="C340" s="15" t="s">
        <v>15</v>
      </c>
      <c r="D340" s="15" t="s">
        <v>21</v>
      </c>
      <c r="E340" s="6">
        <v>300.0</v>
      </c>
      <c r="F340" s="6">
        <v>735.0</v>
      </c>
      <c r="G340" s="6">
        <v>4.0</v>
      </c>
      <c r="H340" s="16">
        <f t="shared" si="2"/>
        <v>435</v>
      </c>
      <c r="I340" s="16">
        <f t="shared" si="3"/>
        <v>2940</v>
      </c>
      <c r="J340" s="16">
        <f t="shared" si="4"/>
        <v>1200</v>
      </c>
      <c r="K340" s="16">
        <f t="shared" si="5"/>
        <v>1740</v>
      </c>
    </row>
    <row r="341">
      <c r="A341" s="14">
        <v>45629.0</v>
      </c>
      <c r="B341" s="15" t="str">
        <f t="shared" si="1"/>
        <v>December</v>
      </c>
      <c r="C341" s="15" t="s">
        <v>6</v>
      </c>
      <c r="D341" s="15" t="s">
        <v>14</v>
      </c>
      <c r="E341" s="6">
        <v>681.0</v>
      </c>
      <c r="F341" s="6">
        <v>900.0</v>
      </c>
      <c r="G341" s="6">
        <v>3.0</v>
      </c>
      <c r="H341" s="16">
        <f t="shared" si="2"/>
        <v>219</v>
      </c>
      <c r="I341" s="16">
        <f t="shared" si="3"/>
        <v>2700</v>
      </c>
      <c r="J341" s="16">
        <f t="shared" si="4"/>
        <v>2043</v>
      </c>
      <c r="K341" s="16">
        <f t="shared" si="5"/>
        <v>657</v>
      </c>
    </row>
    <row r="342">
      <c r="A342" s="14">
        <v>45630.0</v>
      </c>
      <c r="B342" s="15" t="str">
        <f t="shared" si="1"/>
        <v>December</v>
      </c>
      <c r="C342" s="15" t="s">
        <v>8</v>
      </c>
      <c r="D342" s="15" t="s">
        <v>11</v>
      </c>
      <c r="E342" s="6">
        <v>1073.0</v>
      </c>
      <c r="F342" s="6">
        <v>1303.0</v>
      </c>
      <c r="G342" s="6">
        <v>5.0</v>
      </c>
      <c r="H342" s="16">
        <f t="shared" si="2"/>
        <v>230</v>
      </c>
      <c r="I342" s="16">
        <f t="shared" si="3"/>
        <v>6515</v>
      </c>
      <c r="J342" s="16">
        <f t="shared" si="4"/>
        <v>5365</v>
      </c>
      <c r="K342" s="16">
        <f t="shared" si="5"/>
        <v>1150</v>
      </c>
    </row>
    <row r="343">
      <c r="A343" s="14">
        <v>45630.0</v>
      </c>
      <c r="B343" s="15" t="str">
        <f t="shared" si="1"/>
        <v>December</v>
      </c>
      <c r="C343" s="15" t="s">
        <v>20</v>
      </c>
      <c r="D343" s="15" t="s">
        <v>23</v>
      </c>
      <c r="E343" s="6">
        <v>1402.0</v>
      </c>
      <c r="F343" s="6">
        <v>1452.0</v>
      </c>
      <c r="G343" s="6">
        <v>2.0</v>
      </c>
      <c r="H343" s="16">
        <f t="shared" si="2"/>
        <v>50</v>
      </c>
      <c r="I343" s="16">
        <f t="shared" si="3"/>
        <v>2904</v>
      </c>
      <c r="J343" s="16">
        <f t="shared" si="4"/>
        <v>2804</v>
      </c>
      <c r="K343" s="16">
        <f t="shared" si="5"/>
        <v>100</v>
      </c>
    </row>
    <row r="344">
      <c r="A344" s="14">
        <v>45630.0</v>
      </c>
      <c r="B344" s="15" t="str">
        <f t="shared" si="1"/>
        <v>December</v>
      </c>
      <c r="C344" s="15" t="s">
        <v>15</v>
      </c>
      <c r="D344" s="15" t="s">
        <v>23</v>
      </c>
      <c r="E344" s="6">
        <v>1156.0</v>
      </c>
      <c r="F344" s="6">
        <v>1635.0</v>
      </c>
      <c r="G344" s="6">
        <v>3.0</v>
      </c>
      <c r="H344" s="16">
        <f t="shared" si="2"/>
        <v>479</v>
      </c>
      <c r="I344" s="16">
        <f t="shared" si="3"/>
        <v>4905</v>
      </c>
      <c r="J344" s="16">
        <f t="shared" si="4"/>
        <v>3468</v>
      </c>
      <c r="K344" s="16">
        <f t="shared" si="5"/>
        <v>1437</v>
      </c>
    </row>
    <row r="345">
      <c r="A345" s="14">
        <v>45630.0</v>
      </c>
      <c r="B345" s="15" t="str">
        <f t="shared" si="1"/>
        <v>December</v>
      </c>
      <c r="C345" s="15" t="s">
        <v>24</v>
      </c>
      <c r="D345" s="15" t="s">
        <v>23</v>
      </c>
      <c r="E345" s="6">
        <v>843.0</v>
      </c>
      <c r="F345" s="6">
        <v>897.0</v>
      </c>
      <c r="G345" s="6">
        <v>2.0</v>
      </c>
      <c r="H345" s="16">
        <f t="shared" si="2"/>
        <v>54</v>
      </c>
      <c r="I345" s="16">
        <f t="shared" si="3"/>
        <v>1794</v>
      </c>
      <c r="J345" s="16">
        <f t="shared" si="4"/>
        <v>1686</v>
      </c>
      <c r="K345" s="16">
        <f t="shared" si="5"/>
        <v>108</v>
      </c>
    </row>
    <row r="346">
      <c r="A346" s="14">
        <v>45630.0</v>
      </c>
      <c r="B346" s="15" t="str">
        <f t="shared" si="1"/>
        <v>December</v>
      </c>
      <c r="C346" s="15" t="s">
        <v>6</v>
      </c>
      <c r="D346" s="15" t="s">
        <v>25</v>
      </c>
      <c r="E346" s="6">
        <v>1426.0</v>
      </c>
      <c r="F346" s="6">
        <v>1538.0</v>
      </c>
      <c r="G346" s="6">
        <v>1.0</v>
      </c>
      <c r="H346" s="16">
        <f t="shared" si="2"/>
        <v>112</v>
      </c>
      <c r="I346" s="16">
        <f t="shared" si="3"/>
        <v>1538</v>
      </c>
      <c r="J346" s="16">
        <f t="shared" si="4"/>
        <v>1426</v>
      </c>
      <c r="K346" s="16">
        <f t="shared" si="5"/>
        <v>112</v>
      </c>
    </row>
    <row r="347">
      <c r="A347" s="14">
        <v>45631.0</v>
      </c>
      <c r="B347" s="15" t="str">
        <f t="shared" si="1"/>
        <v>December</v>
      </c>
      <c r="C347" s="15" t="s">
        <v>15</v>
      </c>
      <c r="D347" s="15" t="s">
        <v>23</v>
      </c>
      <c r="E347" s="6">
        <v>1193.0</v>
      </c>
      <c r="F347" s="6">
        <v>1614.0</v>
      </c>
      <c r="G347" s="6">
        <v>1.0</v>
      </c>
      <c r="H347" s="16">
        <f t="shared" si="2"/>
        <v>421</v>
      </c>
      <c r="I347" s="16">
        <f t="shared" si="3"/>
        <v>1614</v>
      </c>
      <c r="J347" s="16">
        <f t="shared" si="4"/>
        <v>1193</v>
      </c>
      <c r="K347" s="16">
        <f t="shared" si="5"/>
        <v>421</v>
      </c>
    </row>
    <row r="348">
      <c r="A348" s="14">
        <v>45631.0</v>
      </c>
      <c r="B348" s="15" t="str">
        <f t="shared" si="1"/>
        <v>December</v>
      </c>
      <c r="C348" s="15" t="s">
        <v>10</v>
      </c>
      <c r="D348" s="15" t="s">
        <v>27</v>
      </c>
      <c r="E348" s="6">
        <v>1121.0</v>
      </c>
      <c r="F348" s="6">
        <v>1529.0</v>
      </c>
      <c r="G348" s="6">
        <v>5.0</v>
      </c>
      <c r="H348" s="16">
        <f t="shared" si="2"/>
        <v>408</v>
      </c>
      <c r="I348" s="16">
        <f t="shared" si="3"/>
        <v>7645</v>
      </c>
      <c r="J348" s="16">
        <f t="shared" si="4"/>
        <v>5605</v>
      </c>
      <c r="K348" s="16">
        <f t="shared" si="5"/>
        <v>2040</v>
      </c>
    </row>
    <row r="349">
      <c r="A349" s="14">
        <v>45631.0</v>
      </c>
      <c r="B349" s="15" t="str">
        <f t="shared" si="1"/>
        <v>December</v>
      </c>
      <c r="C349" s="15" t="s">
        <v>6</v>
      </c>
      <c r="D349" s="15" t="s">
        <v>27</v>
      </c>
      <c r="E349" s="6">
        <v>1274.0</v>
      </c>
      <c r="F349" s="6">
        <v>1563.0</v>
      </c>
      <c r="G349" s="6">
        <v>3.0</v>
      </c>
      <c r="H349" s="16">
        <f t="shared" si="2"/>
        <v>289</v>
      </c>
      <c r="I349" s="16">
        <f t="shared" si="3"/>
        <v>4689</v>
      </c>
      <c r="J349" s="16">
        <f t="shared" si="4"/>
        <v>3822</v>
      </c>
      <c r="K349" s="16">
        <f t="shared" si="5"/>
        <v>867</v>
      </c>
    </row>
    <row r="350">
      <c r="A350" s="14">
        <v>45631.0</v>
      </c>
      <c r="B350" s="15" t="str">
        <f t="shared" si="1"/>
        <v>December</v>
      </c>
      <c r="C350" s="15" t="s">
        <v>13</v>
      </c>
      <c r="D350" s="15" t="s">
        <v>26</v>
      </c>
      <c r="E350" s="6">
        <v>689.0</v>
      </c>
      <c r="F350" s="6">
        <v>1014.0</v>
      </c>
      <c r="G350" s="6">
        <v>5.0</v>
      </c>
      <c r="H350" s="16">
        <f t="shared" si="2"/>
        <v>325</v>
      </c>
      <c r="I350" s="16">
        <f t="shared" si="3"/>
        <v>5070</v>
      </c>
      <c r="J350" s="16">
        <f t="shared" si="4"/>
        <v>3445</v>
      </c>
      <c r="K350" s="16">
        <f t="shared" si="5"/>
        <v>1625</v>
      </c>
    </row>
    <row r="351">
      <c r="A351" s="14">
        <v>45631.0</v>
      </c>
      <c r="B351" s="15" t="str">
        <f t="shared" si="1"/>
        <v>December</v>
      </c>
      <c r="C351" s="15" t="s">
        <v>20</v>
      </c>
      <c r="D351" s="15" t="s">
        <v>11</v>
      </c>
      <c r="E351" s="6">
        <v>713.0</v>
      </c>
      <c r="F351" s="6">
        <v>851.0</v>
      </c>
      <c r="G351" s="6">
        <v>5.0</v>
      </c>
      <c r="H351" s="16">
        <f t="shared" si="2"/>
        <v>138</v>
      </c>
      <c r="I351" s="16">
        <f t="shared" si="3"/>
        <v>4255</v>
      </c>
      <c r="J351" s="16">
        <f t="shared" si="4"/>
        <v>3565</v>
      </c>
      <c r="K351" s="16">
        <f t="shared" si="5"/>
        <v>690</v>
      </c>
    </row>
    <row r="352">
      <c r="A352" s="14">
        <v>45631.0</v>
      </c>
      <c r="B352" s="15" t="str">
        <f t="shared" si="1"/>
        <v>December</v>
      </c>
      <c r="C352" s="15" t="s">
        <v>10</v>
      </c>
      <c r="D352" s="15" t="s">
        <v>11</v>
      </c>
      <c r="E352" s="6">
        <v>591.0</v>
      </c>
      <c r="F352" s="6">
        <v>979.0</v>
      </c>
      <c r="G352" s="6">
        <v>5.0</v>
      </c>
      <c r="H352" s="16">
        <f t="shared" si="2"/>
        <v>388</v>
      </c>
      <c r="I352" s="16">
        <f t="shared" si="3"/>
        <v>4895</v>
      </c>
      <c r="J352" s="16">
        <f t="shared" si="4"/>
        <v>2955</v>
      </c>
      <c r="K352" s="16">
        <f t="shared" si="5"/>
        <v>1940</v>
      </c>
    </row>
    <row r="353">
      <c r="A353" s="14">
        <v>45631.0</v>
      </c>
      <c r="B353" s="15" t="str">
        <f t="shared" si="1"/>
        <v>December</v>
      </c>
      <c r="C353" s="15" t="s">
        <v>13</v>
      </c>
      <c r="D353" s="15" t="s">
        <v>16</v>
      </c>
      <c r="E353" s="6">
        <v>1370.0</v>
      </c>
      <c r="F353" s="6">
        <v>1562.0</v>
      </c>
      <c r="G353" s="6">
        <v>4.0</v>
      </c>
      <c r="H353" s="16">
        <f t="shared" si="2"/>
        <v>192</v>
      </c>
      <c r="I353" s="16">
        <f t="shared" si="3"/>
        <v>6248</v>
      </c>
      <c r="J353" s="16">
        <f t="shared" si="4"/>
        <v>5480</v>
      </c>
      <c r="K353" s="16">
        <f t="shared" si="5"/>
        <v>768</v>
      </c>
    </row>
    <row r="354">
      <c r="A354" s="14">
        <v>45631.0</v>
      </c>
      <c r="B354" s="15" t="str">
        <f t="shared" si="1"/>
        <v>December</v>
      </c>
      <c r="C354" s="15" t="s">
        <v>20</v>
      </c>
      <c r="D354" s="15" t="s">
        <v>7</v>
      </c>
      <c r="E354" s="6">
        <v>1087.0</v>
      </c>
      <c r="F354" s="6">
        <v>1480.0</v>
      </c>
      <c r="G354" s="6">
        <v>1.0</v>
      </c>
      <c r="H354" s="16">
        <f t="shared" si="2"/>
        <v>393</v>
      </c>
      <c r="I354" s="16">
        <f t="shared" si="3"/>
        <v>1480</v>
      </c>
      <c r="J354" s="16">
        <f t="shared" si="4"/>
        <v>1087</v>
      </c>
      <c r="K354" s="16">
        <f t="shared" si="5"/>
        <v>393</v>
      </c>
    </row>
    <row r="355">
      <c r="A355" s="14">
        <v>45631.0</v>
      </c>
      <c r="B355" s="15" t="str">
        <f t="shared" si="1"/>
        <v>December</v>
      </c>
      <c r="C355" s="15" t="s">
        <v>10</v>
      </c>
      <c r="D355" s="15" t="s">
        <v>7</v>
      </c>
      <c r="E355" s="6">
        <v>775.0</v>
      </c>
      <c r="F355" s="6">
        <v>874.0</v>
      </c>
      <c r="G355" s="6">
        <v>2.0</v>
      </c>
      <c r="H355" s="16">
        <f t="shared" si="2"/>
        <v>99</v>
      </c>
      <c r="I355" s="16">
        <f t="shared" si="3"/>
        <v>1748</v>
      </c>
      <c r="J355" s="16">
        <f t="shared" si="4"/>
        <v>1550</v>
      </c>
      <c r="K355" s="16">
        <f t="shared" si="5"/>
        <v>198</v>
      </c>
    </row>
    <row r="356">
      <c r="A356" s="14">
        <v>45631.0</v>
      </c>
      <c r="B356" s="15" t="str">
        <f t="shared" si="1"/>
        <v>December</v>
      </c>
      <c r="C356" s="15" t="s">
        <v>20</v>
      </c>
      <c r="D356" s="15" t="s">
        <v>27</v>
      </c>
      <c r="E356" s="6">
        <v>592.0</v>
      </c>
      <c r="F356" s="6">
        <v>879.0</v>
      </c>
      <c r="G356" s="6">
        <v>5.0</v>
      </c>
      <c r="H356" s="16">
        <f t="shared" si="2"/>
        <v>287</v>
      </c>
      <c r="I356" s="16">
        <f t="shared" si="3"/>
        <v>4395</v>
      </c>
      <c r="J356" s="16">
        <f t="shared" si="4"/>
        <v>2960</v>
      </c>
      <c r="K356" s="16">
        <f t="shared" si="5"/>
        <v>1435</v>
      </c>
    </row>
    <row r="357">
      <c r="A357" s="14">
        <v>45631.0</v>
      </c>
      <c r="B357" s="15" t="str">
        <f t="shared" si="1"/>
        <v>December</v>
      </c>
      <c r="C357" s="15" t="s">
        <v>10</v>
      </c>
      <c r="D357" s="15" t="s">
        <v>23</v>
      </c>
      <c r="E357" s="6">
        <v>911.0</v>
      </c>
      <c r="F357" s="6">
        <v>1238.0</v>
      </c>
      <c r="G357" s="6">
        <v>5.0</v>
      </c>
      <c r="H357" s="16">
        <f t="shared" si="2"/>
        <v>327</v>
      </c>
      <c r="I357" s="16">
        <f t="shared" si="3"/>
        <v>6190</v>
      </c>
      <c r="J357" s="16">
        <f t="shared" si="4"/>
        <v>4555</v>
      </c>
      <c r="K357" s="16">
        <f t="shared" si="5"/>
        <v>1635</v>
      </c>
    </row>
    <row r="358">
      <c r="A358" s="14">
        <v>45632.0</v>
      </c>
      <c r="B358" s="15" t="str">
        <f t="shared" si="1"/>
        <v>December</v>
      </c>
      <c r="C358" s="15" t="s">
        <v>10</v>
      </c>
      <c r="D358" s="15" t="s">
        <v>26</v>
      </c>
      <c r="E358" s="6">
        <v>338.0</v>
      </c>
      <c r="F358" s="6">
        <v>431.0</v>
      </c>
      <c r="G358" s="6">
        <v>3.0</v>
      </c>
      <c r="H358" s="16">
        <f t="shared" si="2"/>
        <v>93</v>
      </c>
      <c r="I358" s="16">
        <f t="shared" si="3"/>
        <v>1293</v>
      </c>
      <c r="J358" s="16">
        <f t="shared" si="4"/>
        <v>1014</v>
      </c>
      <c r="K358" s="16">
        <f t="shared" si="5"/>
        <v>279</v>
      </c>
    </row>
    <row r="359">
      <c r="A359" s="14">
        <v>45632.0</v>
      </c>
      <c r="B359" s="15" t="str">
        <f t="shared" si="1"/>
        <v>December</v>
      </c>
      <c r="C359" s="15" t="s">
        <v>13</v>
      </c>
      <c r="D359" s="15" t="s">
        <v>25</v>
      </c>
      <c r="E359" s="6">
        <v>1154.0</v>
      </c>
      <c r="F359" s="6">
        <v>1581.0</v>
      </c>
      <c r="G359" s="6">
        <v>4.0</v>
      </c>
      <c r="H359" s="16">
        <f t="shared" si="2"/>
        <v>427</v>
      </c>
      <c r="I359" s="16">
        <f t="shared" si="3"/>
        <v>6324</v>
      </c>
      <c r="J359" s="16">
        <f t="shared" si="4"/>
        <v>4616</v>
      </c>
      <c r="K359" s="16">
        <f t="shared" si="5"/>
        <v>1708</v>
      </c>
    </row>
    <row r="360">
      <c r="A360" s="14">
        <v>45632.0</v>
      </c>
      <c r="B360" s="15" t="str">
        <f t="shared" si="1"/>
        <v>December</v>
      </c>
      <c r="C360" s="15" t="s">
        <v>10</v>
      </c>
      <c r="D360" s="15" t="s">
        <v>25</v>
      </c>
      <c r="E360" s="6">
        <v>935.0</v>
      </c>
      <c r="F360" s="6">
        <v>1039.0</v>
      </c>
      <c r="G360" s="6">
        <v>2.0</v>
      </c>
      <c r="H360" s="16">
        <f t="shared" si="2"/>
        <v>104</v>
      </c>
      <c r="I360" s="16">
        <f t="shared" si="3"/>
        <v>2078</v>
      </c>
      <c r="J360" s="16">
        <f t="shared" si="4"/>
        <v>1870</v>
      </c>
      <c r="K360" s="16">
        <f t="shared" si="5"/>
        <v>208</v>
      </c>
    </row>
    <row r="361">
      <c r="A361" s="14">
        <v>45632.0</v>
      </c>
      <c r="B361" s="15" t="str">
        <f t="shared" si="1"/>
        <v>December</v>
      </c>
      <c r="C361" s="15" t="s">
        <v>24</v>
      </c>
      <c r="D361" s="15" t="s">
        <v>21</v>
      </c>
      <c r="E361" s="6">
        <v>209.0</v>
      </c>
      <c r="F361" s="6">
        <v>692.0</v>
      </c>
      <c r="G361" s="6">
        <v>5.0</v>
      </c>
      <c r="H361" s="16">
        <f t="shared" si="2"/>
        <v>483</v>
      </c>
      <c r="I361" s="16">
        <f t="shared" si="3"/>
        <v>3460</v>
      </c>
      <c r="J361" s="16">
        <f t="shared" si="4"/>
        <v>1045</v>
      </c>
      <c r="K361" s="16">
        <f t="shared" si="5"/>
        <v>2415</v>
      </c>
    </row>
    <row r="362">
      <c r="A362" s="14">
        <v>45632.0</v>
      </c>
      <c r="B362" s="15" t="str">
        <f t="shared" si="1"/>
        <v>December</v>
      </c>
      <c r="C362" s="15" t="s">
        <v>13</v>
      </c>
      <c r="D362" s="15" t="s">
        <v>16</v>
      </c>
      <c r="E362" s="6">
        <v>1297.0</v>
      </c>
      <c r="F362" s="6">
        <v>1373.0</v>
      </c>
      <c r="G362" s="6">
        <v>4.0</v>
      </c>
      <c r="H362" s="16">
        <f t="shared" si="2"/>
        <v>76</v>
      </c>
      <c r="I362" s="16">
        <f t="shared" si="3"/>
        <v>5492</v>
      </c>
      <c r="J362" s="16">
        <f t="shared" si="4"/>
        <v>5188</v>
      </c>
      <c r="K362" s="16">
        <f t="shared" si="5"/>
        <v>304</v>
      </c>
    </row>
    <row r="363">
      <c r="A363" s="14">
        <v>45632.0</v>
      </c>
      <c r="B363" s="15" t="str">
        <f t="shared" si="1"/>
        <v>December</v>
      </c>
      <c r="C363" s="15" t="s">
        <v>6</v>
      </c>
      <c r="D363" s="15" t="s">
        <v>27</v>
      </c>
      <c r="E363" s="6">
        <v>562.0</v>
      </c>
      <c r="F363" s="6">
        <v>741.0</v>
      </c>
      <c r="G363" s="6">
        <v>4.0</v>
      </c>
      <c r="H363" s="16">
        <f t="shared" si="2"/>
        <v>179</v>
      </c>
      <c r="I363" s="16">
        <f t="shared" si="3"/>
        <v>2964</v>
      </c>
      <c r="J363" s="16">
        <f t="shared" si="4"/>
        <v>2248</v>
      </c>
      <c r="K363" s="16">
        <f t="shared" si="5"/>
        <v>716</v>
      </c>
    </row>
    <row r="364">
      <c r="A364" s="14">
        <v>45633.0</v>
      </c>
      <c r="B364" s="15" t="str">
        <f t="shared" si="1"/>
        <v>December</v>
      </c>
      <c r="C364" s="15" t="s">
        <v>15</v>
      </c>
      <c r="D364" s="15" t="s">
        <v>14</v>
      </c>
      <c r="E364" s="6">
        <v>483.0</v>
      </c>
      <c r="F364" s="6">
        <v>601.0</v>
      </c>
      <c r="G364" s="6">
        <v>3.0</v>
      </c>
      <c r="H364" s="16">
        <f t="shared" si="2"/>
        <v>118</v>
      </c>
      <c r="I364" s="16">
        <f t="shared" si="3"/>
        <v>1803</v>
      </c>
      <c r="J364" s="16">
        <f t="shared" si="4"/>
        <v>1449</v>
      </c>
      <c r="K364" s="16">
        <f t="shared" si="5"/>
        <v>354</v>
      </c>
    </row>
    <row r="365">
      <c r="A365" s="14">
        <v>45633.0</v>
      </c>
      <c r="B365" s="15" t="str">
        <f t="shared" si="1"/>
        <v>December</v>
      </c>
      <c r="C365" s="15" t="s">
        <v>13</v>
      </c>
      <c r="D365" s="15" t="s">
        <v>9</v>
      </c>
      <c r="E365" s="6">
        <v>490.0</v>
      </c>
      <c r="F365" s="6">
        <v>856.0</v>
      </c>
      <c r="G365" s="6">
        <v>5.0</v>
      </c>
      <c r="H365" s="16">
        <f t="shared" si="2"/>
        <v>366</v>
      </c>
      <c r="I365" s="16">
        <f t="shared" si="3"/>
        <v>4280</v>
      </c>
      <c r="J365" s="16">
        <f t="shared" si="4"/>
        <v>2450</v>
      </c>
      <c r="K365" s="16">
        <f t="shared" si="5"/>
        <v>1830</v>
      </c>
    </row>
    <row r="366">
      <c r="A366" s="14">
        <v>45633.0</v>
      </c>
      <c r="B366" s="15" t="str">
        <f t="shared" si="1"/>
        <v>December</v>
      </c>
      <c r="C366" s="15" t="s">
        <v>22</v>
      </c>
      <c r="D366" s="15" t="s">
        <v>9</v>
      </c>
      <c r="E366" s="6">
        <v>468.0</v>
      </c>
      <c r="F366" s="6">
        <v>949.0</v>
      </c>
      <c r="G366" s="6">
        <v>1.0</v>
      </c>
      <c r="H366" s="16">
        <f t="shared" si="2"/>
        <v>481</v>
      </c>
      <c r="I366" s="16">
        <f t="shared" si="3"/>
        <v>949</v>
      </c>
      <c r="J366" s="16">
        <f t="shared" si="4"/>
        <v>468</v>
      </c>
      <c r="K366" s="16">
        <f t="shared" si="5"/>
        <v>481</v>
      </c>
    </row>
    <row r="367">
      <c r="A367" s="14">
        <v>45633.0</v>
      </c>
      <c r="B367" s="15" t="str">
        <f t="shared" si="1"/>
        <v>December</v>
      </c>
      <c r="C367" s="15" t="s">
        <v>6</v>
      </c>
      <c r="D367" s="15" t="s">
        <v>23</v>
      </c>
      <c r="E367" s="6">
        <v>977.0</v>
      </c>
      <c r="F367" s="6">
        <v>1469.0</v>
      </c>
      <c r="G367" s="6">
        <v>1.0</v>
      </c>
      <c r="H367" s="16">
        <f t="shared" si="2"/>
        <v>492</v>
      </c>
      <c r="I367" s="16">
        <f t="shared" si="3"/>
        <v>1469</v>
      </c>
      <c r="J367" s="16">
        <f t="shared" si="4"/>
        <v>977</v>
      </c>
      <c r="K367" s="16">
        <f t="shared" si="5"/>
        <v>492</v>
      </c>
    </row>
    <row r="368">
      <c r="A368" s="14">
        <v>45633.0</v>
      </c>
      <c r="B368" s="15" t="str">
        <f t="shared" si="1"/>
        <v>December</v>
      </c>
      <c r="C368" s="15" t="s">
        <v>8</v>
      </c>
      <c r="D368" s="15" t="s">
        <v>7</v>
      </c>
      <c r="E368" s="6">
        <v>1288.0</v>
      </c>
      <c r="F368" s="6">
        <v>1510.0</v>
      </c>
      <c r="G368" s="6">
        <v>4.0</v>
      </c>
      <c r="H368" s="16">
        <f t="shared" si="2"/>
        <v>222</v>
      </c>
      <c r="I368" s="16">
        <f t="shared" si="3"/>
        <v>6040</v>
      </c>
      <c r="J368" s="16">
        <f t="shared" si="4"/>
        <v>5152</v>
      </c>
      <c r="K368" s="16">
        <f t="shared" si="5"/>
        <v>888</v>
      </c>
    </row>
    <row r="369">
      <c r="A369" s="14">
        <v>45633.0</v>
      </c>
      <c r="B369" s="15" t="str">
        <f t="shared" si="1"/>
        <v>December</v>
      </c>
      <c r="C369" s="15" t="s">
        <v>24</v>
      </c>
      <c r="D369" s="15" t="s">
        <v>27</v>
      </c>
      <c r="E369" s="6">
        <v>1135.0</v>
      </c>
      <c r="F369" s="6">
        <v>1366.0</v>
      </c>
      <c r="G369" s="6">
        <v>3.0</v>
      </c>
      <c r="H369" s="16">
        <f t="shared" si="2"/>
        <v>231</v>
      </c>
      <c r="I369" s="16">
        <f t="shared" si="3"/>
        <v>4098</v>
      </c>
      <c r="J369" s="16">
        <f t="shared" si="4"/>
        <v>3405</v>
      </c>
      <c r="K369" s="16">
        <f t="shared" si="5"/>
        <v>693</v>
      </c>
    </row>
    <row r="370">
      <c r="A370" s="14">
        <v>45634.0</v>
      </c>
      <c r="B370" s="15" t="str">
        <f t="shared" si="1"/>
        <v>December</v>
      </c>
      <c r="C370" s="15" t="s">
        <v>13</v>
      </c>
      <c r="D370" s="15" t="s">
        <v>7</v>
      </c>
      <c r="E370" s="6">
        <v>1032.0</v>
      </c>
      <c r="F370" s="6">
        <v>1394.0</v>
      </c>
      <c r="G370" s="6">
        <v>1.0</v>
      </c>
      <c r="H370" s="16">
        <f t="shared" si="2"/>
        <v>362</v>
      </c>
      <c r="I370" s="16">
        <f t="shared" si="3"/>
        <v>1394</v>
      </c>
      <c r="J370" s="16">
        <f t="shared" si="4"/>
        <v>1032</v>
      </c>
      <c r="K370" s="16">
        <f t="shared" si="5"/>
        <v>362</v>
      </c>
    </row>
    <row r="371">
      <c r="A371" s="14">
        <v>45634.0</v>
      </c>
      <c r="B371" s="15" t="str">
        <f t="shared" si="1"/>
        <v>December</v>
      </c>
      <c r="C371" s="15" t="s">
        <v>22</v>
      </c>
      <c r="D371" s="15" t="s">
        <v>25</v>
      </c>
      <c r="E371" s="6">
        <v>456.0</v>
      </c>
      <c r="F371" s="6">
        <v>748.0</v>
      </c>
      <c r="G371" s="6">
        <v>1.0</v>
      </c>
      <c r="H371" s="16">
        <f t="shared" si="2"/>
        <v>292</v>
      </c>
      <c r="I371" s="16">
        <f t="shared" si="3"/>
        <v>748</v>
      </c>
      <c r="J371" s="16">
        <f t="shared" si="4"/>
        <v>456</v>
      </c>
      <c r="K371" s="16">
        <f t="shared" si="5"/>
        <v>292</v>
      </c>
    </row>
    <row r="372">
      <c r="A372" s="14">
        <v>45634.0</v>
      </c>
      <c r="B372" s="15" t="str">
        <f t="shared" si="1"/>
        <v>December</v>
      </c>
      <c r="C372" s="15" t="s">
        <v>10</v>
      </c>
      <c r="D372" s="15" t="s">
        <v>7</v>
      </c>
      <c r="E372" s="6">
        <v>1134.0</v>
      </c>
      <c r="F372" s="6">
        <v>1483.0</v>
      </c>
      <c r="G372" s="6">
        <v>1.0</v>
      </c>
      <c r="H372" s="16">
        <f t="shared" si="2"/>
        <v>349</v>
      </c>
      <c r="I372" s="16">
        <f t="shared" si="3"/>
        <v>1483</v>
      </c>
      <c r="J372" s="16">
        <f t="shared" si="4"/>
        <v>1134</v>
      </c>
      <c r="K372" s="16">
        <f t="shared" si="5"/>
        <v>349</v>
      </c>
    </row>
    <row r="373">
      <c r="A373" s="14">
        <v>45634.0</v>
      </c>
      <c r="B373" s="15" t="str">
        <f t="shared" si="1"/>
        <v>December</v>
      </c>
      <c r="C373" s="15" t="s">
        <v>15</v>
      </c>
      <c r="D373" s="15" t="s">
        <v>26</v>
      </c>
      <c r="E373" s="6">
        <v>1127.0</v>
      </c>
      <c r="F373" s="6">
        <v>1615.0</v>
      </c>
      <c r="G373" s="6">
        <v>2.0</v>
      </c>
      <c r="H373" s="16">
        <f t="shared" si="2"/>
        <v>488</v>
      </c>
      <c r="I373" s="16">
        <f t="shared" si="3"/>
        <v>3230</v>
      </c>
      <c r="J373" s="16">
        <f t="shared" si="4"/>
        <v>2254</v>
      </c>
      <c r="K373" s="16">
        <f t="shared" si="5"/>
        <v>976</v>
      </c>
    </row>
    <row r="374">
      <c r="A374" s="14">
        <v>45634.0</v>
      </c>
      <c r="B374" s="15" t="str">
        <f t="shared" si="1"/>
        <v>December</v>
      </c>
      <c r="C374" s="15" t="s">
        <v>10</v>
      </c>
      <c r="D374" s="15" t="s">
        <v>26</v>
      </c>
      <c r="E374" s="6">
        <v>692.0</v>
      </c>
      <c r="F374" s="6">
        <v>754.0</v>
      </c>
      <c r="G374" s="6">
        <v>2.0</v>
      </c>
      <c r="H374" s="16">
        <f t="shared" si="2"/>
        <v>62</v>
      </c>
      <c r="I374" s="16">
        <f t="shared" si="3"/>
        <v>1508</v>
      </c>
      <c r="J374" s="16">
        <f t="shared" si="4"/>
        <v>1384</v>
      </c>
      <c r="K374" s="16">
        <f t="shared" si="5"/>
        <v>124</v>
      </c>
    </row>
    <row r="375">
      <c r="A375" s="14">
        <v>45634.0</v>
      </c>
      <c r="B375" s="15" t="str">
        <f t="shared" si="1"/>
        <v>December</v>
      </c>
      <c r="C375" s="15" t="s">
        <v>24</v>
      </c>
      <c r="D375" s="15" t="s">
        <v>27</v>
      </c>
      <c r="E375" s="6">
        <v>1035.0</v>
      </c>
      <c r="F375" s="6">
        <v>1363.0</v>
      </c>
      <c r="G375" s="6">
        <v>1.0</v>
      </c>
      <c r="H375" s="16">
        <f t="shared" si="2"/>
        <v>328</v>
      </c>
      <c r="I375" s="16">
        <f t="shared" si="3"/>
        <v>1363</v>
      </c>
      <c r="J375" s="16">
        <f t="shared" si="4"/>
        <v>1035</v>
      </c>
      <c r="K375" s="16">
        <f t="shared" si="5"/>
        <v>328</v>
      </c>
    </row>
    <row r="376">
      <c r="A376" s="14">
        <v>45634.0</v>
      </c>
      <c r="B376" s="15" t="str">
        <f t="shared" si="1"/>
        <v>December</v>
      </c>
      <c r="C376" s="15" t="s">
        <v>15</v>
      </c>
      <c r="D376" s="15" t="s">
        <v>16</v>
      </c>
      <c r="E376" s="6">
        <v>1059.0</v>
      </c>
      <c r="F376" s="6">
        <v>1147.0</v>
      </c>
      <c r="G376" s="6">
        <v>2.0</v>
      </c>
      <c r="H376" s="16">
        <f t="shared" si="2"/>
        <v>88</v>
      </c>
      <c r="I376" s="16">
        <f t="shared" si="3"/>
        <v>2294</v>
      </c>
      <c r="J376" s="16">
        <f t="shared" si="4"/>
        <v>2118</v>
      </c>
      <c r="K376" s="16">
        <f t="shared" si="5"/>
        <v>176</v>
      </c>
    </row>
    <row r="377">
      <c r="A377" s="14">
        <v>45635.0</v>
      </c>
      <c r="B377" s="15" t="str">
        <f t="shared" si="1"/>
        <v>December</v>
      </c>
      <c r="C377" s="15" t="s">
        <v>22</v>
      </c>
      <c r="D377" s="15" t="s">
        <v>11</v>
      </c>
      <c r="E377" s="6">
        <v>268.0</v>
      </c>
      <c r="F377" s="6">
        <v>499.0</v>
      </c>
      <c r="G377" s="6">
        <v>4.0</v>
      </c>
      <c r="H377" s="16">
        <f t="shared" si="2"/>
        <v>231</v>
      </c>
      <c r="I377" s="16">
        <f t="shared" si="3"/>
        <v>1996</v>
      </c>
      <c r="J377" s="16">
        <f t="shared" si="4"/>
        <v>1072</v>
      </c>
      <c r="K377" s="16">
        <f t="shared" si="5"/>
        <v>924</v>
      </c>
    </row>
    <row r="378">
      <c r="A378" s="14">
        <v>45635.0</v>
      </c>
      <c r="B378" s="15" t="str">
        <f t="shared" si="1"/>
        <v>December</v>
      </c>
      <c r="C378" s="15" t="s">
        <v>13</v>
      </c>
      <c r="D378" s="15" t="s">
        <v>25</v>
      </c>
      <c r="E378" s="6">
        <v>626.0</v>
      </c>
      <c r="F378" s="6">
        <v>876.0</v>
      </c>
      <c r="G378" s="6">
        <v>3.0</v>
      </c>
      <c r="H378" s="16">
        <f t="shared" si="2"/>
        <v>250</v>
      </c>
      <c r="I378" s="16">
        <f t="shared" si="3"/>
        <v>2628</v>
      </c>
      <c r="J378" s="16">
        <f t="shared" si="4"/>
        <v>1878</v>
      </c>
      <c r="K378" s="16">
        <f t="shared" si="5"/>
        <v>750</v>
      </c>
    </row>
    <row r="379">
      <c r="A379" s="14">
        <v>45635.0</v>
      </c>
      <c r="B379" s="15" t="str">
        <f t="shared" si="1"/>
        <v>December</v>
      </c>
      <c r="C379" s="15" t="s">
        <v>8</v>
      </c>
      <c r="D379" s="15" t="s">
        <v>23</v>
      </c>
      <c r="E379" s="6">
        <v>599.0</v>
      </c>
      <c r="F379" s="6">
        <v>767.0</v>
      </c>
      <c r="G379" s="6">
        <v>5.0</v>
      </c>
      <c r="H379" s="16">
        <f t="shared" si="2"/>
        <v>168</v>
      </c>
      <c r="I379" s="16">
        <f t="shared" si="3"/>
        <v>3835</v>
      </c>
      <c r="J379" s="16">
        <f t="shared" si="4"/>
        <v>2995</v>
      </c>
      <c r="K379" s="16">
        <f t="shared" si="5"/>
        <v>840</v>
      </c>
    </row>
    <row r="380">
      <c r="A380" s="14">
        <v>45635.0</v>
      </c>
      <c r="B380" s="15" t="str">
        <f t="shared" si="1"/>
        <v>December</v>
      </c>
      <c r="C380" s="15" t="s">
        <v>22</v>
      </c>
      <c r="D380" s="15" t="s">
        <v>23</v>
      </c>
      <c r="E380" s="6">
        <v>1162.0</v>
      </c>
      <c r="F380" s="6">
        <v>1236.0</v>
      </c>
      <c r="G380" s="6">
        <v>2.0</v>
      </c>
      <c r="H380" s="16">
        <f t="shared" si="2"/>
        <v>74</v>
      </c>
      <c r="I380" s="16">
        <f t="shared" si="3"/>
        <v>2472</v>
      </c>
      <c r="J380" s="16">
        <f t="shared" si="4"/>
        <v>2324</v>
      </c>
      <c r="K380" s="16">
        <f t="shared" si="5"/>
        <v>148</v>
      </c>
    </row>
    <row r="381">
      <c r="A381" s="14">
        <v>45635.0</v>
      </c>
      <c r="B381" s="15" t="str">
        <f t="shared" si="1"/>
        <v>December</v>
      </c>
      <c r="C381" s="15" t="s">
        <v>10</v>
      </c>
      <c r="D381" s="15" t="s">
        <v>7</v>
      </c>
      <c r="E381" s="6">
        <v>837.0</v>
      </c>
      <c r="F381" s="6">
        <v>1325.0</v>
      </c>
      <c r="G381" s="6">
        <v>3.0</v>
      </c>
      <c r="H381" s="16">
        <f t="shared" si="2"/>
        <v>488</v>
      </c>
      <c r="I381" s="16">
        <f t="shared" si="3"/>
        <v>3975</v>
      </c>
      <c r="J381" s="16">
        <f t="shared" si="4"/>
        <v>2511</v>
      </c>
      <c r="K381" s="16">
        <f t="shared" si="5"/>
        <v>1464</v>
      </c>
    </row>
    <row r="382">
      <c r="A382" s="14">
        <v>45635.0</v>
      </c>
      <c r="B382" s="15" t="str">
        <f t="shared" si="1"/>
        <v>December</v>
      </c>
      <c r="C382" s="15" t="s">
        <v>13</v>
      </c>
      <c r="D382" s="15" t="s">
        <v>9</v>
      </c>
      <c r="E382" s="6">
        <v>906.0</v>
      </c>
      <c r="F382" s="6">
        <v>1319.0</v>
      </c>
      <c r="G382" s="6">
        <v>1.0</v>
      </c>
      <c r="H382" s="16">
        <f t="shared" si="2"/>
        <v>413</v>
      </c>
      <c r="I382" s="16">
        <f t="shared" si="3"/>
        <v>1319</v>
      </c>
      <c r="J382" s="16">
        <f t="shared" si="4"/>
        <v>906</v>
      </c>
      <c r="K382" s="16">
        <f t="shared" si="5"/>
        <v>413</v>
      </c>
    </row>
    <row r="383">
      <c r="A383" s="14">
        <v>45635.0</v>
      </c>
      <c r="B383" s="15" t="str">
        <f t="shared" si="1"/>
        <v>December</v>
      </c>
      <c r="C383" s="15" t="s">
        <v>13</v>
      </c>
      <c r="D383" s="15" t="s">
        <v>26</v>
      </c>
      <c r="E383" s="6">
        <v>829.0</v>
      </c>
      <c r="F383" s="6">
        <v>1077.0</v>
      </c>
      <c r="G383" s="6">
        <v>2.0</v>
      </c>
      <c r="H383" s="16">
        <f t="shared" si="2"/>
        <v>248</v>
      </c>
      <c r="I383" s="16">
        <f t="shared" si="3"/>
        <v>2154</v>
      </c>
      <c r="J383" s="16">
        <f t="shared" si="4"/>
        <v>1658</v>
      </c>
      <c r="K383" s="16">
        <f t="shared" si="5"/>
        <v>496</v>
      </c>
    </row>
    <row r="384">
      <c r="A384" s="14">
        <v>45635.0</v>
      </c>
      <c r="B384" s="15" t="str">
        <f t="shared" si="1"/>
        <v>December</v>
      </c>
      <c r="C384" s="15" t="s">
        <v>15</v>
      </c>
      <c r="D384" s="15" t="s">
        <v>25</v>
      </c>
      <c r="E384" s="6">
        <v>1490.0</v>
      </c>
      <c r="F384" s="6">
        <v>1977.0</v>
      </c>
      <c r="G384" s="6">
        <v>4.0</v>
      </c>
      <c r="H384" s="16">
        <f t="shared" si="2"/>
        <v>487</v>
      </c>
      <c r="I384" s="16">
        <f t="shared" si="3"/>
        <v>7908</v>
      </c>
      <c r="J384" s="16">
        <f t="shared" si="4"/>
        <v>5960</v>
      </c>
      <c r="K384" s="16">
        <f t="shared" si="5"/>
        <v>1948</v>
      </c>
    </row>
    <row r="385">
      <c r="A385" s="14">
        <v>45635.0</v>
      </c>
      <c r="B385" s="15" t="str">
        <f t="shared" si="1"/>
        <v>December</v>
      </c>
      <c r="C385" s="15" t="s">
        <v>8</v>
      </c>
      <c r="D385" s="15" t="s">
        <v>9</v>
      </c>
      <c r="E385" s="6">
        <v>936.0</v>
      </c>
      <c r="F385" s="6">
        <v>1195.0</v>
      </c>
      <c r="G385" s="6">
        <v>2.0</v>
      </c>
      <c r="H385" s="16">
        <f t="shared" si="2"/>
        <v>259</v>
      </c>
      <c r="I385" s="16">
        <f t="shared" si="3"/>
        <v>2390</v>
      </c>
      <c r="J385" s="16">
        <f t="shared" si="4"/>
        <v>1872</v>
      </c>
      <c r="K385" s="16">
        <f t="shared" si="5"/>
        <v>518</v>
      </c>
    </row>
    <row r="386">
      <c r="A386" s="14">
        <v>45636.0</v>
      </c>
      <c r="B386" s="15" t="str">
        <f t="shared" si="1"/>
        <v>December</v>
      </c>
      <c r="C386" s="15" t="s">
        <v>22</v>
      </c>
      <c r="D386" s="15" t="s">
        <v>21</v>
      </c>
      <c r="E386" s="6">
        <v>602.0</v>
      </c>
      <c r="F386" s="6">
        <v>671.0</v>
      </c>
      <c r="G386" s="6">
        <v>4.0</v>
      </c>
      <c r="H386" s="16">
        <f t="shared" si="2"/>
        <v>69</v>
      </c>
      <c r="I386" s="16">
        <f t="shared" si="3"/>
        <v>2684</v>
      </c>
      <c r="J386" s="16">
        <f t="shared" si="4"/>
        <v>2408</v>
      </c>
      <c r="K386" s="16">
        <f t="shared" si="5"/>
        <v>276</v>
      </c>
    </row>
    <row r="387">
      <c r="A387" s="14">
        <v>45636.0</v>
      </c>
      <c r="B387" s="15" t="str">
        <f t="shared" si="1"/>
        <v>December</v>
      </c>
      <c r="C387" s="15" t="s">
        <v>10</v>
      </c>
      <c r="D387" s="15" t="s">
        <v>27</v>
      </c>
      <c r="E387" s="6">
        <v>389.0</v>
      </c>
      <c r="F387" s="6">
        <v>563.0</v>
      </c>
      <c r="G387" s="6">
        <v>1.0</v>
      </c>
      <c r="H387" s="16">
        <f t="shared" si="2"/>
        <v>174</v>
      </c>
      <c r="I387" s="16">
        <f t="shared" si="3"/>
        <v>563</v>
      </c>
      <c r="J387" s="16">
        <f t="shared" si="4"/>
        <v>389</v>
      </c>
      <c r="K387" s="16">
        <f t="shared" si="5"/>
        <v>174</v>
      </c>
    </row>
    <row r="388">
      <c r="A388" s="14">
        <v>45636.0</v>
      </c>
      <c r="B388" s="15" t="str">
        <f t="shared" si="1"/>
        <v>December</v>
      </c>
      <c r="C388" s="15" t="s">
        <v>15</v>
      </c>
      <c r="D388" s="15" t="s">
        <v>21</v>
      </c>
      <c r="E388" s="6">
        <v>1282.0</v>
      </c>
      <c r="F388" s="6">
        <v>1465.0</v>
      </c>
      <c r="G388" s="6">
        <v>3.0</v>
      </c>
      <c r="H388" s="16">
        <f t="shared" si="2"/>
        <v>183</v>
      </c>
      <c r="I388" s="16">
        <f t="shared" si="3"/>
        <v>4395</v>
      </c>
      <c r="J388" s="16">
        <f t="shared" si="4"/>
        <v>3846</v>
      </c>
      <c r="K388" s="16">
        <f t="shared" si="5"/>
        <v>549</v>
      </c>
    </row>
    <row r="389">
      <c r="A389" s="14">
        <v>45637.0</v>
      </c>
      <c r="B389" s="15" t="str">
        <f t="shared" si="1"/>
        <v>December</v>
      </c>
      <c r="C389" s="15" t="s">
        <v>10</v>
      </c>
      <c r="D389" s="15" t="s">
        <v>14</v>
      </c>
      <c r="E389" s="6">
        <v>364.0</v>
      </c>
      <c r="F389" s="6">
        <v>449.0</v>
      </c>
      <c r="G389" s="6">
        <v>5.0</v>
      </c>
      <c r="H389" s="16">
        <f t="shared" si="2"/>
        <v>85</v>
      </c>
      <c r="I389" s="16">
        <f t="shared" si="3"/>
        <v>2245</v>
      </c>
      <c r="J389" s="16">
        <f t="shared" si="4"/>
        <v>1820</v>
      </c>
      <c r="K389" s="16">
        <f t="shared" si="5"/>
        <v>425</v>
      </c>
    </row>
    <row r="390">
      <c r="A390" s="14">
        <v>45637.0</v>
      </c>
      <c r="B390" s="15" t="str">
        <f t="shared" si="1"/>
        <v>December</v>
      </c>
      <c r="C390" s="15" t="s">
        <v>22</v>
      </c>
      <c r="D390" s="15" t="s">
        <v>14</v>
      </c>
      <c r="E390" s="6">
        <v>730.0</v>
      </c>
      <c r="F390" s="6">
        <v>917.0</v>
      </c>
      <c r="G390" s="6">
        <v>4.0</v>
      </c>
      <c r="H390" s="16">
        <f t="shared" si="2"/>
        <v>187</v>
      </c>
      <c r="I390" s="16">
        <f t="shared" si="3"/>
        <v>3668</v>
      </c>
      <c r="J390" s="16">
        <f t="shared" si="4"/>
        <v>2920</v>
      </c>
      <c r="K390" s="16">
        <f t="shared" si="5"/>
        <v>748</v>
      </c>
    </row>
    <row r="391">
      <c r="A391" s="14">
        <v>45637.0</v>
      </c>
      <c r="B391" s="15" t="str">
        <f t="shared" si="1"/>
        <v>December</v>
      </c>
      <c r="C391" s="15" t="s">
        <v>15</v>
      </c>
      <c r="D391" s="15" t="s">
        <v>16</v>
      </c>
      <c r="E391" s="6">
        <v>634.0</v>
      </c>
      <c r="F391" s="6">
        <v>1110.0</v>
      </c>
      <c r="G391" s="6">
        <v>3.0</v>
      </c>
      <c r="H391" s="16">
        <f t="shared" si="2"/>
        <v>476</v>
      </c>
      <c r="I391" s="16">
        <f t="shared" si="3"/>
        <v>3330</v>
      </c>
      <c r="J391" s="16">
        <f t="shared" si="4"/>
        <v>1902</v>
      </c>
      <c r="K391" s="16">
        <f t="shared" si="5"/>
        <v>1428</v>
      </c>
    </row>
    <row r="392">
      <c r="A392" s="14">
        <v>45637.0</v>
      </c>
      <c r="B392" s="15" t="str">
        <f t="shared" si="1"/>
        <v>December</v>
      </c>
      <c r="C392" s="15" t="s">
        <v>24</v>
      </c>
      <c r="D392" s="15" t="s">
        <v>9</v>
      </c>
      <c r="E392" s="6">
        <v>1046.0</v>
      </c>
      <c r="F392" s="6">
        <v>1170.0</v>
      </c>
      <c r="G392" s="6">
        <v>3.0</v>
      </c>
      <c r="H392" s="16">
        <f t="shared" si="2"/>
        <v>124</v>
      </c>
      <c r="I392" s="16">
        <f t="shared" si="3"/>
        <v>3510</v>
      </c>
      <c r="J392" s="16">
        <f t="shared" si="4"/>
        <v>3138</v>
      </c>
      <c r="K392" s="16">
        <f t="shared" si="5"/>
        <v>372</v>
      </c>
    </row>
    <row r="393">
      <c r="A393" s="14">
        <v>45637.0</v>
      </c>
      <c r="B393" s="15" t="str">
        <f t="shared" si="1"/>
        <v>December</v>
      </c>
      <c r="C393" s="15" t="s">
        <v>6</v>
      </c>
      <c r="D393" s="15" t="s">
        <v>9</v>
      </c>
      <c r="E393" s="6">
        <v>1320.0</v>
      </c>
      <c r="F393" s="6">
        <v>1372.0</v>
      </c>
      <c r="G393" s="6">
        <v>4.0</v>
      </c>
      <c r="H393" s="16">
        <f t="shared" si="2"/>
        <v>52</v>
      </c>
      <c r="I393" s="16">
        <f t="shared" si="3"/>
        <v>5488</v>
      </c>
      <c r="J393" s="16">
        <f t="shared" si="4"/>
        <v>5280</v>
      </c>
      <c r="K393" s="16">
        <f t="shared" si="5"/>
        <v>208</v>
      </c>
    </row>
    <row r="394">
      <c r="A394" s="14">
        <v>45637.0</v>
      </c>
      <c r="B394" s="15" t="str">
        <f t="shared" si="1"/>
        <v>December</v>
      </c>
      <c r="C394" s="15" t="s">
        <v>10</v>
      </c>
      <c r="D394" s="15" t="s">
        <v>7</v>
      </c>
      <c r="E394" s="6">
        <v>1386.0</v>
      </c>
      <c r="F394" s="6">
        <v>1660.0</v>
      </c>
      <c r="G394" s="6">
        <v>4.0</v>
      </c>
      <c r="H394" s="16">
        <f t="shared" si="2"/>
        <v>274</v>
      </c>
      <c r="I394" s="16">
        <f t="shared" si="3"/>
        <v>6640</v>
      </c>
      <c r="J394" s="16">
        <f t="shared" si="4"/>
        <v>5544</v>
      </c>
      <c r="K394" s="16">
        <f t="shared" si="5"/>
        <v>1096</v>
      </c>
    </row>
    <row r="395">
      <c r="A395" s="14">
        <v>45638.0</v>
      </c>
      <c r="B395" s="15" t="str">
        <f t="shared" si="1"/>
        <v>December</v>
      </c>
      <c r="C395" s="15" t="s">
        <v>22</v>
      </c>
      <c r="D395" s="15" t="s">
        <v>11</v>
      </c>
      <c r="E395" s="6">
        <v>1290.0</v>
      </c>
      <c r="F395" s="6">
        <v>1662.0</v>
      </c>
      <c r="G395" s="6">
        <v>2.0</v>
      </c>
      <c r="H395" s="16">
        <f t="shared" si="2"/>
        <v>372</v>
      </c>
      <c r="I395" s="16">
        <f t="shared" si="3"/>
        <v>3324</v>
      </c>
      <c r="J395" s="16">
        <f t="shared" si="4"/>
        <v>2580</v>
      </c>
      <c r="K395" s="16">
        <f t="shared" si="5"/>
        <v>744</v>
      </c>
    </row>
    <row r="396">
      <c r="A396" s="14">
        <v>45638.0</v>
      </c>
      <c r="B396" s="15" t="str">
        <f t="shared" si="1"/>
        <v>December</v>
      </c>
      <c r="C396" s="15" t="s">
        <v>15</v>
      </c>
      <c r="D396" s="15" t="s">
        <v>16</v>
      </c>
      <c r="E396" s="6">
        <v>1121.0</v>
      </c>
      <c r="F396" s="6">
        <v>1604.0</v>
      </c>
      <c r="G396" s="6">
        <v>1.0</v>
      </c>
      <c r="H396" s="16">
        <f t="shared" si="2"/>
        <v>483</v>
      </c>
      <c r="I396" s="16">
        <f t="shared" si="3"/>
        <v>1604</v>
      </c>
      <c r="J396" s="16">
        <f t="shared" si="4"/>
        <v>1121</v>
      </c>
      <c r="K396" s="16">
        <f t="shared" si="5"/>
        <v>483</v>
      </c>
    </row>
    <row r="397">
      <c r="A397" s="14">
        <v>45638.0</v>
      </c>
      <c r="B397" s="15" t="str">
        <f t="shared" si="1"/>
        <v>December</v>
      </c>
      <c r="C397" s="15" t="s">
        <v>22</v>
      </c>
      <c r="D397" s="15" t="s">
        <v>16</v>
      </c>
      <c r="E397" s="6">
        <v>746.0</v>
      </c>
      <c r="F397" s="6">
        <v>888.0</v>
      </c>
      <c r="G397" s="6">
        <v>5.0</v>
      </c>
      <c r="H397" s="16">
        <f t="shared" si="2"/>
        <v>142</v>
      </c>
      <c r="I397" s="16">
        <f t="shared" si="3"/>
        <v>4440</v>
      </c>
      <c r="J397" s="16">
        <f t="shared" si="4"/>
        <v>3730</v>
      </c>
      <c r="K397" s="16">
        <f t="shared" si="5"/>
        <v>710</v>
      </c>
    </row>
    <row r="398">
      <c r="A398" s="14">
        <v>45638.0</v>
      </c>
      <c r="B398" s="15" t="str">
        <f t="shared" si="1"/>
        <v>December</v>
      </c>
      <c r="C398" s="15" t="s">
        <v>6</v>
      </c>
      <c r="D398" s="15" t="s">
        <v>26</v>
      </c>
      <c r="E398" s="6">
        <v>1201.0</v>
      </c>
      <c r="F398" s="6">
        <v>1398.0</v>
      </c>
      <c r="G398" s="6">
        <v>2.0</v>
      </c>
      <c r="H398" s="16">
        <f t="shared" si="2"/>
        <v>197</v>
      </c>
      <c r="I398" s="16">
        <f t="shared" si="3"/>
        <v>2796</v>
      </c>
      <c r="J398" s="16">
        <f t="shared" si="4"/>
        <v>2402</v>
      </c>
      <c r="K398" s="16">
        <f t="shared" si="5"/>
        <v>394</v>
      </c>
    </row>
    <row r="399">
      <c r="A399" s="14">
        <v>45639.0</v>
      </c>
      <c r="B399" s="15" t="str">
        <f t="shared" si="1"/>
        <v>December</v>
      </c>
      <c r="C399" s="15" t="s">
        <v>13</v>
      </c>
      <c r="D399" s="15" t="s">
        <v>25</v>
      </c>
      <c r="E399" s="6">
        <v>236.0</v>
      </c>
      <c r="F399" s="6">
        <v>667.0</v>
      </c>
      <c r="G399" s="6">
        <v>5.0</v>
      </c>
      <c r="H399" s="16">
        <f t="shared" si="2"/>
        <v>431</v>
      </c>
      <c r="I399" s="16">
        <f t="shared" si="3"/>
        <v>3335</v>
      </c>
      <c r="J399" s="16">
        <f t="shared" si="4"/>
        <v>1180</v>
      </c>
      <c r="K399" s="16">
        <f t="shared" si="5"/>
        <v>2155</v>
      </c>
    </row>
    <row r="400">
      <c r="A400" s="14">
        <v>45639.0</v>
      </c>
      <c r="B400" s="15" t="str">
        <f t="shared" si="1"/>
        <v>December</v>
      </c>
      <c r="C400" s="15" t="s">
        <v>8</v>
      </c>
      <c r="D400" s="15" t="s">
        <v>23</v>
      </c>
      <c r="E400" s="6">
        <v>767.0</v>
      </c>
      <c r="F400" s="6">
        <v>1250.0</v>
      </c>
      <c r="G400" s="6">
        <v>4.0</v>
      </c>
      <c r="H400" s="16">
        <f t="shared" si="2"/>
        <v>483</v>
      </c>
      <c r="I400" s="16">
        <f t="shared" si="3"/>
        <v>5000</v>
      </c>
      <c r="J400" s="16">
        <f t="shared" si="4"/>
        <v>3068</v>
      </c>
      <c r="K400" s="16">
        <f t="shared" si="5"/>
        <v>1932</v>
      </c>
    </row>
    <row r="401">
      <c r="A401" s="14">
        <v>45639.0</v>
      </c>
      <c r="B401" s="15" t="str">
        <f t="shared" si="1"/>
        <v>December</v>
      </c>
      <c r="C401" s="15" t="s">
        <v>6</v>
      </c>
      <c r="D401" s="15" t="s">
        <v>27</v>
      </c>
      <c r="E401" s="6">
        <v>205.0</v>
      </c>
      <c r="F401" s="6">
        <v>349.0</v>
      </c>
      <c r="G401" s="6">
        <v>1.0</v>
      </c>
      <c r="H401" s="16">
        <f t="shared" si="2"/>
        <v>144</v>
      </c>
      <c r="I401" s="16">
        <f t="shared" si="3"/>
        <v>349</v>
      </c>
      <c r="J401" s="16">
        <f t="shared" si="4"/>
        <v>205</v>
      </c>
      <c r="K401" s="16">
        <f t="shared" si="5"/>
        <v>144</v>
      </c>
    </row>
    <row r="402">
      <c r="A402" s="14">
        <v>45639.0</v>
      </c>
      <c r="B402" s="15" t="str">
        <f t="shared" si="1"/>
        <v>December</v>
      </c>
      <c r="C402" s="15" t="s">
        <v>13</v>
      </c>
      <c r="D402" s="15" t="s">
        <v>9</v>
      </c>
      <c r="E402" s="6">
        <v>1142.0</v>
      </c>
      <c r="F402" s="6">
        <v>1204.0</v>
      </c>
      <c r="G402" s="6">
        <v>3.0</v>
      </c>
      <c r="H402" s="16">
        <f t="shared" si="2"/>
        <v>62</v>
      </c>
      <c r="I402" s="16">
        <f t="shared" si="3"/>
        <v>3612</v>
      </c>
      <c r="J402" s="16">
        <f t="shared" si="4"/>
        <v>3426</v>
      </c>
      <c r="K402" s="16">
        <f t="shared" si="5"/>
        <v>186</v>
      </c>
    </row>
    <row r="403">
      <c r="A403" s="14">
        <v>45639.0</v>
      </c>
      <c r="B403" s="15" t="str">
        <f t="shared" si="1"/>
        <v>December</v>
      </c>
      <c r="C403" s="15" t="s">
        <v>24</v>
      </c>
      <c r="D403" s="15" t="s">
        <v>27</v>
      </c>
      <c r="E403" s="6">
        <v>1464.0</v>
      </c>
      <c r="F403" s="6">
        <v>1697.0</v>
      </c>
      <c r="G403" s="6">
        <v>4.0</v>
      </c>
      <c r="H403" s="16">
        <f t="shared" si="2"/>
        <v>233</v>
      </c>
      <c r="I403" s="16">
        <f t="shared" si="3"/>
        <v>6788</v>
      </c>
      <c r="J403" s="16">
        <f t="shared" si="4"/>
        <v>5856</v>
      </c>
      <c r="K403" s="16">
        <f t="shared" si="5"/>
        <v>932</v>
      </c>
    </row>
    <row r="404">
      <c r="A404" s="14">
        <v>45639.0</v>
      </c>
      <c r="B404" s="15" t="str">
        <f t="shared" si="1"/>
        <v>December</v>
      </c>
      <c r="C404" s="15" t="s">
        <v>6</v>
      </c>
      <c r="D404" s="15" t="s">
        <v>16</v>
      </c>
      <c r="E404" s="6">
        <v>1277.0</v>
      </c>
      <c r="F404" s="6">
        <v>1532.0</v>
      </c>
      <c r="G404" s="6">
        <v>3.0</v>
      </c>
      <c r="H404" s="16">
        <f t="shared" si="2"/>
        <v>255</v>
      </c>
      <c r="I404" s="16">
        <f t="shared" si="3"/>
        <v>4596</v>
      </c>
      <c r="J404" s="16">
        <f t="shared" si="4"/>
        <v>3831</v>
      </c>
      <c r="K404" s="16">
        <f t="shared" si="5"/>
        <v>765</v>
      </c>
    </row>
    <row r="405">
      <c r="A405" s="14">
        <v>45640.0</v>
      </c>
      <c r="B405" s="15" t="str">
        <f t="shared" si="1"/>
        <v>December</v>
      </c>
      <c r="C405" s="15" t="s">
        <v>13</v>
      </c>
      <c r="D405" s="15" t="s">
        <v>11</v>
      </c>
      <c r="E405" s="6">
        <v>1325.0</v>
      </c>
      <c r="F405" s="6">
        <v>1748.0</v>
      </c>
      <c r="G405" s="6">
        <v>2.0</v>
      </c>
      <c r="H405" s="16">
        <f t="shared" si="2"/>
        <v>423</v>
      </c>
      <c r="I405" s="16">
        <f t="shared" si="3"/>
        <v>3496</v>
      </c>
      <c r="J405" s="16">
        <f t="shared" si="4"/>
        <v>2650</v>
      </c>
      <c r="K405" s="16">
        <f t="shared" si="5"/>
        <v>846</v>
      </c>
    </row>
    <row r="406">
      <c r="A406" s="14">
        <v>45640.0</v>
      </c>
      <c r="B406" s="15" t="str">
        <f t="shared" si="1"/>
        <v>December</v>
      </c>
      <c r="C406" s="15" t="s">
        <v>10</v>
      </c>
      <c r="D406" s="15" t="s">
        <v>23</v>
      </c>
      <c r="E406" s="6">
        <v>928.0</v>
      </c>
      <c r="F406" s="6">
        <v>982.0</v>
      </c>
      <c r="G406" s="6">
        <v>2.0</v>
      </c>
      <c r="H406" s="16">
        <f t="shared" si="2"/>
        <v>54</v>
      </c>
      <c r="I406" s="16">
        <f t="shared" si="3"/>
        <v>1964</v>
      </c>
      <c r="J406" s="16">
        <f t="shared" si="4"/>
        <v>1856</v>
      </c>
      <c r="K406" s="16">
        <f t="shared" si="5"/>
        <v>108</v>
      </c>
    </row>
    <row r="407">
      <c r="A407" s="14">
        <v>45640.0</v>
      </c>
      <c r="B407" s="15" t="str">
        <f t="shared" si="1"/>
        <v>December</v>
      </c>
      <c r="C407" s="15" t="s">
        <v>22</v>
      </c>
      <c r="D407" s="15" t="s">
        <v>11</v>
      </c>
      <c r="E407" s="6">
        <v>1184.0</v>
      </c>
      <c r="F407" s="6">
        <v>1570.0</v>
      </c>
      <c r="G407" s="6">
        <v>2.0</v>
      </c>
      <c r="H407" s="16">
        <f t="shared" si="2"/>
        <v>386</v>
      </c>
      <c r="I407" s="16">
        <f t="shared" si="3"/>
        <v>3140</v>
      </c>
      <c r="J407" s="16">
        <f t="shared" si="4"/>
        <v>2368</v>
      </c>
      <c r="K407" s="16">
        <f t="shared" si="5"/>
        <v>772</v>
      </c>
    </row>
    <row r="408">
      <c r="A408" s="14">
        <v>45640.0</v>
      </c>
      <c r="B408" s="15" t="str">
        <f t="shared" si="1"/>
        <v>December</v>
      </c>
      <c r="C408" s="15" t="s">
        <v>15</v>
      </c>
      <c r="D408" s="15" t="s">
        <v>26</v>
      </c>
      <c r="E408" s="6">
        <v>652.0</v>
      </c>
      <c r="F408" s="6">
        <v>916.0</v>
      </c>
      <c r="G408" s="6">
        <v>2.0</v>
      </c>
      <c r="H408" s="16">
        <f t="shared" si="2"/>
        <v>264</v>
      </c>
      <c r="I408" s="16">
        <f t="shared" si="3"/>
        <v>1832</v>
      </c>
      <c r="J408" s="16">
        <f t="shared" si="4"/>
        <v>1304</v>
      </c>
      <c r="K408" s="16">
        <f t="shared" si="5"/>
        <v>528</v>
      </c>
    </row>
    <row r="409">
      <c r="A409" s="14">
        <v>45640.0</v>
      </c>
      <c r="B409" s="15" t="str">
        <f t="shared" si="1"/>
        <v>December</v>
      </c>
      <c r="C409" s="15" t="s">
        <v>10</v>
      </c>
      <c r="D409" s="15" t="s">
        <v>14</v>
      </c>
      <c r="E409" s="6">
        <v>1339.0</v>
      </c>
      <c r="F409" s="6">
        <v>1392.0</v>
      </c>
      <c r="G409" s="6">
        <v>2.0</v>
      </c>
      <c r="H409" s="16">
        <f t="shared" si="2"/>
        <v>53</v>
      </c>
      <c r="I409" s="16">
        <f t="shared" si="3"/>
        <v>2784</v>
      </c>
      <c r="J409" s="16">
        <f t="shared" si="4"/>
        <v>2678</v>
      </c>
      <c r="K409" s="16">
        <f t="shared" si="5"/>
        <v>106</v>
      </c>
    </row>
    <row r="410">
      <c r="A410" s="14">
        <v>45640.0</v>
      </c>
      <c r="B410" s="15" t="str">
        <f t="shared" si="1"/>
        <v>December</v>
      </c>
      <c r="C410" s="15" t="s">
        <v>15</v>
      </c>
      <c r="D410" s="15" t="s">
        <v>11</v>
      </c>
      <c r="E410" s="6">
        <v>1189.0</v>
      </c>
      <c r="F410" s="6">
        <v>1662.0</v>
      </c>
      <c r="G410" s="6">
        <v>2.0</v>
      </c>
      <c r="H410" s="16">
        <f t="shared" si="2"/>
        <v>473</v>
      </c>
      <c r="I410" s="16">
        <f t="shared" si="3"/>
        <v>3324</v>
      </c>
      <c r="J410" s="16">
        <f t="shared" si="4"/>
        <v>2378</v>
      </c>
      <c r="K410" s="16">
        <f t="shared" si="5"/>
        <v>946</v>
      </c>
    </row>
    <row r="411">
      <c r="A411" s="14">
        <v>45640.0</v>
      </c>
      <c r="B411" s="15" t="str">
        <f t="shared" si="1"/>
        <v>December</v>
      </c>
      <c r="C411" s="15" t="s">
        <v>10</v>
      </c>
      <c r="D411" s="15" t="s">
        <v>14</v>
      </c>
      <c r="E411" s="6">
        <v>349.0</v>
      </c>
      <c r="F411" s="6">
        <v>620.0</v>
      </c>
      <c r="G411" s="6">
        <v>1.0</v>
      </c>
      <c r="H411" s="16">
        <f t="shared" si="2"/>
        <v>271</v>
      </c>
      <c r="I411" s="16">
        <f t="shared" si="3"/>
        <v>620</v>
      </c>
      <c r="J411" s="16">
        <f t="shared" si="4"/>
        <v>349</v>
      </c>
      <c r="K411" s="16">
        <f t="shared" si="5"/>
        <v>271</v>
      </c>
    </row>
    <row r="412">
      <c r="A412" s="14">
        <v>45641.0</v>
      </c>
      <c r="B412" s="15" t="str">
        <f t="shared" si="1"/>
        <v>December</v>
      </c>
      <c r="C412" s="15" t="s">
        <v>8</v>
      </c>
      <c r="D412" s="15" t="s">
        <v>21</v>
      </c>
      <c r="E412" s="6">
        <v>831.0</v>
      </c>
      <c r="F412" s="6">
        <v>1088.0</v>
      </c>
      <c r="G412" s="6">
        <v>5.0</v>
      </c>
      <c r="H412" s="16">
        <f t="shared" si="2"/>
        <v>257</v>
      </c>
      <c r="I412" s="16">
        <f t="shared" si="3"/>
        <v>5440</v>
      </c>
      <c r="J412" s="16">
        <f t="shared" si="4"/>
        <v>4155</v>
      </c>
      <c r="K412" s="16">
        <f t="shared" si="5"/>
        <v>1285</v>
      </c>
    </row>
    <row r="413">
      <c r="A413" s="14">
        <v>45641.0</v>
      </c>
      <c r="B413" s="15" t="str">
        <f t="shared" si="1"/>
        <v>December</v>
      </c>
      <c r="C413" s="15" t="s">
        <v>20</v>
      </c>
      <c r="D413" s="15" t="s">
        <v>9</v>
      </c>
      <c r="E413" s="6">
        <v>1311.0</v>
      </c>
      <c r="F413" s="6">
        <v>1682.0</v>
      </c>
      <c r="G413" s="6">
        <v>2.0</v>
      </c>
      <c r="H413" s="16">
        <f t="shared" si="2"/>
        <v>371</v>
      </c>
      <c r="I413" s="16">
        <f t="shared" si="3"/>
        <v>3364</v>
      </c>
      <c r="J413" s="16">
        <f t="shared" si="4"/>
        <v>2622</v>
      </c>
      <c r="K413" s="16">
        <f t="shared" si="5"/>
        <v>742</v>
      </c>
    </row>
    <row r="414">
      <c r="A414" s="14">
        <v>45641.0</v>
      </c>
      <c r="B414" s="15" t="str">
        <f t="shared" si="1"/>
        <v>December</v>
      </c>
      <c r="C414" s="15" t="s">
        <v>20</v>
      </c>
      <c r="D414" s="15" t="s">
        <v>16</v>
      </c>
      <c r="E414" s="6">
        <v>869.0</v>
      </c>
      <c r="F414" s="6">
        <v>1209.0</v>
      </c>
      <c r="G414" s="6">
        <v>5.0</v>
      </c>
      <c r="H414" s="16">
        <f t="shared" si="2"/>
        <v>340</v>
      </c>
      <c r="I414" s="16">
        <f t="shared" si="3"/>
        <v>6045</v>
      </c>
      <c r="J414" s="16">
        <f t="shared" si="4"/>
        <v>4345</v>
      </c>
      <c r="K414" s="16">
        <f t="shared" si="5"/>
        <v>1700</v>
      </c>
    </row>
    <row r="415">
      <c r="A415" s="14">
        <v>45641.0</v>
      </c>
      <c r="B415" s="15" t="str">
        <f t="shared" si="1"/>
        <v>December</v>
      </c>
      <c r="C415" s="15" t="s">
        <v>13</v>
      </c>
      <c r="D415" s="15" t="s">
        <v>16</v>
      </c>
      <c r="E415" s="6">
        <v>1272.0</v>
      </c>
      <c r="F415" s="6">
        <v>1471.0</v>
      </c>
      <c r="G415" s="6">
        <v>5.0</v>
      </c>
      <c r="H415" s="16">
        <f t="shared" si="2"/>
        <v>199</v>
      </c>
      <c r="I415" s="16">
        <f t="shared" si="3"/>
        <v>7355</v>
      </c>
      <c r="J415" s="16">
        <f t="shared" si="4"/>
        <v>6360</v>
      </c>
      <c r="K415" s="16">
        <f t="shared" si="5"/>
        <v>995</v>
      </c>
    </row>
    <row r="416">
      <c r="A416" s="14">
        <v>45641.0</v>
      </c>
      <c r="B416" s="15" t="str">
        <f t="shared" si="1"/>
        <v>December</v>
      </c>
      <c r="C416" s="15" t="s">
        <v>10</v>
      </c>
      <c r="D416" s="15" t="s">
        <v>7</v>
      </c>
      <c r="E416" s="6">
        <v>356.0</v>
      </c>
      <c r="F416" s="6">
        <v>575.0</v>
      </c>
      <c r="G416" s="6">
        <v>1.0</v>
      </c>
      <c r="H416" s="16">
        <f t="shared" si="2"/>
        <v>219</v>
      </c>
      <c r="I416" s="16">
        <f t="shared" si="3"/>
        <v>575</v>
      </c>
      <c r="J416" s="16">
        <f t="shared" si="4"/>
        <v>356</v>
      </c>
      <c r="K416" s="16">
        <f t="shared" si="5"/>
        <v>219</v>
      </c>
    </row>
    <row r="417">
      <c r="A417" s="14">
        <v>45641.0</v>
      </c>
      <c r="B417" s="15" t="str">
        <f t="shared" si="1"/>
        <v>December</v>
      </c>
      <c r="C417" s="15" t="s">
        <v>6</v>
      </c>
      <c r="D417" s="15" t="s">
        <v>7</v>
      </c>
      <c r="E417" s="6">
        <v>459.0</v>
      </c>
      <c r="F417" s="6">
        <v>710.0</v>
      </c>
      <c r="G417" s="6">
        <v>5.0</v>
      </c>
      <c r="H417" s="16">
        <f t="shared" si="2"/>
        <v>251</v>
      </c>
      <c r="I417" s="16">
        <f t="shared" si="3"/>
        <v>3550</v>
      </c>
      <c r="J417" s="16">
        <f t="shared" si="4"/>
        <v>2295</v>
      </c>
      <c r="K417" s="16">
        <f t="shared" si="5"/>
        <v>1255</v>
      </c>
    </row>
    <row r="418">
      <c r="A418" s="14">
        <v>45641.0</v>
      </c>
      <c r="B418" s="15" t="str">
        <f t="shared" si="1"/>
        <v>December</v>
      </c>
      <c r="C418" s="15" t="s">
        <v>22</v>
      </c>
      <c r="D418" s="15" t="s">
        <v>14</v>
      </c>
      <c r="E418" s="6">
        <v>403.0</v>
      </c>
      <c r="F418" s="6">
        <v>570.0</v>
      </c>
      <c r="G418" s="6">
        <v>1.0</v>
      </c>
      <c r="H418" s="16">
        <f t="shared" si="2"/>
        <v>167</v>
      </c>
      <c r="I418" s="16">
        <f t="shared" si="3"/>
        <v>570</v>
      </c>
      <c r="J418" s="16">
        <f t="shared" si="4"/>
        <v>403</v>
      </c>
      <c r="K418" s="16">
        <f t="shared" si="5"/>
        <v>167</v>
      </c>
    </row>
    <row r="419">
      <c r="A419" s="14">
        <v>45641.0</v>
      </c>
      <c r="B419" s="15" t="str">
        <f t="shared" si="1"/>
        <v>December</v>
      </c>
      <c r="C419" s="15" t="s">
        <v>13</v>
      </c>
      <c r="D419" s="15" t="s">
        <v>9</v>
      </c>
      <c r="E419" s="6">
        <v>1406.0</v>
      </c>
      <c r="F419" s="6">
        <v>1534.0</v>
      </c>
      <c r="G419" s="6">
        <v>5.0</v>
      </c>
      <c r="H419" s="16">
        <f t="shared" si="2"/>
        <v>128</v>
      </c>
      <c r="I419" s="16">
        <f t="shared" si="3"/>
        <v>7670</v>
      </c>
      <c r="J419" s="16">
        <f t="shared" si="4"/>
        <v>7030</v>
      </c>
      <c r="K419" s="16">
        <f t="shared" si="5"/>
        <v>640</v>
      </c>
    </row>
    <row r="420">
      <c r="A420" s="14">
        <v>45642.0</v>
      </c>
      <c r="B420" s="15" t="str">
        <f t="shared" si="1"/>
        <v>December</v>
      </c>
      <c r="C420" s="15" t="s">
        <v>15</v>
      </c>
      <c r="D420" s="15" t="s">
        <v>11</v>
      </c>
      <c r="E420" s="6">
        <v>1261.0</v>
      </c>
      <c r="F420" s="6">
        <v>1741.0</v>
      </c>
      <c r="G420" s="6">
        <v>4.0</v>
      </c>
      <c r="H420" s="16">
        <f t="shared" si="2"/>
        <v>480</v>
      </c>
      <c r="I420" s="16">
        <f t="shared" si="3"/>
        <v>6964</v>
      </c>
      <c r="J420" s="16">
        <f t="shared" si="4"/>
        <v>5044</v>
      </c>
      <c r="K420" s="16">
        <f t="shared" si="5"/>
        <v>1920</v>
      </c>
    </row>
    <row r="421">
      <c r="A421" s="14">
        <v>45642.0</v>
      </c>
      <c r="B421" s="15" t="str">
        <f t="shared" si="1"/>
        <v>December</v>
      </c>
      <c r="C421" s="15" t="s">
        <v>24</v>
      </c>
      <c r="D421" s="15" t="s">
        <v>27</v>
      </c>
      <c r="E421" s="6">
        <v>882.0</v>
      </c>
      <c r="F421" s="6">
        <v>979.0</v>
      </c>
      <c r="G421" s="6">
        <v>1.0</v>
      </c>
      <c r="H421" s="16">
        <f t="shared" si="2"/>
        <v>97</v>
      </c>
      <c r="I421" s="16">
        <f t="shared" si="3"/>
        <v>979</v>
      </c>
      <c r="J421" s="16">
        <f t="shared" si="4"/>
        <v>882</v>
      </c>
      <c r="K421" s="16">
        <f t="shared" si="5"/>
        <v>97</v>
      </c>
    </row>
    <row r="422">
      <c r="A422" s="14">
        <v>45642.0</v>
      </c>
      <c r="B422" s="15" t="str">
        <f t="shared" si="1"/>
        <v>December</v>
      </c>
      <c r="C422" s="15" t="s">
        <v>24</v>
      </c>
      <c r="D422" s="15" t="s">
        <v>26</v>
      </c>
      <c r="E422" s="6">
        <v>1268.0</v>
      </c>
      <c r="F422" s="6">
        <v>1469.0</v>
      </c>
      <c r="G422" s="6">
        <v>3.0</v>
      </c>
      <c r="H422" s="16">
        <f t="shared" si="2"/>
        <v>201</v>
      </c>
      <c r="I422" s="16">
        <f t="shared" si="3"/>
        <v>4407</v>
      </c>
      <c r="J422" s="16">
        <f t="shared" si="4"/>
        <v>3804</v>
      </c>
      <c r="K422" s="16">
        <f t="shared" si="5"/>
        <v>603</v>
      </c>
    </row>
    <row r="423">
      <c r="A423" s="14">
        <v>45642.0</v>
      </c>
      <c r="B423" s="15" t="str">
        <f t="shared" si="1"/>
        <v>December</v>
      </c>
      <c r="C423" s="15" t="s">
        <v>22</v>
      </c>
      <c r="D423" s="15" t="s">
        <v>27</v>
      </c>
      <c r="E423" s="6">
        <v>1026.0</v>
      </c>
      <c r="F423" s="6">
        <v>1413.0</v>
      </c>
      <c r="G423" s="6">
        <v>2.0</v>
      </c>
      <c r="H423" s="16">
        <f t="shared" si="2"/>
        <v>387</v>
      </c>
      <c r="I423" s="16">
        <f t="shared" si="3"/>
        <v>2826</v>
      </c>
      <c r="J423" s="16">
        <f t="shared" si="4"/>
        <v>2052</v>
      </c>
      <c r="K423" s="16">
        <f t="shared" si="5"/>
        <v>774</v>
      </c>
    </row>
    <row r="424">
      <c r="A424" s="14">
        <v>45642.0</v>
      </c>
      <c r="B424" s="15" t="str">
        <f t="shared" si="1"/>
        <v>December</v>
      </c>
      <c r="C424" s="15" t="s">
        <v>13</v>
      </c>
      <c r="D424" s="15" t="s">
        <v>21</v>
      </c>
      <c r="E424" s="6">
        <v>865.0</v>
      </c>
      <c r="F424" s="6">
        <v>1225.0</v>
      </c>
      <c r="G424" s="6">
        <v>4.0</v>
      </c>
      <c r="H424" s="16">
        <f t="shared" si="2"/>
        <v>360</v>
      </c>
      <c r="I424" s="16">
        <f t="shared" si="3"/>
        <v>4900</v>
      </c>
      <c r="J424" s="16">
        <f t="shared" si="4"/>
        <v>3460</v>
      </c>
      <c r="K424" s="16">
        <f t="shared" si="5"/>
        <v>1440</v>
      </c>
    </row>
    <row r="425">
      <c r="A425" s="14">
        <v>45642.0</v>
      </c>
      <c r="B425" s="15" t="str">
        <f t="shared" si="1"/>
        <v>December</v>
      </c>
      <c r="C425" s="15" t="s">
        <v>6</v>
      </c>
      <c r="D425" s="15" t="s">
        <v>26</v>
      </c>
      <c r="E425" s="6">
        <v>1244.0</v>
      </c>
      <c r="F425" s="6">
        <v>1673.0</v>
      </c>
      <c r="G425" s="6">
        <v>5.0</v>
      </c>
      <c r="H425" s="16">
        <f t="shared" si="2"/>
        <v>429</v>
      </c>
      <c r="I425" s="16">
        <f t="shared" si="3"/>
        <v>8365</v>
      </c>
      <c r="J425" s="16">
        <f t="shared" si="4"/>
        <v>6220</v>
      </c>
      <c r="K425" s="16">
        <f t="shared" si="5"/>
        <v>2145</v>
      </c>
    </row>
    <row r="426">
      <c r="A426" s="14">
        <v>45642.0</v>
      </c>
      <c r="B426" s="15" t="str">
        <f t="shared" si="1"/>
        <v>December</v>
      </c>
      <c r="C426" s="15" t="s">
        <v>20</v>
      </c>
      <c r="D426" s="15" t="s">
        <v>9</v>
      </c>
      <c r="E426" s="6">
        <v>724.0</v>
      </c>
      <c r="F426" s="6">
        <v>1104.0</v>
      </c>
      <c r="G426" s="6">
        <v>2.0</v>
      </c>
      <c r="H426" s="16">
        <f t="shared" si="2"/>
        <v>380</v>
      </c>
      <c r="I426" s="16">
        <f t="shared" si="3"/>
        <v>2208</v>
      </c>
      <c r="J426" s="16">
        <f t="shared" si="4"/>
        <v>1448</v>
      </c>
      <c r="K426" s="16">
        <f t="shared" si="5"/>
        <v>760</v>
      </c>
    </row>
    <row r="427">
      <c r="A427" s="14">
        <v>45642.0</v>
      </c>
      <c r="B427" s="15" t="str">
        <f t="shared" si="1"/>
        <v>December</v>
      </c>
      <c r="C427" s="15" t="s">
        <v>6</v>
      </c>
      <c r="D427" s="15" t="s">
        <v>14</v>
      </c>
      <c r="E427" s="6">
        <v>581.0</v>
      </c>
      <c r="F427" s="6">
        <v>705.0</v>
      </c>
      <c r="G427" s="6">
        <v>5.0</v>
      </c>
      <c r="H427" s="16">
        <f t="shared" si="2"/>
        <v>124</v>
      </c>
      <c r="I427" s="16">
        <f t="shared" si="3"/>
        <v>3525</v>
      </c>
      <c r="J427" s="16">
        <f t="shared" si="4"/>
        <v>2905</v>
      </c>
      <c r="K427" s="16">
        <f t="shared" si="5"/>
        <v>620</v>
      </c>
    </row>
    <row r="428">
      <c r="A428" s="14">
        <v>45643.0</v>
      </c>
      <c r="B428" s="15" t="str">
        <f t="shared" si="1"/>
        <v>December</v>
      </c>
      <c r="C428" s="15" t="s">
        <v>24</v>
      </c>
      <c r="D428" s="15" t="s">
        <v>16</v>
      </c>
      <c r="E428" s="6">
        <v>812.0</v>
      </c>
      <c r="F428" s="6">
        <v>1017.0</v>
      </c>
      <c r="G428" s="6">
        <v>1.0</v>
      </c>
      <c r="H428" s="16">
        <f t="shared" si="2"/>
        <v>205</v>
      </c>
      <c r="I428" s="16">
        <f t="shared" si="3"/>
        <v>1017</v>
      </c>
      <c r="J428" s="16">
        <f t="shared" si="4"/>
        <v>812</v>
      </c>
      <c r="K428" s="16">
        <f t="shared" si="5"/>
        <v>205</v>
      </c>
    </row>
    <row r="429">
      <c r="A429" s="14">
        <v>45643.0</v>
      </c>
      <c r="B429" s="15" t="str">
        <f t="shared" si="1"/>
        <v>December</v>
      </c>
      <c r="C429" s="15" t="s">
        <v>15</v>
      </c>
      <c r="D429" s="15" t="s">
        <v>14</v>
      </c>
      <c r="E429" s="6">
        <v>684.0</v>
      </c>
      <c r="F429" s="6">
        <v>927.0</v>
      </c>
      <c r="G429" s="6">
        <v>1.0</v>
      </c>
      <c r="H429" s="16">
        <f t="shared" si="2"/>
        <v>243</v>
      </c>
      <c r="I429" s="16">
        <f t="shared" si="3"/>
        <v>927</v>
      </c>
      <c r="J429" s="16">
        <f t="shared" si="4"/>
        <v>684</v>
      </c>
      <c r="K429" s="16">
        <f t="shared" si="5"/>
        <v>243</v>
      </c>
    </row>
    <row r="430">
      <c r="A430" s="14">
        <v>45643.0</v>
      </c>
      <c r="B430" s="15" t="str">
        <f t="shared" si="1"/>
        <v>December</v>
      </c>
      <c r="C430" s="15" t="s">
        <v>15</v>
      </c>
      <c r="D430" s="15" t="s">
        <v>26</v>
      </c>
      <c r="E430" s="6">
        <v>1131.0</v>
      </c>
      <c r="F430" s="6">
        <v>1300.0</v>
      </c>
      <c r="G430" s="6">
        <v>1.0</v>
      </c>
      <c r="H430" s="16">
        <f t="shared" si="2"/>
        <v>169</v>
      </c>
      <c r="I430" s="16">
        <f t="shared" si="3"/>
        <v>1300</v>
      </c>
      <c r="J430" s="16">
        <f t="shared" si="4"/>
        <v>1131</v>
      </c>
      <c r="K430" s="16">
        <f t="shared" si="5"/>
        <v>169</v>
      </c>
    </row>
    <row r="431">
      <c r="A431" s="14">
        <v>45643.0</v>
      </c>
      <c r="B431" s="15" t="str">
        <f t="shared" si="1"/>
        <v>December</v>
      </c>
      <c r="C431" s="15" t="s">
        <v>24</v>
      </c>
      <c r="D431" s="15" t="s">
        <v>21</v>
      </c>
      <c r="E431" s="6">
        <v>1022.0</v>
      </c>
      <c r="F431" s="6">
        <v>1248.0</v>
      </c>
      <c r="G431" s="6">
        <v>3.0</v>
      </c>
      <c r="H431" s="16">
        <f t="shared" si="2"/>
        <v>226</v>
      </c>
      <c r="I431" s="16">
        <f t="shared" si="3"/>
        <v>3744</v>
      </c>
      <c r="J431" s="16">
        <f t="shared" si="4"/>
        <v>3066</v>
      </c>
      <c r="K431" s="16">
        <f t="shared" si="5"/>
        <v>678</v>
      </c>
    </row>
    <row r="432">
      <c r="A432" s="14">
        <v>45643.0</v>
      </c>
      <c r="B432" s="15" t="str">
        <f t="shared" si="1"/>
        <v>December</v>
      </c>
      <c r="C432" s="15" t="s">
        <v>22</v>
      </c>
      <c r="D432" s="15" t="s">
        <v>27</v>
      </c>
      <c r="E432" s="6">
        <v>219.0</v>
      </c>
      <c r="F432" s="6">
        <v>609.0</v>
      </c>
      <c r="G432" s="6">
        <v>3.0</v>
      </c>
      <c r="H432" s="16">
        <f t="shared" si="2"/>
        <v>390</v>
      </c>
      <c r="I432" s="16">
        <f t="shared" si="3"/>
        <v>1827</v>
      </c>
      <c r="J432" s="16">
        <f t="shared" si="4"/>
        <v>657</v>
      </c>
      <c r="K432" s="16">
        <f t="shared" si="5"/>
        <v>1170</v>
      </c>
    </row>
    <row r="433">
      <c r="A433" s="14">
        <v>45643.0</v>
      </c>
      <c r="B433" s="15" t="str">
        <f t="shared" si="1"/>
        <v>December</v>
      </c>
      <c r="C433" s="15" t="s">
        <v>8</v>
      </c>
      <c r="D433" s="15" t="s">
        <v>14</v>
      </c>
      <c r="E433" s="6">
        <v>901.0</v>
      </c>
      <c r="F433" s="6">
        <v>1010.0</v>
      </c>
      <c r="G433" s="6">
        <v>4.0</v>
      </c>
      <c r="H433" s="16">
        <f t="shared" si="2"/>
        <v>109</v>
      </c>
      <c r="I433" s="16">
        <f t="shared" si="3"/>
        <v>4040</v>
      </c>
      <c r="J433" s="16">
        <f t="shared" si="4"/>
        <v>3604</v>
      </c>
      <c r="K433" s="16">
        <f t="shared" si="5"/>
        <v>436</v>
      </c>
    </row>
    <row r="434">
      <c r="A434" s="14">
        <v>45643.0</v>
      </c>
      <c r="B434" s="15" t="str">
        <f t="shared" si="1"/>
        <v>December</v>
      </c>
      <c r="C434" s="15" t="s">
        <v>22</v>
      </c>
      <c r="D434" s="15" t="s">
        <v>16</v>
      </c>
      <c r="E434" s="6">
        <v>378.0</v>
      </c>
      <c r="F434" s="6">
        <v>816.0</v>
      </c>
      <c r="G434" s="6">
        <v>1.0</v>
      </c>
      <c r="H434" s="16">
        <f t="shared" si="2"/>
        <v>438</v>
      </c>
      <c r="I434" s="16">
        <f t="shared" si="3"/>
        <v>816</v>
      </c>
      <c r="J434" s="16">
        <f t="shared" si="4"/>
        <v>378</v>
      </c>
      <c r="K434" s="16">
        <f t="shared" si="5"/>
        <v>438</v>
      </c>
    </row>
    <row r="435">
      <c r="A435" s="14">
        <v>45643.0</v>
      </c>
      <c r="B435" s="15" t="str">
        <f t="shared" si="1"/>
        <v>December</v>
      </c>
      <c r="C435" s="15" t="s">
        <v>20</v>
      </c>
      <c r="D435" s="15" t="s">
        <v>7</v>
      </c>
      <c r="E435" s="6">
        <v>598.0</v>
      </c>
      <c r="F435" s="6">
        <v>784.0</v>
      </c>
      <c r="G435" s="6">
        <v>1.0</v>
      </c>
      <c r="H435" s="16">
        <f t="shared" si="2"/>
        <v>186</v>
      </c>
      <c r="I435" s="16">
        <f t="shared" si="3"/>
        <v>784</v>
      </c>
      <c r="J435" s="16">
        <f t="shared" si="4"/>
        <v>598</v>
      </c>
      <c r="K435" s="16">
        <f t="shared" si="5"/>
        <v>186</v>
      </c>
    </row>
    <row r="436">
      <c r="A436" s="14">
        <v>45644.0</v>
      </c>
      <c r="B436" s="15" t="str">
        <f t="shared" si="1"/>
        <v>December</v>
      </c>
      <c r="C436" s="15" t="s">
        <v>6</v>
      </c>
      <c r="D436" s="15" t="s">
        <v>7</v>
      </c>
      <c r="E436" s="6">
        <v>1190.0</v>
      </c>
      <c r="F436" s="6">
        <v>1681.0</v>
      </c>
      <c r="G436" s="6">
        <v>5.0</v>
      </c>
      <c r="H436" s="16">
        <f t="shared" si="2"/>
        <v>491</v>
      </c>
      <c r="I436" s="16">
        <f t="shared" si="3"/>
        <v>8405</v>
      </c>
      <c r="J436" s="16">
        <f t="shared" si="4"/>
        <v>5950</v>
      </c>
      <c r="K436" s="16">
        <f t="shared" si="5"/>
        <v>2455</v>
      </c>
    </row>
    <row r="437">
      <c r="A437" s="14">
        <v>45644.0</v>
      </c>
      <c r="B437" s="15" t="str">
        <f t="shared" si="1"/>
        <v>December</v>
      </c>
      <c r="C437" s="15" t="s">
        <v>13</v>
      </c>
      <c r="D437" s="15" t="s">
        <v>23</v>
      </c>
      <c r="E437" s="6">
        <v>260.0</v>
      </c>
      <c r="F437" s="6">
        <v>712.0</v>
      </c>
      <c r="G437" s="6">
        <v>3.0</v>
      </c>
      <c r="H437" s="16">
        <f t="shared" si="2"/>
        <v>452</v>
      </c>
      <c r="I437" s="16">
        <f t="shared" si="3"/>
        <v>2136</v>
      </c>
      <c r="J437" s="16">
        <f t="shared" si="4"/>
        <v>780</v>
      </c>
      <c r="K437" s="16">
        <f t="shared" si="5"/>
        <v>1356</v>
      </c>
    </row>
    <row r="438">
      <c r="A438" s="14">
        <v>45644.0</v>
      </c>
      <c r="B438" s="15" t="str">
        <f t="shared" si="1"/>
        <v>December</v>
      </c>
      <c r="C438" s="15" t="s">
        <v>22</v>
      </c>
      <c r="D438" s="15" t="s">
        <v>25</v>
      </c>
      <c r="E438" s="6">
        <v>932.0</v>
      </c>
      <c r="F438" s="6">
        <v>1104.0</v>
      </c>
      <c r="G438" s="6">
        <v>3.0</v>
      </c>
      <c r="H438" s="16">
        <f t="shared" si="2"/>
        <v>172</v>
      </c>
      <c r="I438" s="16">
        <f t="shared" si="3"/>
        <v>3312</v>
      </c>
      <c r="J438" s="16">
        <f t="shared" si="4"/>
        <v>2796</v>
      </c>
      <c r="K438" s="16">
        <f t="shared" si="5"/>
        <v>516</v>
      </c>
    </row>
    <row r="439">
      <c r="A439" s="14">
        <v>45644.0</v>
      </c>
      <c r="B439" s="15" t="str">
        <f t="shared" si="1"/>
        <v>December</v>
      </c>
      <c r="C439" s="15" t="s">
        <v>15</v>
      </c>
      <c r="D439" s="15" t="s">
        <v>21</v>
      </c>
      <c r="E439" s="6">
        <v>691.0</v>
      </c>
      <c r="F439" s="6">
        <v>791.0</v>
      </c>
      <c r="G439" s="6">
        <v>4.0</v>
      </c>
      <c r="H439" s="16">
        <f t="shared" si="2"/>
        <v>100</v>
      </c>
      <c r="I439" s="16">
        <f t="shared" si="3"/>
        <v>3164</v>
      </c>
      <c r="J439" s="16">
        <f t="shared" si="4"/>
        <v>2764</v>
      </c>
      <c r="K439" s="16">
        <f t="shared" si="5"/>
        <v>400</v>
      </c>
    </row>
    <row r="440">
      <c r="A440" s="14">
        <v>45644.0</v>
      </c>
      <c r="B440" s="15" t="str">
        <f t="shared" si="1"/>
        <v>December</v>
      </c>
      <c r="C440" s="15" t="s">
        <v>8</v>
      </c>
      <c r="D440" s="15" t="s">
        <v>16</v>
      </c>
      <c r="E440" s="6">
        <v>1061.0</v>
      </c>
      <c r="F440" s="6">
        <v>1538.0</v>
      </c>
      <c r="G440" s="6">
        <v>2.0</v>
      </c>
      <c r="H440" s="16">
        <f t="shared" si="2"/>
        <v>477</v>
      </c>
      <c r="I440" s="16">
        <f t="shared" si="3"/>
        <v>3076</v>
      </c>
      <c r="J440" s="16">
        <f t="shared" si="4"/>
        <v>2122</v>
      </c>
      <c r="K440" s="16">
        <f t="shared" si="5"/>
        <v>954</v>
      </c>
    </row>
    <row r="441">
      <c r="A441" s="14">
        <v>45644.0</v>
      </c>
      <c r="B441" s="15" t="str">
        <f t="shared" si="1"/>
        <v>December</v>
      </c>
      <c r="C441" s="15" t="s">
        <v>10</v>
      </c>
      <c r="D441" s="15" t="s">
        <v>21</v>
      </c>
      <c r="E441" s="6">
        <v>1317.0</v>
      </c>
      <c r="F441" s="6">
        <v>1424.0</v>
      </c>
      <c r="G441" s="6">
        <v>5.0</v>
      </c>
      <c r="H441" s="16">
        <f t="shared" si="2"/>
        <v>107</v>
      </c>
      <c r="I441" s="16">
        <f t="shared" si="3"/>
        <v>7120</v>
      </c>
      <c r="J441" s="16">
        <f t="shared" si="4"/>
        <v>6585</v>
      </c>
      <c r="K441" s="16">
        <f t="shared" si="5"/>
        <v>535</v>
      </c>
    </row>
    <row r="442">
      <c r="A442" s="14">
        <v>45645.0</v>
      </c>
      <c r="B442" s="15" t="str">
        <f t="shared" si="1"/>
        <v>December</v>
      </c>
      <c r="C442" s="15" t="s">
        <v>22</v>
      </c>
      <c r="D442" s="15" t="s">
        <v>9</v>
      </c>
      <c r="E442" s="6">
        <v>985.0</v>
      </c>
      <c r="F442" s="6">
        <v>1231.0</v>
      </c>
      <c r="G442" s="6">
        <v>4.0</v>
      </c>
      <c r="H442" s="16">
        <f t="shared" si="2"/>
        <v>246</v>
      </c>
      <c r="I442" s="16">
        <f t="shared" si="3"/>
        <v>4924</v>
      </c>
      <c r="J442" s="16">
        <f t="shared" si="4"/>
        <v>3940</v>
      </c>
      <c r="K442" s="16">
        <f t="shared" si="5"/>
        <v>984</v>
      </c>
    </row>
    <row r="443">
      <c r="A443" s="14">
        <v>45645.0</v>
      </c>
      <c r="B443" s="15" t="str">
        <f t="shared" si="1"/>
        <v>December</v>
      </c>
      <c r="C443" s="15" t="s">
        <v>6</v>
      </c>
      <c r="D443" s="15" t="s">
        <v>14</v>
      </c>
      <c r="E443" s="6">
        <v>905.0</v>
      </c>
      <c r="F443" s="6">
        <v>1067.0</v>
      </c>
      <c r="G443" s="6">
        <v>1.0</v>
      </c>
      <c r="H443" s="16">
        <f t="shared" si="2"/>
        <v>162</v>
      </c>
      <c r="I443" s="16">
        <f t="shared" si="3"/>
        <v>1067</v>
      </c>
      <c r="J443" s="16">
        <f t="shared" si="4"/>
        <v>905</v>
      </c>
      <c r="K443" s="16">
        <f t="shared" si="5"/>
        <v>162</v>
      </c>
    </row>
    <row r="444">
      <c r="A444" s="14">
        <v>45645.0</v>
      </c>
      <c r="B444" s="15" t="str">
        <f t="shared" si="1"/>
        <v>December</v>
      </c>
      <c r="C444" s="15" t="s">
        <v>15</v>
      </c>
      <c r="D444" s="15" t="s">
        <v>16</v>
      </c>
      <c r="E444" s="6">
        <v>839.0</v>
      </c>
      <c r="F444" s="6">
        <v>942.0</v>
      </c>
      <c r="G444" s="6">
        <v>5.0</v>
      </c>
      <c r="H444" s="16">
        <f t="shared" si="2"/>
        <v>103</v>
      </c>
      <c r="I444" s="16">
        <f t="shared" si="3"/>
        <v>4710</v>
      </c>
      <c r="J444" s="16">
        <f t="shared" si="4"/>
        <v>4195</v>
      </c>
      <c r="K444" s="16">
        <f t="shared" si="5"/>
        <v>515</v>
      </c>
    </row>
    <row r="445">
      <c r="A445" s="14">
        <v>45645.0</v>
      </c>
      <c r="B445" s="15" t="str">
        <f t="shared" si="1"/>
        <v>December</v>
      </c>
      <c r="C445" s="15" t="s">
        <v>22</v>
      </c>
      <c r="D445" s="15" t="s">
        <v>21</v>
      </c>
      <c r="E445" s="6">
        <v>269.0</v>
      </c>
      <c r="F445" s="6">
        <v>342.0</v>
      </c>
      <c r="G445" s="6">
        <v>5.0</v>
      </c>
      <c r="H445" s="16">
        <f t="shared" si="2"/>
        <v>73</v>
      </c>
      <c r="I445" s="16">
        <f t="shared" si="3"/>
        <v>1710</v>
      </c>
      <c r="J445" s="16">
        <f t="shared" si="4"/>
        <v>1345</v>
      </c>
      <c r="K445" s="16">
        <f t="shared" si="5"/>
        <v>365</v>
      </c>
    </row>
    <row r="446">
      <c r="A446" s="14">
        <v>45645.0</v>
      </c>
      <c r="B446" s="15" t="str">
        <f t="shared" si="1"/>
        <v>December</v>
      </c>
      <c r="C446" s="15" t="s">
        <v>24</v>
      </c>
      <c r="D446" s="15" t="s">
        <v>14</v>
      </c>
      <c r="E446" s="6">
        <v>891.0</v>
      </c>
      <c r="F446" s="6">
        <v>945.0</v>
      </c>
      <c r="G446" s="6">
        <v>4.0</v>
      </c>
      <c r="H446" s="16">
        <f t="shared" si="2"/>
        <v>54</v>
      </c>
      <c r="I446" s="16">
        <f t="shared" si="3"/>
        <v>3780</v>
      </c>
      <c r="J446" s="16">
        <f t="shared" si="4"/>
        <v>3564</v>
      </c>
      <c r="K446" s="16">
        <f t="shared" si="5"/>
        <v>216</v>
      </c>
    </row>
    <row r="447">
      <c r="A447" s="14">
        <v>45645.0</v>
      </c>
      <c r="B447" s="15" t="str">
        <f t="shared" si="1"/>
        <v>December</v>
      </c>
      <c r="C447" s="15" t="s">
        <v>15</v>
      </c>
      <c r="D447" s="15" t="s">
        <v>27</v>
      </c>
      <c r="E447" s="6">
        <v>1067.0</v>
      </c>
      <c r="F447" s="6">
        <v>1175.0</v>
      </c>
      <c r="G447" s="6">
        <v>2.0</v>
      </c>
      <c r="H447" s="16">
        <f t="shared" si="2"/>
        <v>108</v>
      </c>
      <c r="I447" s="16">
        <f t="shared" si="3"/>
        <v>2350</v>
      </c>
      <c r="J447" s="16">
        <f t="shared" si="4"/>
        <v>2134</v>
      </c>
      <c r="K447" s="16">
        <f t="shared" si="5"/>
        <v>216</v>
      </c>
    </row>
    <row r="448">
      <c r="A448" s="14">
        <v>45645.0</v>
      </c>
      <c r="B448" s="15" t="str">
        <f t="shared" si="1"/>
        <v>December</v>
      </c>
      <c r="C448" s="15" t="s">
        <v>22</v>
      </c>
      <c r="D448" s="15" t="s">
        <v>14</v>
      </c>
      <c r="E448" s="6">
        <v>1478.0</v>
      </c>
      <c r="F448" s="6">
        <v>1665.0</v>
      </c>
      <c r="G448" s="6">
        <v>5.0</v>
      </c>
      <c r="H448" s="16">
        <f t="shared" si="2"/>
        <v>187</v>
      </c>
      <c r="I448" s="16">
        <f t="shared" si="3"/>
        <v>8325</v>
      </c>
      <c r="J448" s="16">
        <f t="shared" si="4"/>
        <v>7390</v>
      </c>
      <c r="K448" s="16">
        <f t="shared" si="5"/>
        <v>935</v>
      </c>
    </row>
    <row r="449">
      <c r="A449" s="14">
        <v>45645.0</v>
      </c>
      <c r="B449" s="15" t="str">
        <f t="shared" si="1"/>
        <v>December</v>
      </c>
      <c r="C449" s="15" t="s">
        <v>22</v>
      </c>
      <c r="D449" s="15" t="s">
        <v>23</v>
      </c>
      <c r="E449" s="6">
        <v>1162.0</v>
      </c>
      <c r="F449" s="6">
        <v>1218.0</v>
      </c>
      <c r="G449" s="6">
        <v>4.0</v>
      </c>
      <c r="H449" s="16">
        <f t="shared" si="2"/>
        <v>56</v>
      </c>
      <c r="I449" s="16">
        <f t="shared" si="3"/>
        <v>4872</v>
      </c>
      <c r="J449" s="16">
        <f t="shared" si="4"/>
        <v>4648</v>
      </c>
      <c r="K449" s="16">
        <f t="shared" si="5"/>
        <v>224</v>
      </c>
    </row>
    <row r="450">
      <c r="A450" s="14">
        <v>45645.0</v>
      </c>
      <c r="B450" s="15" t="str">
        <f t="shared" si="1"/>
        <v>December</v>
      </c>
      <c r="C450" s="15" t="s">
        <v>8</v>
      </c>
      <c r="D450" s="15" t="s">
        <v>11</v>
      </c>
      <c r="E450" s="6">
        <v>203.0</v>
      </c>
      <c r="F450" s="6">
        <v>280.0</v>
      </c>
      <c r="G450" s="6">
        <v>2.0</v>
      </c>
      <c r="H450" s="16">
        <f t="shared" si="2"/>
        <v>77</v>
      </c>
      <c r="I450" s="16">
        <f t="shared" si="3"/>
        <v>560</v>
      </c>
      <c r="J450" s="16">
        <f t="shared" si="4"/>
        <v>406</v>
      </c>
      <c r="K450" s="16">
        <f t="shared" si="5"/>
        <v>154</v>
      </c>
    </row>
    <row r="451">
      <c r="A451" s="14">
        <v>45645.0</v>
      </c>
      <c r="B451" s="15" t="str">
        <f t="shared" si="1"/>
        <v>December</v>
      </c>
      <c r="C451" s="15" t="s">
        <v>22</v>
      </c>
      <c r="D451" s="15" t="s">
        <v>21</v>
      </c>
      <c r="E451" s="6">
        <v>906.0</v>
      </c>
      <c r="F451" s="6">
        <v>1043.0</v>
      </c>
      <c r="G451" s="6">
        <v>1.0</v>
      </c>
      <c r="H451" s="16">
        <f t="shared" si="2"/>
        <v>137</v>
      </c>
      <c r="I451" s="16">
        <f t="shared" si="3"/>
        <v>1043</v>
      </c>
      <c r="J451" s="16">
        <f t="shared" si="4"/>
        <v>906</v>
      </c>
      <c r="K451" s="16">
        <f t="shared" si="5"/>
        <v>137</v>
      </c>
    </row>
    <row r="452">
      <c r="A452" s="14">
        <v>45646.0</v>
      </c>
      <c r="B452" s="15" t="str">
        <f t="shared" si="1"/>
        <v>December</v>
      </c>
      <c r="C452" s="15" t="s">
        <v>22</v>
      </c>
      <c r="D452" s="15" t="s">
        <v>14</v>
      </c>
      <c r="E452" s="6">
        <v>1223.0</v>
      </c>
      <c r="F452" s="6">
        <v>1468.0</v>
      </c>
      <c r="G452" s="6">
        <v>3.0</v>
      </c>
      <c r="H452" s="16">
        <f t="shared" si="2"/>
        <v>245</v>
      </c>
      <c r="I452" s="16">
        <f t="shared" si="3"/>
        <v>4404</v>
      </c>
      <c r="J452" s="16">
        <f t="shared" si="4"/>
        <v>3669</v>
      </c>
      <c r="K452" s="16">
        <f t="shared" si="5"/>
        <v>735</v>
      </c>
    </row>
    <row r="453">
      <c r="A453" s="14">
        <v>45646.0</v>
      </c>
      <c r="B453" s="15" t="str">
        <f t="shared" si="1"/>
        <v>December</v>
      </c>
      <c r="C453" s="15" t="s">
        <v>22</v>
      </c>
      <c r="D453" s="15" t="s">
        <v>9</v>
      </c>
      <c r="E453" s="6">
        <v>1103.0</v>
      </c>
      <c r="F453" s="6">
        <v>1176.0</v>
      </c>
      <c r="G453" s="6">
        <v>1.0</v>
      </c>
      <c r="H453" s="16">
        <f t="shared" si="2"/>
        <v>73</v>
      </c>
      <c r="I453" s="16">
        <f t="shared" si="3"/>
        <v>1176</v>
      </c>
      <c r="J453" s="16">
        <f t="shared" si="4"/>
        <v>1103</v>
      </c>
      <c r="K453" s="16">
        <f t="shared" si="5"/>
        <v>73</v>
      </c>
    </row>
    <row r="454">
      <c r="A454" s="14">
        <v>45647.0</v>
      </c>
      <c r="B454" s="15" t="str">
        <f t="shared" si="1"/>
        <v>December</v>
      </c>
      <c r="C454" s="15" t="s">
        <v>10</v>
      </c>
      <c r="D454" s="15" t="s">
        <v>11</v>
      </c>
      <c r="E454" s="6">
        <v>1250.0</v>
      </c>
      <c r="F454" s="6">
        <v>1306.0</v>
      </c>
      <c r="G454" s="6">
        <v>2.0</v>
      </c>
      <c r="H454" s="16">
        <f t="shared" si="2"/>
        <v>56</v>
      </c>
      <c r="I454" s="16">
        <f t="shared" si="3"/>
        <v>2612</v>
      </c>
      <c r="J454" s="16">
        <f t="shared" si="4"/>
        <v>2500</v>
      </c>
      <c r="K454" s="16">
        <f t="shared" si="5"/>
        <v>112</v>
      </c>
    </row>
    <row r="455">
      <c r="A455" s="14">
        <v>45647.0</v>
      </c>
      <c r="B455" s="15" t="str">
        <f t="shared" si="1"/>
        <v>December</v>
      </c>
      <c r="C455" s="15" t="s">
        <v>24</v>
      </c>
      <c r="D455" s="15" t="s">
        <v>25</v>
      </c>
      <c r="E455" s="6">
        <v>530.0</v>
      </c>
      <c r="F455" s="6">
        <v>968.0</v>
      </c>
      <c r="G455" s="6">
        <v>1.0</v>
      </c>
      <c r="H455" s="16">
        <f t="shared" si="2"/>
        <v>438</v>
      </c>
      <c r="I455" s="16">
        <f t="shared" si="3"/>
        <v>968</v>
      </c>
      <c r="J455" s="16">
        <f t="shared" si="4"/>
        <v>530</v>
      </c>
      <c r="K455" s="16">
        <f t="shared" si="5"/>
        <v>438</v>
      </c>
    </row>
    <row r="456">
      <c r="A456" s="14">
        <v>45647.0</v>
      </c>
      <c r="B456" s="15" t="str">
        <f t="shared" si="1"/>
        <v>December</v>
      </c>
      <c r="C456" s="15" t="s">
        <v>22</v>
      </c>
      <c r="D456" s="15" t="s">
        <v>9</v>
      </c>
      <c r="E456" s="6">
        <v>561.0</v>
      </c>
      <c r="F456" s="6">
        <v>914.0</v>
      </c>
      <c r="G456" s="6">
        <v>2.0</v>
      </c>
      <c r="H456" s="16">
        <f t="shared" si="2"/>
        <v>353</v>
      </c>
      <c r="I456" s="16">
        <f t="shared" si="3"/>
        <v>1828</v>
      </c>
      <c r="J456" s="16">
        <f t="shared" si="4"/>
        <v>1122</v>
      </c>
      <c r="K456" s="16">
        <f t="shared" si="5"/>
        <v>706</v>
      </c>
    </row>
    <row r="457">
      <c r="A457" s="14">
        <v>45648.0</v>
      </c>
      <c r="B457" s="15" t="str">
        <f t="shared" si="1"/>
        <v>December</v>
      </c>
      <c r="C457" s="15" t="s">
        <v>6</v>
      </c>
      <c r="D457" s="15" t="s">
        <v>11</v>
      </c>
      <c r="E457" s="6">
        <v>481.0</v>
      </c>
      <c r="F457" s="6">
        <v>917.0</v>
      </c>
      <c r="G457" s="6">
        <v>1.0</v>
      </c>
      <c r="H457" s="16">
        <f t="shared" si="2"/>
        <v>436</v>
      </c>
      <c r="I457" s="16">
        <f t="shared" si="3"/>
        <v>917</v>
      </c>
      <c r="J457" s="16">
        <f t="shared" si="4"/>
        <v>481</v>
      </c>
      <c r="K457" s="16">
        <f t="shared" si="5"/>
        <v>436</v>
      </c>
    </row>
    <row r="458">
      <c r="A458" s="14">
        <v>45648.0</v>
      </c>
      <c r="B458" s="15" t="str">
        <f t="shared" si="1"/>
        <v>December</v>
      </c>
      <c r="C458" s="15" t="s">
        <v>10</v>
      </c>
      <c r="D458" s="15" t="s">
        <v>25</v>
      </c>
      <c r="E458" s="6">
        <v>1433.0</v>
      </c>
      <c r="F458" s="6">
        <v>1569.0</v>
      </c>
      <c r="G458" s="6">
        <v>1.0</v>
      </c>
      <c r="H458" s="16">
        <f t="shared" si="2"/>
        <v>136</v>
      </c>
      <c r="I458" s="16">
        <f t="shared" si="3"/>
        <v>1569</v>
      </c>
      <c r="J458" s="16">
        <f t="shared" si="4"/>
        <v>1433</v>
      </c>
      <c r="K458" s="16">
        <f t="shared" si="5"/>
        <v>136</v>
      </c>
    </row>
    <row r="459">
      <c r="A459" s="14">
        <v>45649.0</v>
      </c>
      <c r="B459" s="15" t="str">
        <f t="shared" si="1"/>
        <v>December</v>
      </c>
      <c r="C459" s="15" t="s">
        <v>10</v>
      </c>
      <c r="D459" s="15" t="s">
        <v>26</v>
      </c>
      <c r="E459" s="6">
        <v>902.0</v>
      </c>
      <c r="F459" s="6">
        <v>1266.0</v>
      </c>
      <c r="G459" s="6">
        <v>1.0</v>
      </c>
      <c r="H459" s="16">
        <f t="shared" si="2"/>
        <v>364</v>
      </c>
      <c r="I459" s="16">
        <f t="shared" si="3"/>
        <v>1266</v>
      </c>
      <c r="J459" s="16">
        <f t="shared" si="4"/>
        <v>902</v>
      </c>
      <c r="K459" s="16">
        <f t="shared" si="5"/>
        <v>364</v>
      </c>
    </row>
    <row r="460">
      <c r="A460" s="14">
        <v>45649.0</v>
      </c>
      <c r="B460" s="15" t="str">
        <f t="shared" si="1"/>
        <v>December</v>
      </c>
      <c r="C460" s="15" t="s">
        <v>20</v>
      </c>
      <c r="D460" s="15" t="s">
        <v>27</v>
      </c>
      <c r="E460" s="6">
        <v>364.0</v>
      </c>
      <c r="F460" s="6">
        <v>534.0</v>
      </c>
      <c r="G460" s="6">
        <v>5.0</v>
      </c>
      <c r="H460" s="16">
        <f t="shared" si="2"/>
        <v>170</v>
      </c>
      <c r="I460" s="16">
        <f t="shared" si="3"/>
        <v>2670</v>
      </c>
      <c r="J460" s="16">
        <f t="shared" si="4"/>
        <v>1820</v>
      </c>
      <c r="K460" s="16">
        <f t="shared" si="5"/>
        <v>850</v>
      </c>
    </row>
    <row r="461">
      <c r="A461" s="14">
        <v>45649.0</v>
      </c>
      <c r="B461" s="15" t="str">
        <f t="shared" si="1"/>
        <v>December</v>
      </c>
      <c r="C461" s="15" t="s">
        <v>6</v>
      </c>
      <c r="D461" s="15" t="s">
        <v>23</v>
      </c>
      <c r="E461" s="6">
        <v>633.0</v>
      </c>
      <c r="F461" s="6">
        <v>1019.0</v>
      </c>
      <c r="G461" s="6">
        <v>3.0</v>
      </c>
      <c r="H461" s="16">
        <f t="shared" si="2"/>
        <v>386</v>
      </c>
      <c r="I461" s="16">
        <f t="shared" si="3"/>
        <v>3057</v>
      </c>
      <c r="J461" s="16">
        <f t="shared" si="4"/>
        <v>1899</v>
      </c>
      <c r="K461" s="16">
        <f t="shared" si="5"/>
        <v>1158</v>
      </c>
    </row>
    <row r="462">
      <c r="A462" s="14">
        <v>45650.0</v>
      </c>
      <c r="B462" s="15" t="str">
        <f t="shared" si="1"/>
        <v>December</v>
      </c>
      <c r="C462" s="15" t="s">
        <v>20</v>
      </c>
      <c r="D462" s="15" t="s">
        <v>7</v>
      </c>
      <c r="E462" s="6">
        <v>656.0</v>
      </c>
      <c r="F462" s="6">
        <v>965.0</v>
      </c>
      <c r="G462" s="6">
        <v>1.0</v>
      </c>
      <c r="H462" s="16">
        <f t="shared" si="2"/>
        <v>309</v>
      </c>
      <c r="I462" s="16">
        <f t="shared" si="3"/>
        <v>965</v>
      </c>
      <c r="J462" s="16">
        <f t="shared" si="4"/>
        <v>656</v>
      </c>
      <c r="K462" s="16">
        <f t="shared" si="5"/>
        <v>309</v>
      </c>
    </row>
    <row r="463">
      <c r="A463" s="14">
        <v>45650.0</v>
      </c>
      <c r="B463" s="15" t="str">
        <f t="shared" si="1"/>
        <v>December</v>
      </c>
      <c r="C463" s="15" t="s">
        <v>22</v>
      </c>
      <c r="D463" s="15" t="s">
        <v>26</v>
      </c>
      <c r="E463" s="6">
        <v>1166.0</v>
      </c>
      <c r="F463" s="6">
        <v>1409.0</v>
      </c>
      <c r="G463" s="6">
        <v>5.0</v>
      </c>
      <c r="H463" s="16">
        <f t="shared" si="2"/>
        <v>243</v>
      </c>
      <c r="I463" s="16">
        <f t="shared" si="3"/>
        <v>7045</v>
      </c>
      <c r="J463" s="16">
        <f t="shared" si="4"/>
        <v>5830</v>
      </c>
      <c r="K463" s="16">
        <f t="shared" si="5"/>
        <v>1215</v>
      </c>
    </row>
    <row r="464">
      <c r="A464" s="14">
        <v>45650.0</v>
      </c>
      <c r="B464" s="15" t="str">
        <f t="shared" si="1"/>
        <v>December</v>
      </c>
      <c r="C464" s="15" t="s">
        <v>8</v>
      </c>
      <c r="D464" s="15" t="s">
        <v>9</v>
      </c>
      <c r="E464" s="6">
        <v>796.0</v>
      </c>
      <c r="F464" s="6">
        <v>1009.0</v>
      </c>
      <c r="G464" s="6">
        <v>2.0</v>
      </c>
      <c r="H464" s="16">
        <f t="shared" si="2"/>
        <v>213</v>
      </c>
      <c r="I464" s="16">
        <f t="shared" si="3"/>
        <v>2018</v>
      </c>
      <c r="J464" s="16">
        <f t="shared" si="4"/>
        <v>1592</v>
      </c>
      <c r="K464" s="16">
        <f t="shared" si="5"/>
        <v>426</v>
      </c>
    </row>
    <row r="465">
      <c r="A465" s="14">
        <v>45650.0</v>
      </c>
      <c r="B465" s="15" t="str">
        <f t="shared" si="1"/>
        <v>December</v>
      </c>
      <c r="C465" s="15" t="s">
        <v>10</v>
      </c>
      <c r="D465" s="15" t="s">
        <v>25</v>
      </c>
      <c r="E465" s="6">
        <v>1044.0</v>
      </c>
      <c r="F465" s="6">
        <v>1437.0</v>
      </c>
      <c r="G465" s="6">
        <v>3.0</v>
      </c>
      <c r="H465" s="16">
        <f t="shared" si="2"/>
        <v>393</v>
      </c>
      <c r="I465" s="16">
        <f t="shared" si="3"/>
        <v>4311</v>
      </c>
      <c r="J465" s="16">
        <f t="shared" si="4"/>
        <v>3132</v>
      </c>
      <c r="K465" s="16">
        <f t="shared" si="5"/>
        <v>1179</v>
      </c>
    </row>
    <row r="466">
      <c r="A466" s="14">
        <v>45650.0</v>
      </c>
      <c r="B466" s="15" t="str">
        <f t="shared" si="1"/>
        <v>December</v>
      </c>
      <c r="C466" s="15" t="s">
        <v>13</v>
      </c>
      <c r="D466" s="15" t="s">
        <v>9</v>
      </c>
      <c r="E466" s="6">
        <v>948.0</v>
      </c>
      <c r="F466" s="6">
        <v>1317.0</v>
      </c>
      <c r="G466" s="6">
        <v>3.0</v>
      </c>
      <c r="H466" s="16">
        <f t="shared" si="2"/>
        <v>369</v>
      </c>
      <c r="I466" s="16">
        <f t="shared" si="3"/>
        <v>3951</v>
      </c>
      <c r="J466" s="16">
        <f t="shared" si="4"/>
        <v>2844</v>
      </c>
      <c r="K466" s="16">
        <f t="shared" si="5"/>
        <v>1107</v>
      </c>
    </row>
    <row r="467">
      <c r="A467" s="14">
        <v>45651.0</v>
      </c>
      <c r="B467" s="15" t="str">
        <f t="shared" si="1"/>
        <v>December</v>
      </c>
      <c r="C467" s="15" t="s">
        <v>10</v>
      </c>
      <c r="D467" s="15" t="s">
        <v>7</v>
      </c>
      <c r="E467" s="6">
        <v>399.0</v>
      </c>
      <c r="F467" s="6">
        <v>688.0</v>
      </c>
      <c r="G467" s="6">
        <v>4.0</v>
      </c>
      <c r="H467" s="16">
        <f t="shared" si="2"/>
        <v>289</v>
      </c>
      <c r="I467" s="16">
        <f t="shared" si="3"/>
        <v>2752</v>
      </c>
      <c r="J467" s="16">
        <f t="shared" si="4"/>
        <v>1596</v>
      </c>
      <c r="K467" s="16">
        <f t="shared" si="5"/>
        <v>1156</v>
      </c>
    </row>
    <row r="468">
      <c r="A468" s="14">
        <v>45651.0</v>
      </c>
      <c r="B468" s="15" t="str">
        <f t="shared" si="1"/>
        <v>December</v>
      </c>
      <c r="C468" s="15" t="s">
        <v>13</v>
      </c>
      <c r="D468" s="15" t="s">
        <v>26</v>
      </c>
      <c r="E468" s="6">
        <v>942.0</v>
      </c>
      <c r="F468" s="6">
        <v>1150.0</v>
      </c>
      <c r="G468" s="6">
        <v>1.0</v>
      </c>
      <c r="H468" s="16">
        <f t="shared" si="2"/>
        <v>208</v>
      </c>
      <c r="I468" s="16">
        <f t="shared" si="3"/>
        <v>1150</v>
      </c>
      <c r="J468" s="16">
        <f t="shared" si="4"/>
        <v>942</v>
      </c>
      <c r="K468" s="16">
        <f t="shared" si="5"/>
        <v>208</v>
      </c>
    </row>
    <row r="469">
      <c r="A469" s="14">
        <v>45652.0</v>
      </c>
      <c r="B469" s="15" t="str">
        <f t="shared" si="1"/>
        <v>December</v>
      </c>
      <c r="C469" s="15" t="s">
        <v>24</v>
      </c>
      <c r="D469" s="15" t="s">
        <v>25</v>
      </c>
      <c r="E469" s="6">
        <v>1417.0</v>
      </c>
      <c r="F469" s="6">
        <v>1694.0</v>
      </c>
      <c r="G469" s="6">
        <v>3.0</v>
      </c>
      <c r="H469" s="16">
        <f t="shared" si="2"/>
        <v>277</v>
      </c>
      <c r="I469" s="16">
        <f t="shared" si="3"/>
        <v>5082</v>
      </c>
      <c r="J469" s="16">
        <f t="shared" si="4"/>
        <v>4251</v>
      </c>
      <c r="K469" s="16">
        <f t="shared" si="5"/>
        <v>831</v>
      </c>
    </row>
    <row r="470">
      <c r="A470" s="14">
        <v>45652.0</v>
      </c>
      <c r="B470" s="15" t="str">
        <f t="shared" si="1"/>
        <v>December</v>
      </c>
      <c r="C470" s="15" t="s">
        <v>15</v>
      </c>
      <c r="D470" s="15" t="s">
        <v>16</v>
      </c>
      <c r="E470" s="6">
        <v>265.0</v>
      </c>
      <c r="F470" s="6">
        <v>376.0</v>
      </c>
      <c r="G470" s="6">
        <v>5.0</v>
      </c>
      <c r="H470" s="16">
        <f t="shared" si="2"/>
        <v>111</v>
      </c>
      <c r="I470" s="16">
        <f t="shared" si="3"/>
        <v>1880</v>
      </c>
      <c r="J470" s="16">
        <f t="shared" si="4"/>
        <v>1325</v>
      </c>
      <c r="K470" s="16">
        <f t="shared" si="5"/>
        <v>555</v>
      </c>
    </row>
    <row r="471">
      <c r="A471" s="14">
        <v>45652.0</v>
      </c>
      <c r="B471" s="15" t="str">
        <f t="shared" si="1"/>
        <v>December</v>
      </c>
      <c r="C471" s="15" t="s">
        <v>8</v>
      </c>
      <c r="D471" s="15" t="s">
        <v>27</v>
      </c>
      <c r="E471" s="6">
        <v>771.0</v>
      </c>
      <c r="F471" s="6">
        <v>1089.0</v>
      </c>
      <c r="G471" s="6">
        <v>1.0</v>
      </c>
      <c r="H471" s="16">
        <f t="shared" si="2"/>
        <v>318</v>
      </c>
      <c r="I471" s="16">
        <f t="shared" si="3"/>
        <v>1089</v>
      </c>
      <c r="J471" s="16">
        <f t="shared" si="4"/>
        <v>771</v>
      </c>
      <c r="K471" s="16">
        <f t="shared" si="5"/>
        <v>318</v>
      </c>
    </row>
    <row r="472">
      <c r="A472" s="14">
        <v>45652.0</v>
      </c>
      <c r="B472" s="15" t="str">
        <f t="shared" si="1"/>
        <v>December</v>
      </c>
      <c r="C472" s="15" t="s">
        <v>6</v>
      </c>
      <c r="D472" s="15" t="s">
        <v>23</v>
      </c>
      <c r="E472" s="6">
        <v>639.0</v>
      </c>
      <c r="F472" s="6">
        <v>764.0</v>
      </c>
      <c r="G472" s="6">
        <v>2.0</v>
      </c>
      <c r="H472" s="16">
        <f t="shared" si="2"/>
        <v>125</v>
      </c>
      <c r="I472" s="16">
        <f t="shared" si="3"/>
        <v>1528</v>
      </c>
      <c r="J472" s="16">
        <f t="shared" si="4"/>
        <v>1278</v>
      </c>
      <c r="K472" s="16">
        <f t="shared" si="5"/>
        <v>250</v>
      </c>
    </row>
    <row r="473">
      <c r="A473" s="14">
        <v>45652.0</v>
      </c>
      <c r="B473" s="15" t="str">
        <f t="shared" si="1"/>
        <v>December</v>
      </c>
      <c r="C473" s="15" t="s">
        <v>24</v>
      </c>
      <c r="D473" s="15" t="s">
        <v>26</v>
      </c>
      <c r="E473" s="6">
        <v>1326.0</v>
      </c>
      <c r="F473" s="6">
        <v>1376.0</v>
      </c>
      <c r="G473" s="6">
        <v>4.0</v>
      </c>
      <c r="H473" s="16">
        <f t="shared" si="2"/>
        <v>50</v>
      </c>
      <c r="I473" s="16">
        <f t="shared" si="3"/>
        <v>5504</v>
      </c>
      <c r="J473" s="16">
        <f t="shared" si="4"/>
        <v>5304</v>
      </c>
      <c r="K473" s="16">
        <f t="shared" si="5"/>
        <v>200</v>
      </c>
    </row>
    <row r="474">
      <c r="A474" s="14">
        <v>45652.0</v>
      </c>
      <c r="B474" s="15" t="str">
        <f t="shared" si="1"/>
        <v>December</v>
      </c>
      <c r="C474" s="15" t="s">
        <v>22</v>
      </c>
      <c r="D474" s="15" t="s">
        <v>11</v>
      </c>
      <c r="E474" s="6">
        <v>1315.0</v>
      </c>
      <c r="F474" s="6">
        <v>1412.0</v>
      </c>
      <c r="G474" s="6">
        <v>2.0</v>
      </c>
      <c r="H474" s="16">
        <f t="shared" si="2"/>
        <v>97</v>
      </c>
      <c r="I474" s="16">
        <f t="shared" si="3"/>
        <v>2824</v>
      </c>
      <c r="J474" s="16">
        <f t="shared" si="4"/>
        <v>2630</v>
      </c>
      <c r="K474" s="16">
        <f t="shared" si="5"/>
        <v>194</v>
      </c>
    </row>
    <row r="475">
      <c r="A475" s="14">
        <v>45652.0</v>
      </c>
      <c r="B475" s="15" t="str">
        <f t="shared" si="1"/>
        <v>December</v>
      </c>
      <c r="C475" s="15" t="s">
        <v>13</v>
      </c>
      <c r="D475" s="15" t="s">
        <v>23</v>
      </c>
      <c r="E475" s="6">
        <v>1029.0</v>
      </c>
      <c r="F475" s="6">
        <v>1172.0</v>
      </c>
      <c r="G475" s="6">
        <v>2.0</v>
      </c>
      <c r="H475" s="16">
        <f t="shared" si="2"/>
        <v>143</v>
      </c>
      <c r="I475" s="16">
        <f t="shared" si="3"/>
        <v>2344</v>
      </c>
      <c r="J475" s="16">
        <f t="shared" si="4"/>
        <v>2058</v>
      </c>
      <c r="K475" s="16">
        <f t="shared" si="5"/>
        <v>286</v>
      </c>
    </row>
    <row r="476">
      <c r="A476" s="14">
        <v>45653.0</v>
      </c>
      <c r="B476" s="15" t="str">
        <f t="shared" si="1"/>
        <v>December</v>
      </c>
      <c r="C476" s="15" t="s">
        <v>22</v>
      </c>
      <c r="D476" s="15" t="s">
        <v>25</v>
      </c>
      <c r="E476" s="6">
        <v>801.0</v>
      </c>
      <c r="F476" s="6">
        <v>905.0</v>
      </c>
      <c r="G476" s="6">
        <v>2.0</v>
      </c>
      <c r="H476" s="16">
        <f t="shared" si="2"/>
        <v>104</v>
      </c>
      <c r="I476" s="16">
        <f t="shared" si="3"/>
        <v>1810</v>
      </c>
      <c r="J476" s="16">
        <f t="shared" si="4"/>
        <v>1602</v>
      </c>
      <c r="K476" s="16">
        <f t="shared" si="5"/>
        <v>208</v>
      </c>
    </row>
    <row r="477">
      <c r="A477" s="14">
        <v>45653.0</v>
      </c>
      <c r="B477" s="15" t="str">
        <f t="shared" si="1"/>
        <v>December</v>
      </c>
      <c r="C477" s="15" t="s">
        <v>13</v>
      </c>
      <c r="D477" s="15" t="s">
        <v>9</v>
      </c>
      <c r="E477" s="6">
        <v>311.0</v>
      </c>
      <c r="F477" s="6">
        <v>361.0</v>
      </c>
      <c r="G477" s="6">
        <v>2.0</v>
      </c>
      <c r="H477" s="16">
        <f t="shared" si="2"/>
        <v>50</v>
      </c>
      <c r="I477" s="16">
        <f t="shared" si="3"/>
        <v>722</v>
      </c>
      <c r="J477" s="16">
        <f t="shared" si="4"/>
        <v>622</v>
      </c>
      <c r="K477" s="16">
        <f t="shared" si="5"/>
        <v>100</v>
      </c>
    </row>
    <row r="478">
      <c r="A478" s="14">
        <v>45653.0</v>
      </c>
      <c r="B478" s="15" t="str">
        <f t="shared" si="1"/>
        <v>December</v>
      </c>
      <c r="C478" s="15" t="s">
        <v>22</v>
      </c>
      <c r="D478" s="15" t="s">
        <v>25</v>
      </c>
      <c r="E478" s="6">
        <v>201.0</v>
      </c>
      <c r="F478" s="6">
        <v>662.0</v>
      </c>
      <c r="G478" s="6">
        <v>3.0</v>
      </c>
      <c r="H478" s="16">
        <f t="shared" si="2"/>
        <v>461</v>
      </c>
      <c r="I478" s="16">
        <f t="shared" si="3"/>
        <v>1986</v>
      </c>
      <c r="J478" s="16">
        <f t="shared" si="4"/>
        <v>603</v>
      </c>
      <c r="K478" s="16">
        <f t="shared" si="5"/>
        <v>1383</v>
      </c>
    </row>
    <row r="479">
      <c r="A479" s="14">
        <v>45653.0</v>
      </c>
      <c r="B479" s="15" t="str">
        <f t="shared" si="1"/>
        <v>December</v>
      </c>
      <c r="C479" s="15" t="s">
        <v>22</v>
      </c>
      <c r="D479" s="15" t="s">
        <v>9</v>
      </c>
      <c r="E479" s="6">
        <v>527.0</v>
      </c>
      <c r="F479" s="6">
        <v>733.0</v>
      </c>
      <c r="G479" s="6">
        <v>1.0</v>
      </c>
      <c r="H479" s="16">
        <f t="shared" si="2"/>
        <v>206</v>
      </c>
      <c r="I479" s="16">
        <f t="shared" si="3"/>
        <v>733</v>
      </c>
      <c r="J479" s="16">
        <f t="shared" si="4"/>
        <v>527</v>
      </c>
      <c r="K479" s="16">
        <f t="shared" si="5"/>
        <v>206</v>
      </c>
    </row>
    <row r="480">
      <c r="A480" s="14">
        <v>45653.0</v>
      </c>
      <c r="B480" s="15" t="str">
        <f t="shared" si="1"/>
        <v>December</v>
      </c>
      <c r="C480" s="15" t="s">
        <v>8</v>
      </c>
      <c r="D480" s="15" t="s">
        <v>23</v>
      </c>
      <c r="E480" s="6">
        <v>893.0</v>
      </c>
      <c r="F480" s="6">
        <v>1386.0</v>
      </c>
      <c r="G480" s="6">
        <v>5.0</v>
      </c>
      <c r="H480" s="16">
        <f t="shared" si="2"/>
        <v>493</v>
      </c>
      <c r="I480" s="16">
        <f t="shared" si="3"/>
        <v>6930</v>
      </c>
      <c r="J480" s="16">
        <f t="shared" si="4"/>
        <v>4465</v>
      </c>
      <c r="K480" s="16">
        <f t="shared" si="5"/>
        <v>2465</v>
      </c>
    </row>
    <row r="481">
      <c r="A481" s="14">
        <v>45653.0</v>
      </c>
      <c r="B481" s="15" t="str">
        <f t="shared" si="1"/>
        <v>December</v>
      </c>
      <c r="C481" s="15" t="s">
        <v>22</v>
      </c>
      <c r="D481" s="15" t="s">
        <v>11</v>
      </c>
      <c r="E481" s="6">
        <v>630.0</v>
      </c>
      <c r="F481" s="6">
        <v>770.0</v>
      </c>
      <c r="G481" s="6">
        <v>4.0</v>
      </c>
      <c r="H481" s="16">
        <f t="shared" si="2"/>
        <v>140</v>
      </c>
      <c r="I481" s="16">
        <f t="shared" si="3"/>
        <v>3080</v>
      </c>
      <c r="J481" s="16">
        <f t="shared" si="4"/>
        <v>2520</v>
      </c>
      <c r="K481" s="16">
        <f t="shared" si="5"/>
        <v>560</v>
      </c>
    </row>
    <row r="482">
      <c r="A482" s="14">
        <v>45653.0</v>
      </c>
      <c r="B482" s="15" t="str">
        <f t="shared" si="1"/>
        <v>December</v>
      </c>
      <c r="C482" s="15" t="s">
        <v>24</v>
      </c>
      <c r="D482" s="15" t="s">
        <v>14</v>
      </c>
      <c r="E482" s="6">
        <v>784.0</v>
      </c>
      <c r="F482" s="6">
        <v>1105.0</v>
      </c>
      <c r="G482" s="6">
        <v>3.0</v>
      </c>
      <c r="H482" s="16">
        <f t="shared" si="2"/>
        <v>321</v>
      </c>
      <c r="I482" s="16">
        <f t="shared" si="3"/>
        <v>3315</v>
      </c>
      <c r="J482" s="16">
        <f t="shared" si="4"/>
        <v>2352</v>
      </c>
      <c r="K482" s="16">
        <f t="shared" si="5"/>
        <v>963</v>
      </c>
    </row>
    <row r="483">
      <c r="A483" s="14">
        <v>45653.0</v>
      </c>
      <c r="B483" s="15" t="str">
        <f t="shared" si="1"/>
        <v>December</v>
      </c>
      <c r="C483" s="15" t="s">
        <v>6</v>
      </c>
      <c r="D483" s="15" t="s">
        <v>25</v>
      </c>
      <c r="E483" s="6">
        <v>1090.0</v>
      </c>
      <c r="F483" s="6">
        <v>1172.0</v>
      </c>
      <c r="G483" s="6">
        <v>2.0</v>
      </c>
      <c r="H483" s="16">
        <f t="shared" si="2"/>
        <v>82</v>
      </c>
      <c r="I483" s="16">
        <f t="shared" si="3"/>
        <v>2344</v>
      </c>
      <c r="J483" s="16">
        <f t="shared" si="4"/>
        <v>2180</v>
      </c>
      <c r="K483" s="16">
        <f t="shared" si="5"/>
        <v>164</v>
      </c>
    </row>
    <row r="484">
      <c r="A484" s="14">
        <v>45653.0</v>
      </c>
      <c r="B484" s="15" t="str">
        <f t="shared" si="1"/>
        <v>December</v>
      </c>
      <c r="C484" s="15" t="s">
        <v>10</v>
      </c>
      <c r="D484" s="15" t="s">
        <v>14</v>
      </c>
      <c r="E484" s="6">
        <v>1058.0</v>
      </c>
      <c r="F484" s="6">
        <v>1454.0</v>
      </c>
      <c r="G484" s="6">
        <v>2.0</v>
      </c>
      <c r="H484" s="16">
        <f t="shared" si="2"/>
        <v>396</v>
      </c>
      <c r="I484" s="16">
        <f t="shared" si="3"/>
        <v>2908</v>
      </c>
      <c r="J484" s="16">
        <f t="shared" si="4"/>
        <v>2116</v>
      </c>
      <c r="K484" s="16">
        <f t="shared" si="5"/>
        <v>792</v>
      </c>
    </row>
    <row r="485">
      <c r="A485" s="14">
        <v>45653.0</v>
      </c>
      <c r="B485" s="15" t="str">
        <f t="shared" si="1"/>
        <v>December</v>
      </c>
      <c r="C485" s="15" t="s">
        <v>15</v>
      </c>
      <c r="D485" s="15" t="s">
        <v>11</v>
      </c>
      <c r="E485" s="6">
        <v>1380.0</v>
      </c>
      <c r="F485" s="6">
        <v>1581.0</v>
      </c>
      <c r="G485" s="6">
        <v>4.0</v>
      </c>
      <c r="H485" s="16">
        <f t="shared" si="2"/>
        <v>201</v>
      </c>
      <c r="I485" s="16">
        <f t="shared" si="3"/>
        <v>6324</v>
      </c>
      <c r="J485" s="16">
        <f t="shared" si="4"/>
        <v>5520</v>
      </c>
      <c r="K485" s="16">
        <f t="shared" si="5"/>
        <v>804</v>
      </c>
    </row>
    <row r="486">
      <c r="A486" s="14">
        <v>45654.0</v>
      </c>
      <c r="B486" s="15" t="str">
        <f t="shared" si="1"/>
        <v>December</v>
      </c>
      <c r="C486" s="15" t="s">
        <v>13</v>
      </c>
      <c r="D486" s="15" t="s">
        <v>7</v>
      </c>
      <c r="E486" s="6">
        <v>1447.0</v>
      </c>
      <c r="F486" s="6">
        <v>1737.0</v>
      </c>
      <c r="G486" s="6">
        <v>4.0</v>
      </c>
      <c r="H486" s="16">
        <f t="shared" si="2"/>
        <v>290</v>
      </c>
      <c r="I486" s="16">
        <f t="shared" si="3"/>
        <v>6948</v>
      </c>
      <c r="J486" s="16">
        <f t="shared" si="4"/>
        <v>5788</v>
      </c>
      <c r="K486" s="16">
        <f t="shared" si="5"/>
        <v>1160</v>
      </c>
    </row>
    <row r="487">
      <c r="A487" s="14">
        <v>45654.0</v>
      </c>
      <c r="B487" s="15" t="str">
        <f t="shared" si="1"/>
        <v>December</v>
      </c>
      <c r="C487" s="15" t="s">
        <v>13</v>
      </c>
      <c r="D487" s="15" t="s">
        <v>16</v>
      </c>
      <c r="E487" s="6">
        <v>314.0</v>
      </c>
      <c r="F487" s="6">
        <v>544.0</v>
      </c>
      <c r="G487" s="6">
        <v>1.0</v>
      </c>
      <c r="H487" s="16">
        <f t="shared" si="2"/>
        <v>230</v>
      </c>
      <c r="I487" s="16">
        <f t="shared" si="3"/>
        <v>544</v>
      </c>
      <c r="J487" s="16">
        <f t="shared" si="4"/>
        <v>314</v>
      </c>
      <c r="K487" s="16">
        <f t="shared" si="5"/>
        <v>230</v>
      </c>
    </row>
    <row r="488">
      <c r="A488" s="14">
        <v>45654.0</v>
      </c>
      <c r="B488" s="15" t="str">
        <f t="shared" si="1"/>
        <v>December</v>
      </c>
      <c r="C488" s="15" t="s">
        <v>8</v>
      </c>
      <c r="D488" s="15" t="s">
        <v>14</v>
      </c>
      <c r="E488" s="6">
        <v>1290.0</v>
      </c>
      <c r="F488" s="6">
        <v>1568.0</v>
      </c>
      <c r="G488" s="6">
        <v>5.0</v>
      </c>
      <c r="H488" s="16">
        <f t="shared" si="2"/>
        <v>278</v>
      </c>
      <c r="I488" s="16">
        <f t="shared" si="3"/>
        <v>7840</v>
      </c>
      <c r="J488" s="16">
        <f t="shared" si="4"/>
        <v>6450</v>
      </c>
      <c r="K488" s="16">
        <f t="shared" si="5"/>
        <v>1390</v>
      </c>
    </row>
    <row r="489">
      <c r="A489" s="14">
        <v>45654.0</v>
      </c>
      <c r="B489" s="15" t="str">
        <f t="shared" si="1"/>
        <v>December</v>
      </c>
      <c r="C489" s="15" t="s">
        <v>8</v>
      </c>
      <c r="D489" s="15" t="s">
        <v>23</v>
      </c>
      <c r="E489" s="6">
        <v>763.0</v>
      </c>
      <c r="F489" s="6">
        <v>1201.0</v>
      </c>
      <c r="G489" s="6">
        <v>3.0</v>
      </c>
      <c r="H489" s="16">
        <f t="shared" si="2"/>
        <v>438</v>
      </c>
      <c r="I489" s="16">
        <f t="shared" si="3"/>
        <v>3603</v>
      </c>
      <c r="J489" s="16">
        <f t="shared" si="4"/>
        <v>2289</v>
      </c>
      <c r="K489" s="16">
        <f t="shared" si="5"/>
        <v>1314</v>
      </c>
    </row>
    <row r="490">
      <c r="A490" s="14">
        <v>45654.0</v>
      </c>
      <c r="B490" s="15" t="str">
        <f t="shared" si="1"/>
        <v>December</v>
      </c>
      <c r="C490" s="15" t="s">
        <v>6</v>
      </c>
      <c r="D490" s="15" t="s">
        <v>9</v>
      </c>
      <c r="E490" s="6">
        <v>857.0</v>
      </c>
      <c r="F490" s="6">
        <v>934.0</v>
      </c>
      <c r="G490" s="6">
        <v>2.0</v>
      </c>
      <c r="H490" s="16">
        <f t="shared" si="2"/>
        <v>77</v>
      </c>
      <c r="I490" s="16">
        <f t="shared" si="3"/>
        <v>1868</v>
      </c>
      <c r="J490" s="16">
        <f t="shared" si="4"/>
        <v>1714</v>
      </c>
      <c r="K490" s="16">
        <f t="shared" si="5"/>
        <v>154</v>
      </c>
    </row>
    <row r="491">
      <c r="A491" s="14">
        <v>45654.0</v>
      </c>
      <c r="B491" s="15" t="str">
        <f t="shared" si="1"/>
        <v>December</v>
      </c>
      <c r="C491" s="15" t="s">
        <v>22</v>
      </c>
      <c r="D491" s="15" t="s">
        <v>27</v>
      </c>
      <c r="E491" s="6">
        <v>445.0</v>
      </c>
      <c r="F491" s="6">
        <v>640.0</v>
      </c>
      <c r="G491" s="6">
        <v>5.0</v>
      </c>
      <c r="H491" s="16">
        <f t="shared" si="2"/>
        <v>195</v>
      </c>
      <c r="I491" s="16">
        <f t="shared" si="3"/>
        <v>3200</v>
      </c>
      <c r="J491" s="16">
        <f t="shared" si="4"/>
        <v>2225</v>
      </c>
      <c r="K491" s="16">
        <f t="shared" si="5"/>
        <v>975</v>
      </c>
    </row>
    <row r="492">
      <c r="A492" s="14">
        <v>45654.0</v>
      </c>
      <c r="B492" s="15" t="str">
        <f t="shared" si="1"/>
        <v>December</v>
      </c>
      <c r="C492" s="15" t="s">
        <v>8</v>
      </c>
      <c r="D492" s="15" t="s">
        <v>9</v>
      </c>
      <c r="E492" s="6">
        <v>621.0</v>
      </c>
      <c r="F492" s="6">
        <v>1031.0</v>
      </c>
      <c r="G492" s="6">
        <v>5.0</v>
      </c>
      <c r="H492" s="16">
        <f t="shared" si="2"/>
        <v>410</v>
      </c>
      <c r="I492" s="16">
        <f t="shared" si="3"/>
        <v>5155</v>
      </c>
      <c r="J492" s="16">
        <f t="shared" si="4"/>
        <v>3105</v>
      </c>
      <c r="K492" s="16">
        <f t="shared" si="5"/>
        <v>2050</v>
      </c>
    </row>
    <row r="493">
      <c r="A493" s="14">
        <v>45654.0</v>
      </c>
      <c r="B493" s="15" t="str">
        <f t="shared" si="1"/>
        <v>December</v>
      </c>
      <c r="C493" s="15" t="s">
        <v>24</v>
      </c>
      <c r="D493" s="15" t="s">
        <v>14</v>
      </c>
      <c r="E493" s="6">
        <v>1194.0</v>
      </c>
      <c r="F493" s="6">
        <v>1573.0</v>
      </c>
      <c r="G493" s="6">
        <v>1.0</v>
      </c>
      <c r="H493" s="16">
        <f t="shared" si="2"/>
        <v>379</v>
      </c>
      <c r="I493" s="16">
        <f t="shared" si="3"/>
        <v>1573</v>
      </c>
      <c r="J493" s="16">
        <f t="shared" si="4"/>
        <v>1194</v>
      </c>
      <c r="K493" s="16">
        <f t="shared" si="5"/>
        <v>379</v>
      </c>
    </row>
    <row r="494">
      <c r="A494" s="14">
        <v>45655.0</v>
      </c>
      <c r="B494" s="15" t="str">
        <f t="shared" si="1"/>
        <v>December</v>
      </c>
      <c r="C494" s="15" t="s">
        <v>8</v>
      </c>
      <c r="D494" s="15" t="s">
        <v>27</v>
      </c>
      <c r="E494" s="6">
        <v>700.0</v>
      </c>
      <c r="F494" s="6">
        <v>920.0</v>
      </c>
      <c r="G494" s="6">
        <v>4.0</v>
      </c>
      <c r="H494" s="16">
        <f t="shared" si="2"/>
        <v>220</v>
      </c>
      <c r="I494" s="16">
        <f t="shared" si="3"/>
        <v>3680</v>
      </c>
      <c r="J494" s="16">
        <f t="shared" si="4"/>
        <v>2800</v>
      </c>
      <c r="K494" s="16">
        <f t="shared" si="5"/>
        <v>880</v>
      </c>
    </row>
    <row r="495">
      <c r="A495" s="14">
        <v>45655.0</v>
      </c>
      <c r="B495" s="15" t="str">
        <f t="shared" si="1"/>
        <v>December</v>
      </c>
      <c r="C495" s="15" t="s">
        <v>15</v>
      </c>
      <c r="D495" s="15" t="s">
        <v>23</v>
      </c>
      <c r="E495" s="6">
        <v>1289.0</v>
      </c>
      <c r="F495" s="6">
        <v>1739.0</v>
      </c>
      <c r="G495" s="6">
        <v>2.0</v>
      </c>
      <c r="H495" s="16">
        <f t="shared" si="2"/>
        <v>450</v>
      </c>
      <c r="I495" s="16">
        <f t="shared" si="3"/>
        <v>3478</v>
      </c>
      <c r="J495" s="16">
        <f t="shared" si="4"/>
        <v>2578</v>
      </c>
      <c r="K495" s="16">
        <f t="shared" si="5"/>
        <v>900</v>
      </c>
    </row>
    <row r="496">
      <c r="A496" s="14">
        <v>45655.0</v>
      </c>
      <c r="B496" s="15" t="str">
        <f t="shared" si="1"/>
        <v>December</v>
      </c>
      <c r="C496" s="15" t="s">
        <v>15</v>
      </c>
      <c r="D496" s="15" t="s">
        <v>21</v>
      </c>
      <c r="E496" s="6">
        <v>563.0</v>
      </c>
      <c r="F496" s="6">
        <v>938.0</v>
      </c>
      <c r="G496" s="6">
        <v>3.0</v>
      </c>
      <c r="H496" s="16">
        <f t="shared" si="2"/>
        <v>375</v>
      </c>
      <c r="I496" s="16">
        <f t="shared" si="3"/>
        <v>2814</v>
      </c>
      <c r="J496" s="16">
        <f t="shared" si="4"/>
        <v>1689</v>
      </c>
      <c r="K496" s="16">
        <f t="shared" si="5"/>
        <v>1125</v>
      </c>
    </row>
    <row r="497">
      <c r="A497" s="14">
        <v>45655.0</v>
      </c>
      <c r="B497" s="15" t="str">
        <f t="shared" si="1"/>
        <v>December</v>
      </c>
      <c r="C497" s="15" t="s">
        <v>22</v>
      </c>
      <c r="D497" s="15" t="s">
        <v>14</v>
      </c>
      <c r="E497" s="6">
        <v>981.0</v>
      </c>
      <c r="F497" s="6">
        <v>1341.0</v>
      </c>
      <c r="G497" s="6">
        <v>2.0</v>
      </c>
      <c r="H497" s="16">
        <f t="shared" si="2"/>
        <v>360</v>
      </c>
      <c r="I497" s="16">
        <f t="shared" si="3"/>
        <v>2682</v>
      </c>
      <c r="J497" s="16">
        <f t="shared" si="4"/>
        <v>1962</v>
      </c>
      <c r="K497" s="16">
        <f t="shared" si="5"/>
        <v>720</v>
      </c>
    </row>
    <row r="498">
      <c r="A498" s="14">
        <v>45655.0</v>
      </c>
      <c r="B498" s="15" t="str">
        <f t="shared" si="1"/>
        <v>December</v>
      </c>
      <c r="C498" s="15" t="s">
        <v>6</v>
      </c>
      <c r="D498" s="15" t="s">
        <v>16</v>
      </c>
      <c r="E498" s="6">
        <v>305.0</v>
      </c>
      <c r="F498" s="6">
        <v>693.0</v>
      </c>
      <c r="G498" s="6">
        <v>2.0</v>
      </c>
      <c r="H498" s="16">
        <f t="shared" si="2"/>
        <v>388</v>
      </c>
      <c r="I498" s="16">
        <f t="shared" si="3"/>
        <v>1386</v>
      </c>
      <c r="J498" s="16">
        <f t="shared" si="4"/>
        <v>610</v>
      </c>
      <c r="K498" s="16">
        <f t="shared" si="5"/>
        <v>776</v>
      </c>
    </row>
    <row r="499">
      <c r="A499" s="14">
        <v>45655.0</v>
      </c>
      <c r="B499" s="15" t="str">
        <f t="shared" si="1"/>
        <v>December</v>
      </c>
      <c r="C499" s="15" t="s">
        <v>15</v>
      </c>
      <c r="D499" s="15" t="s">
        <v>23</v>
      </c>
      <c r="E499" s="6">
        <v>1105.0</v>
      </c>
      <c r="F499" s="6">
        <v>1360.0</v>
      </c>
      <c r="G499" s="6">
        <v>5.0</v>
      </c>
      <c r="H499" s="16">
        <f t="shared" si="2"/>
        <v>255</v>
      </c>
      <c r="I499" s="16">
        <f t="shared" si="3"/>
        <v>6800</v>
      </c>
      <c r="J499" s="16">
        <f t="shared" si="4"/>
        <v>5525</v>
      </c>
      <c r="K499" s="16">
        <f t="shared" si="5"/>
        <v>1275</v>
      </c>
    </row>
    <row r="500">
      <c r="A500" s="14">
        <v>45655.0</v>
      </c>
      <c r="B500" s="15" t="str">
        <f t="shared" si="1"/>
        <v>December</v>
      </c>
      <c r="C500" s="15" t="s">
        <v>13</v>
      </c>
      <c r="D500" s="15" t="s">
        <v>11</v>
      </c>
      <c r="E500" s="6">
        <v>440.0</v>
      </c>
      <c r="F500" s="6">
        <v>732.0</v>
      </c>
      <c r="G500" s="6">
        <v>5.0</v>
      </c>
      <c r="H500" s="16">
        <f t="shared" si="2"/>
        <v>292</v>
      </c>
      <c r="I500" s="16">
        <f t="shared" si="3"/>
        <v>3660</v>
      </c>
      <c r="J500" s="16">
        <f t="shared" si="4"/>
        <v>2200</v>
      </c>
      <c r="K500" s="16">
        <f t="shared" si="5"/>
        <v>1460</v>
      </c>
    </row>
    <row r="501">
      <c r="A501" s="14">
        <v>45655.0</v>
      </c>
      <c r="B501" s="15" t="str">
        <f t="shared" si="1"/>
        <v>December</v>
      </c>
      <c r="C501" s="15" t="s">
        <v>13</v>
      </c>
      <c r="D501" s="15" t="s">
        <v>27</v>
      </c>
      <c r="E501" s="6">
        <v>826.0</v>
      </c>
      <c r="F501" s="6">
        <v>1120.0</v>
      </c>
      <c r="G501" s="6">
        <v>3.0</v>
      </c>
      <c r="H501" s="16">
        <f t="shared" si="2"/>
        <v>294</v>
      </c>
      <c r="I501" s="16">
        <f t="shared" si="3"/>
        <v>3360</v>
      </c>
      <c r="J501" s="16">
        <f t="shared" si="4"/>
        <v>2478</v>
      </c>
      <c r="K501" s="16">
        <f t="shared" si="5"/>
        <v>882</v>
      </c>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autoFilter ref="$M$32:$N$40"/>
  <mergeCells count="1">
    <mergeCell ref="Q2:T2"/>
  </mergeCell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27.38"/>
    <col customWidth="1" min="4" max="4" width="21.88"/>
    <col customWidth="1" min="5" max="5" width="37.13"/>
  </cols>
  <sheetData>
    <row r="1">
      <c r="A1" s="21"/>
      <c r="B1" s="22"/>
      <c r="C1" s="23"/>
      <c r="D1" s="24"/>
      <c r="E1" s="24"/>
    </row>
    <row r="2">
      <c r="A2" s="25"/>
      <c r="B2" s="24"/>
      <c r="C2" s="24"/>
      <c r="D2" s="24"/>
      <c r="E2" s="24"/>
    </row>
    <row r="3">
      <c r="A3" s="25"/>
      <c r="B3" s="18" t="s">
        <v>43</v>
      </c>
      <c r="E3" s="24"/>
    </row>
    <row r="4">
      <c r="A4" s="25"/>
      <c r="E4" s="24"/>
    </row>
    <row r="5">
      <c r="A5" s="25"/>
      <c r="B5" s="26" t="s">
        <v>44</v>
      </c>
      <c r="C5" s="26" t="s">
        <v>45</v>
      </c>
      <c r="D5" s="26" t="s">
        <v>46</v>
      </c>
      <c r="E5" s="26" t="s">
        <v>47</v>
      </c>
    </row>
    <row r="6">
      <c r="A6" s="25"/>
      <c r="B6" s="27" t="s">
        <v>48</v>
      </c>
      <c r="C6" s="28" t="s">
        <v>49</v>
      </c>
      <c r="D6" s="29">
        <f>'calculative part 1'!N28</f>
        <v>1644024</v>
      </c>
      <c r="E6" s="28" t="s">
        <v>50</v>
      </c>
    </row>
    <row r="7">
      <c r="A7" s="25"/>
      <c r="B7" s="27" t="s">
        <v>48</v>
      </c>
      <c r="C7" s="28" t="s">
        <v>51</v>
      </c>
      <c r="D7" s="30">
        <f>IFERROR(__xludf.DUMMYFUNCTION("sum('calculative part 1'!I2:I501)/(COUNTA(UNIQUE('calculative part 1'!A2:A501)))"),18266.933333333334)</f>
        <v>18266.93333</v>
      </c>
      <c r="E7" s="28" t="s">
        <v>52</v>
      </c>
    </row>
    <row r="8">
      <c r="A8" s="25"/>
      <c r="B8" s="27" t="s">
        <v>48</v>
      </c>
      <c r="C8" s="28" t="s">
        <v>53</v>
      </c>
      <c r="D8" s="30">
        <f>MEDIAN('calculative part 1'!F2:F501)</f>
        <v>1116</v>
      </c>
      <c r="E8" s="28" t="s">
        <v>54</v>
      </c>
    </row>
    <row r="9">
      <c r="A9" s="25"/>
      <c r="B9" s="27" t="s">
        <v>48</v>
      </c>
      <c r="C9" s="28" t="s">
        <v>55</v>
      </c>
      <c r="D9" s="30">
        <f>_xlfn.STDEV.S('calculative part 1'!F2:F501)</f>
        <v>393.676557</v>
      </c>
      <c r="E9" s="28" t="s">
        <v>56</v>
      </c>
    </row>
    <row r="10">
      <c r="A10" s="25"/>
      <c r="B10" s="27" t="s">
        <v>48</v>
      </c>
      <c r="C10" s="28" t="s">
        <v>57</v>
      </c>
      <c r="D10" s="31">
        <f t="array" ref="D10">INDEX('calculative part 1'!S5:S94, MATCH(MAX('calculative part 1'!T5:T94), 'calculative part 1'!T5:T94, 0))
</f>
        <v>45631</v>
      </c>
      <c r="E10" s="28" t="s">
        <v>58</v>
      </c>
    </row>
    <row r="11">
      <c r="A11" s="25"/>
      <c r="B11" s="27" t="s">
        <v>48</v>
      </c>
      <c r="C11" s="28" t="s">
        <v>59</v>
      </c>
      <c r="D11" s="31">
        <f t="array" ref="D11">INDEX('calculative part 1'!S5:S94, MATCH(MIN('calculative part 1'!T5:T94), 'calculative part 1'!T5:T94, 0))
</f>
        <v>45573</v>
      </c>
      <c r="E11" s="28" t="s">
        <v>60</v>
      </c>
    </row>
    <row r="12">
      <c r="A12" s="25"/>
      <c r="B12" s="27" t="s">
        <v>61</v>
      </c>
      <c r="C12" s="28" t="s">
        <v>62</v>
      </c>
      <c r="D12" s="30">
        <f>sum('calculative part 1'!I2:I501)</f>
        <v>1644024</v>
      </c>
      <c r="E12" s="28" t="s">
        <v>63</v>
      </c>
    </row>
    <row r="13">
      <c r="A13" s="25"/>
      <c r="B13" s="27" t="s">
        <v>61</v>
      </c>
      <c r="C13" s="28" t="s">
        <v>64</v>
      </c>
      <c r="D13" s="30">
        <f>AVERAGE('calculative part 1'!I2:I501)</f>
        <v>3288.048</v>
      </c>
      <c r="E13" s="28" t="s">
        <v>65</v>
      </c>
    </row>
    <row r="14">
      <c r="A14" s="25"/>
      <c r="B14" s="27" t="s">
        <v>61</v>
      </c>
      <c r="C14" s="28" t="s">
        <v>66</v>
      </c>
      <c r="D14" s="30">
        <f>MEDIAN('calculative part 1'!I2:I501)</f>
        <v>2956</v>
      </c>
      <c r="E14" s="28" t="s">
        <v>67</v>
      </c>
    </row>
    <row r="15">
      <c r="A15" s="25"/>
      <c r="B15" s="27" t="s">
        <v>61</v>
      </c>
      <c r="C15" s="28" t="s">
        <v>55</v>
      </c>
      <c r="D15" s="30">
        <f>_xlfn.STDEV.P('calculative part 1'!I2:I501)</f>
        <v>1999.075866</v>
      </c>
      <c r="E15" s="28" t="s">
        <v>68</v>
      </c>
    </row>
    <row r="16">
      <c r="A16" s="25"/>
      <c r="B16" s="27" t="s">
        <v>48</v>
      </c>
      <c r="C16" s="28" t="s">
        <v>69</v>
      </c>
      <c r="D16" s="30" t="str">
        <f t="array" ref="D16">INDEX('calculative part 1'!M47:M54, MATCH(MAX('calculative part 1'!Q47:Q54), 'calculative part 1'!Q47:Q54, 0))
</f>
        <v>Footwear</v>
      </c>
      <c r="E16" s="28" t="s">
        <v>70</v>
      </c>
    </row>
    <row r="17">
      <c r="A17" s="25"/>
      <c r="B17" s="27" t="s">
        <v>71</v>
      </c>
      <c r="C17" s="28" t="s">
        <v>72</v>
      </c>
      <c r="D17" s="30">
        <f>sum('calculative part 1'!K2:K501)</f>
        <v>393810</v>
      </c>
      <c r="E17" s="28" t="s">
        <v>73</v>
      </c>
    </row>
    <row r="18">
      <c r="A18" s="25"/>
      <c r="B18" s="27" t="s">
        <v>71</v>
      </c>
      <c r="C18" s="28" t="s">
        <v>74</v>
      </c>
      <c r="D18" s="30">
        <f>AVERAGE('calculative part 1'!K2:K501)</f>
        <v>787.62</v>
      </c>
      <c r="E18" s="28" t="s">
        <v>75</v>
      </c>
    </row>
    <row r="19">
      <c r="A19" s="25"/>
      <c r="B19" s="27" t="s">
        <v>71</v>
      </c>
      <c r="C19" s="28" t="s">
        <v>76</v>
      </c>
      <c r="D19" s="31">
        <f t="array" ref="D19">INDEX('calculative part 1'!S5:S94, MATCH(MAX('calculative part 1'!U5:U94), 'calculative part 1'!U5:U94, 0))
</f>
        <v>45623</v>
      </c>
      <c r="E19" s="28" t="s">
        <v>77</v>
      </c>
    </row>
    <row r="20">
      <c r="A20" s="25"/>
      <c r="B20" s="27" t="s">
        <v>71</v>
      </c>
      <c r="C20" s="28" t="s">
        <v>78</v>
      </c>
      <c r="D20" s="31">
        <f t="array" ref="D20">INDEX('calculative part 1'!S5:S94, MATCH(MIN('calculative part 1'!U5:U94), 'calculative part 1'!U5:U94, 0))
</f>
        <v>45594</v>
      </c>
      <c r="E20" s="28" t="s">
        <v>79</v>
      </c>
    </row>
    <row r="21">
      <c r="A21" s="25"/>
      <c r="B21" s="27" t="s">
        <v>71</v>
      </c>
      <c r="C21" s="28" t="s">
        <v>80</v>
      </c>
      <c r="D21" s="32">
        <f>sum('calculative part 1'!K2:K501)/sum('calculative part 1'!I2:I501)</f>
        <v>0.2395402987</v>
      </c>
      <c r="E21" s="28" t="s">
        <v>81</v>
      </c>
    </row>
    <row r="22">
      <c r="A22" s="25"/>
      <c r="B22" s="27" t="s">
        <v>82</v>
      </c>
      <c r="C22" s="28" t="s">
        <v>83</v>
      </c>
      <c r="D22" s="30">
        <f>AVERAGE('calculative part 2'!K7:K14)</f>
        <v>300</v>
      </c>
      <c r="E22" s="28" t="s">
        <v>84</v>
      </c>
    </row>
    <row r="23">
      <c r="A23" s="25"/>
      <c r="B23" s="27" t="s">
        <v>82</v>
      </c>
      <c r="C23" s="28" t="s">
        <v>85</v>
      </c>
      <c r="D23" s="33">
        <f>('calculative part 1'!Q55/'calculative part 2'!K15)</f>
        <v>0.6095833333</v>
      </c>
      <c r="E23" s="28" t="s">
        <v>85</v>
      </c>
    </row>
    <row r="24">
      <c r="A24" s="25"/>
      <c r="B24" s="27" t="s">
        <v>82</v>
      </c>
      <c r="C24" s="28" t="s">
        <v>86</v>
      </c>
      <c r="D24" s="32">
        <v>0.562</v>
      </c>
      <c r="E24" s="28" t="s">
        <v>87</v>
      </c>
    </row>
    <row r="25">
      <c r="A25" s="25"/>
      <c r="B25" s="27" t="s">
        <v>88</v>
      </c>
      <c r="C25" s="28" t="s">
        <v>89</v>
      </c>
      <c r="D25" s="30">
        <f>'calculative part 1'!N28</f>
        <v>1644024</v>
      </c>
      <c r="E25" s="28" t="s">
        <v>90</v>
      </c>
    </row>
    <row r="26">
      <c r="A26" s="25"/>
      <c r="B26" s="27" t="s">
        <v>88</v>
      </c>
      <c r="C26" s="28" t="s">
        <v>91</v>
      </c>
      <c r="D26" s="29">
        <f>'calculative part 1'!N28/COUNTA('calculative part 1'!M18:M27)</f>
        <v>164402.4</v>
      </c>
      <c r="E26" s="28" t="s">
        <v>92</v>
      </c>
    </row>
    <row r="27">
      <c r="A27" s="25"/>
      <c r="B27" s="24"/>
      <c r="C27" s="24"/>
      <c r="D27" s="24"/>
      <c r="E27" s="24"/>
    </row>
    <row r="28">
      <c r="A28" s="25"/>
      <c r="B28" s="24"/>
      <c r="C28" s="24"/>
      <c r="D28" s="24"/>
      <c r="E28" s="24"/>
    </row>
    <row r="29">
      <c r="A29" s="25"/>
      <c r="B29" s="24"/>
      <c r="C29" s="24"/>
      <c r="D29" s="24"/>
      <c r="E29" s="24"/>
    </row>
    <row r="30">
      <c r="A30" s="25"/>
      <c r="B30" s="24"/>
      <c r="C30" s="24"/>
      <c r="D30" s="24"/>
      <c r="E30" s="24"/>
    </row>
    <row r="31">
      <c r="A31" s="25"/>
      <c r="B31" s="24"/>
      <c r="C31" s="24"/>
      <c r="D31" s="24"/>
      <c r="E31" s="24"/>
    </row>
    <row r="32">
      <c r="A32" s="25"/>
      <c r="B32" s="24"/>
      <c r="C32" s="24"/>
      <c r="D32" s="24"/>
      <c r="E32" s="24"/>
    </row>
    <row r="33">
      <c r="A33" s="25"/>
      <c r="B33" s="24"/>
      <c r="C33" s="24"/>
      <c r="D33" s="24"/>
      <c r="E33" s="24"/>
    </row>
    <row r="34">
      <c r="A34" s="25"/>
      <c r="B34" s="24"/>
      <c r="C34" s="24"/>
      <c r="D34" s="24"/>
      <c r="E34" s="24"/>
    </row>
    <row r="35">
      <c r="A35" s="25"/>
      <c r="B35" s="24"/>
      <c r="C35" s="24"/>
      <c r="D35" s="24"/>
      <c r="E35" s="24"/>
    </row>
    <row r="36">
      <c r="A36" s="25"/>
      <c r="B36" s="24"/>
      <c r="C36" s="24"/>
      <c r="D36" s="24"/>
      <c r="E36" s="24"/>
    </row>
    <row r="37">
      <c r="A37" s="25"/>
      <c r="B37" s="24"/>
      <c r="C37" s="24"/>
      <c r="D37" s="24"/>
      <c r="E37" s="24"/>
    </row>
    <row r="38">
      <c r="A38" s="25"/>
      <c r="B38" s="24"/>
      <c r="C38" s="24"/>
      <c r="D38" s="24"/>
      <c r="E38" s="24"/>
    </row>
    <row r="39">
      <c r="A39" s="25"/>
      <c r="B39" s="24"/>
      <c r="C39" s="24"/>
      <c r="D39" s="24"/>
      <c r="E39" s="24"/>
    </row>
    <row r="40">
      <c r="A40" s="25"/>
      <c r="B40" s="24"/>
      <c r="C40" s="24"/>
      <c r="D40" s="24"/>
      <c r="E40" s="24"/>
    </row>
    <row r="41">
      <c r="A41" s="25"/>
      <c r="B41" s="24"/>
      <c r="C41" s="24"/>
      <c r="D41" s="24"/>
      <c r="E41" s="24"/>
    </row>
    <row r="42">
      <c r="A42" s="25"/>
      <c r="B42" s="24"/>
      <c r="C42" s="24"/>
      <c r="D42" s="24"/>
      <c r="E42" s="24"/>
    </row>
    <row r="43">
      <c r="A43" s="25"/>
      <c r="B43" s="24"/>
      <c r="C43" s="24"/>
      <c r="D43" s="24"/>
      <c r="E43" s="24"/>
    </row>
    <row r="44">
      <c r="A44" s="25"/>
      <c r="B44" s="24"/>
      <c r="C44" s="24"/>
      <c r="D44" s="24"/>
      <c r="E44" s="24"/>
    </row>
    <row r="45">
      <c r="A45" s="25"/>
      <c r="B45" s="24"/>
      <c r="C45" s="24"/>
      <c r="D45" s="24"/>
      <c r="E45" s="24"/>
    </row>
    <row r="46">
      <c r="A46" s="25"/>
      <c r="B46" s="24"/>
      <c r="C46" s="24"/>
      <c r="D46" s="24"/>
      <c r="E46" s="24"/>
    </row>
    <row r="47">
      <c r="A47" s="25"/>
      <c r="B47" s="24"/>
      <c r="C47" s="24"/>
      <c r="D47" s="24"/>
      <c r="E47" s="24"/>
    </row>
    <row r="48">
      <c r="A48" s="25"/>
      <c r="B48" s="24"/>
      <c r="C48" s="24"/>
      <c r="D48" s="24"/>
      <c r="E48" s="24"/>
    </row>
    <row r="49">
      <c r="A49" s="25"/>
      <c r="B49" s="24"/>
      <c r="C49" s="24"/>
      <c r="D49" s="24"/>
      <c r="E49" s="24"/>
    </row>
    <row r="50">
      <c r="A50" s="25"/>
      <c r="B50" s="24"/>
      <c r="C50" s="24"/>
      <c r="D50" s="24"/>
      <c r="E50" s="24"/>
    </row>
    <row r="51">
      <c r="A51" s="25"/>
      <c r="B51" s="24"/>
      <c r="C51" s="24"/>
      <c r="D51" s="24"/>
      <c r="E51" s="24"/>
    </row>
    <row r="52">
      <c r="A52" s="25"/>
      <c r="B52" s="24"/>
      <c r="C52" s="24"/>
      <c r="D52" s="24"/>
      <c r="E52" s="24"/>
    </row>
    <row r="53">
      <c r="A53" s="25"/>
      <c r="B53" s="24"/>
      <c r="C53" s="24"/>
      <c r="D53" s="24"/>
      <c r="E53" s="24"/>
    </row>
    <row r="54">
      <c r="A54" s="25"/>
      <c r="B54" s="24"/>
      <c r="C54" s="24"/>
      <c r="D54" s="24"/>
      <c r="E54" s="24"/>
    </row>
    <row r="55">
      <c r="A55" s="25"/>
      <c r="B55" s="24"/>
      <c r="C55" s="24"/>
      <c r="D55" s="24"/>
      <c r="E55" s="24"/>
    </row>
    <row r="56">
      <c r="A56" s="25"/>
      <c r="B56" s="24"/>
      <c r="C56" s="24"/>
      <c r="D56" s="24"/>
      <c r="E56" s="24"/>
    </row>
    <row r="57">
      <c r="A57" s="25"/>
      <c r="B57" s="24"/>
      <c r="C57" s="24"/>
      <c r="D57" s="24"/>
      <c r="E57" s="24"/>
    </row>
    <row r="58">
      <c r="A58" s="25"/>
      <c r="B58" s="24"/>
      <c r="C58" s="24"/>
      <c r="D58" s="24"/>
      <c r="E58" s="24"/>
    </row>
    <row r="59">
      <c r="A59" s="25"/>
      <c r="B59" s="24"/>
      <c r="C59" s="24"/>
      <c r="D59" s="24"/>
      <c r="E59" s="24"/>
    </row>
    <row r="60">
      <c r="A60" s="25"/>
      <c r="B60" s="24"/>
      <c r="C60" s="24"/>
      <c r="D60" s="24"/>
      <c r="E60" s="24"/>
    </row>
    <row r="61">
      <c r="A61" s="25"/>
      <c r="B61" s="24"/>
      <c r="C61" s="24"/>
      <c r="D61" s="24"/>
      <c r="E61" s="24"/>
    </row>
    <row r="62">
      <c r="A62" s="25"/>
      <c r="B62" s="24"/>
      <c r="C62" s="24"/>
      <c r="D62" s="24"/>
      <c r="E62" s="24"/>
    </row>
    <row r="63">
      <c r="A63" s="25"/>
      <c r="B63" s="24"/>
      <c r="C63" s="24"/>
      <c r="D63" s="24"/>
      <c r="E63" s="24"/>
    </row>
    <row r="64">
      <c r="A64" s="25"/>
      <c r="B64" s="24"/>
      <c r="C64" s="24"/>
      <c r="D64" s="24"/>
      <c r="E64" s="24"/>
    </row>
    <row r="65">
      <c r="A65" s="25"/>
      <c r="B65" s="24"/>
      <c r="C65" s="24"/>
      <c r="D65" s="24"/>
      <c r="E65" s="24"/>
    </row>
    <row r="66">
      <c r="A66" s="25"/>
      <c r="B66" s="24"/>
      <c r="C66" s="24"/>
      <c r="D66" s="24"/>
      <c r="E66" s="24"/>
    </row>
    <row r="67">
      <c r="A67" s="25"/>
      <c r="B67" s="24"/>
      <c r="C67" s="24"/>
      <c r="D67" s="24"/>
      <c r="E67" s="24"/>
    </row>
    <row r="68">
      <c r="A68" s="25"/>
      <c r="B68" s="24"/>
      <c r="C68" s="24"/>
      <c r="D68" s="24"/>
      <c r="E68" s="24"/>
    </row>
    <row r="69">
      <c r="A69" s="25"/>
      <c r="B69" s="24"/>
      <c r="C69" s="24"/>
      <c r="D69" s="24"/>
      <c r="E69" s="24"/>
    </row>
    <row r="70">
      <c r="A70" s="25"/>
      <c r="B70" s="24"/>
      <c r="C70" s="24"/>
      <c r="D70" s="24"/>
      <c r="E70" s="24"/>
    </row>
    <row r="71">
      <c r="A71" s="25"/>
      <c r="B71" s="24"/>
      <c r="C71" s="24"/>
      <c r="D71" s="24"/>
      <c r="E71" s="24"/>
    </row>
    <row r="72">
      <c r="A72" s="25"/>
      <c r="B72" s="24"/>
      <c r="C72" s="24"/>
      <c r="D72" s="24"/>
      <c r="E72" s="24"/>
    </row>
    <row r="73">
      <c r="A73" s="25"/>
      <c r="B73" s="24"/>
      <c r="C73" s="24"/>
      <c r="D73" s="24"/>
      <c r="E73" s="24"/>
    </row>
    <row r="74">
      <c r="A74" s="25"/>
      <c r="B74" s="24"/>
      <c r="C74" s="24"/>
      <c r="D74" s="24"/>
      <c r="E74" s="24"/>
    </row>
    <row r="75">
      <c r="A75" s="25"/>
      <c r="B75" s="24"/>
      <c r="C75" s="24"/>
      <c r="D75" s="24"/>
      <c r="E75" s="24"/>
    </row>
    <row r="76">
      <c r="A76" s="25"/>
      <c r="B76" s="24"/>
      <c r="C76" s="24"/>
      <c r="D76" s="24"/>
      <c r="E76" s="24"/>
    </row>
    <row r="77">
      <c r="A77" s="25"/>
      <c r="B77" s="24"/>
      <c r="C77" s="24"/>
      <c r="D77" s="24"/>
      <c r="E77" s="24"/>
    </row>
    <row r="78">
      <c r="A78" s="25"/>
      <c r="B78" s="24"/>
      <c r="C78" s="24"/>
      <c r="D78" s="24"/>
      <c r="E78" s="24"/>
    </row>
    <row r="79">
      <c r="A79" s="25"/>
      <c r="B79" s="24"/>
      <c r="C79" s="24"/>
      <c r="D79" s="24"/>
      <c r="E79" s="24"/>
    </row>
    <row r="80">
      <c r="A80" s="25"/>
      <c r="B80" s="24"/>
      <c r="C80" s="24"/>
      <c r="D80" s="24"/>
      <c r="E80" s="24"/>
    </row>
    <row r="81">
      <c r="A81" s="25"/>
      <c r="B81" s="24"/>
      <c r="C81" s="24"/>
      <c r="D81" s="24"/>
      <c r="E81" s="24"/>
    </row>
    <row r="82">
      <c r="A82" s="25"/>
      <c r="B82" s="24"/>
      <c r="C82" s="24"/>
      <c r="D82" s="24"/>
      <c r="E82" s="24"/>
    </row>
    <row r="83">
      <c r="A83" s="25"/>
      <c r="B83" s="24"/>
      <c r="C83" s="24"/>
      <c r="D83" s="24"/>
      <c r="E83" s="24"/>
    </row>
    <row r="84">
      <c r="A84" s="25"/>
      <c r="B84" s="24"/>
      <c r="C84" s="24"/>
      <c r="D84" s="24"/>
      <c r="E84" s="24"/>
    </row>
    <row r="85">
      <c r="A85" s="25"/>
      <c r="B85" s="24"/>
      <c r="C85" s="24"/>
      <c r="D85" s="24"/>
      <c r="E85" s="24"/>
    </row>
    <row r="86">
      <c r="A86" s="25"/>
      <c r="B86" s="24"/>
      <c r="C86" s="24"/>
      <c r="D86" s="24"/>
      <c r="E86" s="24"/>
    </row>
    <row r="87">
      <c r="A87" s="25"/>
      <c r="B87" s="24"/>
      <c r="C87" s="24"/>
      <c r="D87" s="24"/>
      <c r="E87" s="24"/>
    </row>
    <row r="88">
      <c r="A88" s="25"/>
      <c r="B88" s="24"/>
      <c r="C88" s="24"/>
      <c r="D88" s="24"/>
      <c r="E88" s="24"/>
    </row>
    <row r="89">
      <c r="A89" s="25"/>
      <c r="B89" s="24"/>
      <c r="C89" s="24"/>
      <c r="D89" s="24"/>
      <c r="E89" s="24"/>
    </row>
    <row r="90">
      <c r="A90" s="25"/>
      <c r="B90" s="24"/>
      <c r="C90" s="24"/>
      <c r="D90" s="24"/>
      <c r="E90" s="24"/>
    </row>
    <row r="91">
      <c r="A91" s="25"/>
      <c r="B91" s="24"/>
      <c r="C91" s="24"/>
      <c r="D91" s="24"/>
      <c r="E91" s="24"/>
    </row>
    <row r="92">
      <c r="A92" s="25"/>
      <c r="B92" s="24"/>
      <c r="C92" s="24"/>
      <c r="D92" s="24"/>
      <c r="E92" s="24"/>
    </row>
    <row r="93">
      <c r="A93" s="25"/>
      <c r="B93" s="24"/>
      <c r="C93" s="24"/>
      <c r="D93" s="24"/>
      <c r="E93" s="24"/>
    </row>
    <row r="94">
      <c r="A94" s="25"/>
      <c r="B94" s="24"/>
      <c r="C94" s="24"/>
      <c r="D94" s="24"/>
      <c r="E94" s="24"/>
    </row>
    <row r="95">
      <c r="A95" s="25"/>
      <c r="B95" s="24"/>
      <c r="C95" s="24"/>
      <c r="D95" s="24"/>
      <c r="E95" s="24"/>
    </row>
    <row r="96">
      <c r="A96" s="25"/>
      <c r="B96" s="24"/>
      <c r="C96" s="24"/>
      <c r="D96" s="24"/>
      <c r="E96" s="24"/>
    </row>
    <row r="97">
      <c r="A97" s="25"/>
      <c r="B97" s="24"/>
      <c r="C97" s="24"/>
      <c r="D97" s="24"/>
      <c r="E97" s="24"/>
    </row>
    <row r="98">
      <c r="A98" s="25"/>
      <c r="B98" s="24"/>
      <c r="C98" s="24"/>
      <c r="D98" s="24"/>
      <c r="E98" s="24"/>
    </row>
    <row r="99">
      <c r="A99" s="25"/>
      <c r="B99" s="24"/>
      <c r="C99" s="24"/>
      <c r="D99" s="24"/>
      <c r="E99" s="24"/>
    </row>
    <row r="100">
      <c r="A100" s="25"/>
      <c r="B100" s="24"/>
      <c r="C100" s="24"/>
      <c r="D100" s="24"/>
      <c r="E100" s="24"/>
    </row>
    <row r="101">
      <c r="A101" s="25"/>
      <c r="B101" s="24"/>
      <c r="C101" s="24"/>
      <c r="D101" s="24"/>
      <c r="E101" s="24"/>
    </row>
    <row r="102">
      <c r="A102" s="25"/>
      <c r="B102" s="24"/>
      <c r="C102" s="24"/>
      <c r="D102" s="24"/>
      <c r="E102" s="24"/>
    </row>
    <row r="103">
      <c r="A103" s="25"/>
      <c r="B103" s="24"/>
      <c r="C103" s="24"/>
      <c r="D103" s="24"/>
      <c r="E103" s="24"/>
    </row>
    <row r="104">
      <c r="A104" s="25"/>
      <c r="B104" s="24"/>
      <c r="C104" s="24"/>
      <c r="D104" s="24"/>
      <c r="E104" s="24"/>
    </row>
    <row r="105">
      <c r="A105" s="25"/>
      <c r="B105" s="24"/>
      <c r="C105" s="24"/>
      <c r="D105" s="24"/>
      <c r="E105" s="24"/>
    </row>
    <row r="106">
      <c r="A106" s="25"/>
      <c r="B106" s="24"/>
      <c r="C106" s="24"/>
      <c r="D106" s="24"/>
      <c r="E106" s="24"/>
    </row>
    <row r="107">
      <c r="A107" s="25"/>
      <c r="B107" s="24"/>
      <c r="C107" s="24"/>
      <c r="D107" s="24"/>
      <c r="E107" s="24"/>
    </row>
    <row r="108">
      <c r="A108" s="25"/>
      <c r="B108" s="24"/>
      <c r="C108" s="24"/>
      <c r="D108" s="24"/>
      <c r="E108" s="24"/>
    </row>
    <row r="109">
      <c r="A109" s="25"/>
      <c r="B109" s="24"/>
      <c r="C109" s="24"/>
      <c r="D109" s="24"/>
      <c r="E109" s="24"/>
    </row>
    <row r="110">
      <c r="A110" s="25"/>
      <c r="B110" s="24"/>
      <c r="C110" s="24"/>
      <c r="D110" s="24"/>
      <c r="E110" s="24"/>
    </row>
    <row r="111">
      <c r="A111" s="25"/>
      <c r="B111" s="24"/>
      <c r="C111" s="24"/>
      <c r="D111" s="24"/>
      <c r="E111" s="24"/>
    </row>
    <row r="112">
      <c r="A112" s="25"/>
      <c r="B112" s="24"/>
      <c r="C112" s="24"/>
      <c r="D112" s="24"/>
      <c r="E112" s="24"/>
    </row>
    <row r="113">
      <c r="A113" s="25"/>
      <c r="B113" s="24"/>
      <c r="C113" s="24"/>
      <c r="D113" s="24"/>
      <c r="E113" s="24"/>
    </row>
    <row r="114">
      <c r="A114" s="25"/>
      <c r="B114" s="24"/>
      <c r="C114" s="24"/>
      <c r="D114" s="24"/>
      <c r="E114" s="24"/>
    </row>
    <row r="115">
      <c r="A115" s="25"/>
      <c r="B115" s="24"/>
      <c r="C115" s="24"/>
      <c r="D115" s="24"/>
      <c r="E115" s="24"/>
    </row>
    <row r="116">
      <c r="A116" s="25"/>
      <c r="B116" s="24"/>
      <c r="C116" s="24"/>
      <c r="D116" s="24"/>
      <c r="E116" s="24"/>
    </row>
    <row r="117">
      <c r="A117" s="25"/>
      <c r="B117" s="24"/>
      <c r="C117" s="24"/>
      <c r="D117" s="24"/>
      <c r="E117" s="24"/>
    </row>
    <row r="118">
      <c r="A118" s="25"/>
      <c r="B118" s="24"/>
      <c r="C118" s="24"/>
      <c r="D118" s="24"/>
      <c r="E118" s="24"/>
    </row>
    <row r="119">
      <c r="A119" s="25"/>
      <c r="B119" s="24"/>
      <c r="C119" s="24"/>
      <c r="D119" s="24"/>
      <c r="E119" s="24"/>
    </row>
    <row r="120">
      <c r="A120" s="25"/>
      <c r="B120" s="24"/>
      <c r="C120" s="24"/>
      <c r="D120" s="24"/>
      <c r="E120" s="24"/>
    </row>
    <row r="121">
      <c r="A121" s="25"/>
      <c r="B121" s="24"/>
      <c r="C121" s="24"/>
      <c r="D121" s="24"/>
      <c r="E121" s="24"/>
    </row>
    <row r="122">
      <c r="A122" s="25"/>
      <c r="B122" s="24"/>
      <c r="C122" s="24"/>
      <c r="D122" s="24"/>
      <c r="E122" s="24"/>
    </row>
    <row r="123">
      <c r="A123" s="25"/>
      <c r="B123" s="24"/>
      <c r="C123" s="24"/>
      <c r="D123" s="24"/>
      <c r="E123" s="24"/>
    </row>
    <row r="124">
      <c r="A124" s="25"/>
      <c r="B124" s="24"/>
      <c r="C124" s="24"/>
      <c r="D124" s="24"/>
      <c r="E124" s="24"/>
    </row>
    <row r="125">
      <c r="A125" s="25"/>
      <c r="B125" s="24"/>
      <c r="C125" s="24"/>
      <c r="D125" s="24"/>
      <c r="E125" s="24"/>
    </row>
    <row r="126">
      <c r="A126" s="25"/>
      <c r="B126" s="24"/>
      <c r="C126" s="24"/>
      <c r="D126" s="24"/>
      <c r="E126" s="24"/>
    </row>
    <row r="127">
      <c r="A127" s="25"/>
      <c r="B127" s="24"/>
      <c r="C127" s="24"/>
      <c r="D127" s="24"/>
      <c r="E127" s="24"/>
    </row>
    <row r="128">
      <c r="A128" s="25"/>
      <c r="B128" s="24"/>
      <c r="C128" s="24"/>
      <c r="D128" s="24"/>
      <c r="E128" s="24"/>
    </row>
    <row r="129">
      <c r="A129" s="25"/>
      <c r="B129" s="24"/>
      <c r="C129" s="24"/>
      <c r="D129" s="24"/>
      <c r="E129" s="24"/>
    </row>
    <row r="130">
      <c r="A130" s="25"/>
      <c r="B130" s="24"/>
      <c r="C130" s="24"/>
      <c r="D130" s="24"/>
      <c r="E130" s="24"/>
    </row>
    <row r="131">
      <c r="A131" s="25"/>
      <c r="B131" s="24"/>
      <c r="C131" s="24"/>
      <c r="D131" s="24"/>
      <c r="E131" s="24"/>
    </row>
    <row r="132">
      <c r="A132" s="25"/>
      <c r="B132" s="24"/>
      <c r="C132" s="24"/>
      <c r="D132" s="24"/>
      <c r="E132" s="24"/>
    </row>
    <row r="133">
      <c r="A133" s="25"/>
      <c r="B133" s="24"/>
      <c r="C133" s="24"/>
      <c r="D133" s="24"/>
      <c r="E133" s="24"/>
    </row>
    <row r="134">
      <c r="A134" s="25"/>
      <c r="B134" s="24"/>
      <c r="C134" s="24"/>
      <c r="D134" s="24"/>
      <c r="E134" s="24"/>
    </row>
    <row r="135">
      <c r="A135" s="25"/>
      <c r="B135" s="24"/>
      <c r="C135" s="24"/>
      <c r="D135" s="24"/>
      <c r="E135" s="24"/>
    </row>
    <row r="136">
      <c r="A136" s="25"/>
      <c r="B136" s="24"/>
      <c r="C136" s="24"/>
      <c r="D136" s="24"/>
      <c r="E136" s="24"/>
    </row>
    <row r="137">
      <c r="A137" s="25"/>
      <c r="B137" s="24"/>
      <c r="C137" s="24"/>
      <c r="D137" s="24"/>
      <c r="E137" s="24"/>
    </row>
    <row r="138">
      <c r="A138" s="25"/>
      <c r="B138" s="24"/>
      <c r="C138" s="24"/>
      <c r="D138" s="24"/>
      <c r="E138" s="24"/>
    </row>
    <row r="139">
      <c r="A139" s="25"/>
      <c r="B139" s="24"/>
      <c r="C139" s="24"/>
      <c r="D139" s="24"/>
      <c r="E139" s="24"/>
    </row>
    <row r="140">
      <c r="A140" s="25"/>
      <c r="B140" s="24"/>
      <c r="C140" s="24"/>
      <c r="D140" s="24"/>
      <c r="E140" s="24"/>
    </row>
    <row r="141">
      <c r="A141" s="25"/>
      <c r="B141" s="24"/>
      <c r="C141" s="24"/>
      <c r="D141" s="24"/>
      <c r="E141" s="24"/>
    </row>
    <row r="142">
      <c r="A142" s="25"/>
      <c r="B142" s="24"/>
      <c r="C142" s="24"/>
      <c r="D142" s="24"/>
      <c r="E142" s="24"/>
    </row>
    <row r="143">
      <c r="A143" s="25"/>
      <c r="B143" s="24"/>
      <c r="C143" s="24"/>
      <c r="D143" s="24"/>
      <c r="E143" s="24"/>
    </row>
    <row r="144">
      <c r="A144" s="25"/>
      <c r="B144" s="24"/>
      <c r="C144" s="24"/>
      <c r="D144" s="24"/>
      <c r="E144" s="24"/>
    </row>
    <row r="145">
      <c r="A145" s="25"/>
      <c r="B145" s="24"/>
      <c r="C145" s="24"/>
      <c r="D145" s="24"/>
      <c r="E145" s="24"/>
    </row>
    <row r="146">
      <c r="A146" s="25"/>
      <c r="B146" s="24"/>
      <c r="C146" s="24"/>
      <c r="D146" s="24"/>
      <c r="E146" s="24"/>
    </row>
    <row r="147">
      <c r="A147" s="25"/>
      <c r="B147" s="24"/>
      <c r="C147" s="24"/>
      <c r="D147" s="24"/>
      <c r="E147" s="24"/>
    </row>
    <row r="148">
      <c r="A148" s="25"/>
      <c r="B148" s="24"/>
      <c r="C148" s="24"/>
      <c r="D148" s="24"/>
      <c r="E148" s="24"/>
    </row>
    <row r="149">
      <c r="A149" s="25"/>
      <c r="B149" s="24"/>
      <c r="C149" s="24"/>
      <c r="D149" s="24"/>
      <c r="E149" s="24"/>
    </row>
    <row r="150">
      <c r="A150" s="25"/>
      <c r="B150" s="24"/>
      <c r="C150" s="24"/>
      <c r="D150" s="24"/>
      <c r="E150" s="24"/>
    </row>
    <row r="151">
      <c r="A151" s="25"/>
      <c r="B151" s="24"/>
      <c r="C151" s="24"/>
      <c r="D151" s="24"/>
      <c r="E151" s="24"/>
    </row>
    <row r="152">
      <c r="A152" s="25"/>
      <c r="B152" s="24"/>
      <c r="C152" s="24"/>
      <c r="D152" s="24"/>
      <c r="E152" s="24"/>
    </row>
    <row r="153">
      <c r="A153" s="25"/>
      <c r="B153" s="24"/>
      <c r="C153" s="24"/>
      <c r="D153" s="24"/>
      <c r="E153" s="24"/>
    </row>
    <row r="154">
      <c r="A154" s="25"/>
      <c r="B154" s="24"/>
      <c r="C154" s="24"/>
      <c r="D154" s="24"/>
      <c r="E154" s="24"/>
    </row>
    <row r="155">
      <c r="A155" s="25"/>
      <c r="B155" s="24"/>
      <c r="C155" s="24"/>
      <c r="D155" s="24"/>
      <c r="E155" s="24"/>
    </row>
    <row r="156">
      <c r="A156" s="25"/>
      <c r="B156" s="24"/>
      <c r="C156" s="24"/>
      <c r="D156" s="24"/>
      <c r="E156" s="24"/>
    </row>
    <row r="157">
      <c r="A157" s="25"/>
      <c r="B157" s="24"/>
      <c r="C157" s="24"/>
      <c r="D157" s="24"/>
      <c r="E157" s="24"/>
    </row>
    <row r="158">
      <c r="A158" s="25"/>
      <c r="B158" s="24"/>
      <c r="C158" s="24"/>
      <c r="D158" s="24"/>
      <c r="E158" s="24"/>
    </row>
    <row r="159">
      <c r="A159" s="25"/>
      <c r="B159" s="24"/>
      <c r="C159" s="24"/>
      <c r="D159" s="24"/>
      <c r="E159" s="24"/>
    </row>
    <row r="160">
      <c r="A160" s="25"/>
      <c r="B160" s="24"/>
      <c r="C160" s="24"/>
      <c r="D160" s="24"/>
      <c r="E160" s="24"/>
    </row>
    <row r="161">
      <c r="A161" s="25"/>
      <c r="B161" s="24"/>
      <c r="C161" s="24"/>
      <c r="D161" s="24"/>
      <c r="E161" s="24"/>
    </row>
    <row r="162">
      <c r="A162" s="25"/>
      <c r="B162" s="24"/>
      <c r="C162" s="24"/>
      <c r="D162" s="24"/>
      <c r="E162" s="24"/>
    </row>
    <row r="163">
      <c r="A163" s="25"/>
      <c r="B163" s="24"/>
      <c r="C163" s="24"/>
      <c r="D163" s="24"/>
      <c r="E163" s="24"/>
    </row>
    <row r="164">
      <c r="A164" s="25"/>
      <c r="B164" s="24"/>
      <c r="C164" s="24"/>
      <c r="D164" s="24"/>
      <c r="E164" s="24"/>
    </row>
    <row r="165">
      <c r="A165" s="25"/>
      <c r="B165" s="24"/>
      <c r="C165" s="24"/>
      <c r="D165" s="24"/>
      <c r="E165" s="24"/>
    </row>
    <row r="166">
      <c r="A166" s="25"/>
      <c r="B166" s="24"/>
      <c r="C166" s="24"/>
      <c r="D166" s="24"/>
      <c r="E166" s="24"/>
    </row>
    <row r="167">
      <c r="A167" s="25"/>
      <c r="B167" s="24"/>
      <c r="C167" s="24"/>
      <c r="D167" s="24"/>
      <c r="E167" s="24"/>
    </row>
    <row r="168">
      <c r="A168" s="25"/>
      <c r="B168" s="24"/>
      <c r="C168" s="24"/>
      <c r="D168" s="24"/>
      <c r="E168" s="24"/>
    </row>
    <row r="169">
      <c r="A169" s="25"/>
      <c r="B169" s="24"/>
      <c r="C169" s="24"/>
      <c r="D169" s="24"/>
      <c r="E169" s="24"/>
    </row>
    <row r="170">
      <c r="A170" s="25"/>
      <c r="B170" s="24"/>
      <c r="C170" s="24"/>
      <c r="D170" s="24"/>
      <c r="E170" s="24"/>
    </row>
    <row r="171">
      <c r="A171" s="25"/>
      <c r="B171" s="24"/>
      <c r="C171" s="24"/>
      <c r="D171" s="24"/>
      <c r="E171" s="24"/>
    </row>
    <row r="172">
      <c r="A172" s="25"/>
      <c r="B172" s="24"/>
      <c r="C172" s="24"/>
      <c r="D172" s="24"/>
      <c r="E172" s="24"/>
    </row>
    <row r="173">
      <c r="A173" s="25"/>
      <c r="B173" s="24"/>
      <c r="C173" s="24"/>
      <c r="D173" s="24"/>
      <c r="E173" s="24"/>
    </row>
    <row r="174">
      <c r="A174" s="25"/>
      <c r="B174" s="24"/>
      <c r="C174" s="24"/>
      <c r="D174" s="24"/>
      <c r="E174" s="24"/>
    </row>
    <row r="175">
      <c r="A175" s="25"/>
      <c r="B175" s="24"/>
      <c r="C175" s="24"/>
      <c r="D175" s="24"/>
      <c r="E175" s="24"/>
    </row>
    <row r="176">
      <c r="A176" s="25"/>
      <c r="B176" s="24"/>
      <c r="C176" s="24"/>
      <c r="D176" s="24"/>
      <c r="E176" s="24"/>
    </row>
    <row r="177">
      <c r="A177" s="25"/>
      <c r="B177" s="24"/>
      <c r="C177" s="24"/>
      <c r="D177" s="24"/>
      <c r="E177" s="24"/>
    </row>
    <row r="178">
      <c r="A178" s="25"/>
      <c r="B178" s="24"/>
      <c r="C178" s="24"/>
      <c r="D178" s="24"/>
      <c r="E178" s="24"/>
    </row>
    <row r="179">
      <c r="A179" s="25"/>
      <c r="B179" s="24"/>
      <c r="C179" s="24"/>
      <c r="D179" s="24"/>
      <c r="E179" s="24"/>
    </row>
    <row r="180">
      <c r="A180" s="25"/>
      <c r="B180" s="24"/>
      <c r="C180" s="24"/>
      <c r="D180" s="24"/>
      <c r="E180" s="24"/>
    </row>
    <row r="181">
      <c r="A181" s="25"/>
      <c r="B181" s="24"/>
      <c r="C181" s="24"/>
      <c r="D181" s="24"/>
      <c r="E181" s="24"/>
    </row>
    <row r="182">
      <c r="A182" s="25"/>
      <c r="B182" s="24"/>
      <c r="C182" s="24"/>
      <c r="D182" s="24"/>
      <c r="E182" s="24"/>
    </row>
    <row r="183">
      <c r="A183" s="25"/>
      <c r="B183" s="24"/>
      <c r="C183" s="24"/>
      <c r="D183" s="24"/>
      <c r="E183" s="24"/>
    </row>
    <row r="184">
      <c r="A184" s="25"/>
      <c r="B184" s="24"/>
      <c r="C184" s="24"/>
      <c r="D184" s="24"/>
      <c r="E184" s="24"/>
    </row>
    <row r="185">
      <c r="A185" s="25"/>
      <c r="B185" s="24"/>
      <c r="C185" s="24"/>
      <c r="D185" s="24"/>
      <c r="E185" s="24"/>
    </row>
    <row r="186">
      <c r="A186" s="25"/>
      <c r="B186" s="24"/>
      <c r="C186" s="24"/>
      <c r="D186" s="24"/>
      <c r="E186" s="24"/>
    </row>
    <row r="187">
      <c r="A187" s="25"/>
      <c r="B187" s="24"/>
      <c r="C187" s="24"/>
      <c r="D187" s="24"/>
      <c r="E187" s="24"/>
    </row>
    <row r="188">
      <c r="A188" s="25"/>
      <c r="B188" s="24"/>
      <c r="C188" s="24"/>
      <c r="D188" s="24"/>
      <c r="E188" s="24"/>
    </row>
    <row r="189">
      <c r="A189" s="25"/>
      <c r="B189" s="24"/>
      <c r="C189" s="24"/>
      <c r="D189" s="24"/>
      <c r="E189" s="24"/>
    </row>
    <row r="190">
      <c r="A190" s="25"/>
      <c r="B190" s="24"/>
      <c r="C190" s="24"/>
      <c r="D190" s="24"/>
      <c r="E190" s="24"/>
    </row>
    <row r="191">
      <c r="A191" s="25"/>
      <c r="B191" s="24"/>
      <c r="C191" s="24"/>
      <c r="D191" s="24"/>
      <c r="E191" s="24"/>
    </row>
    <row r="192">
      <c r="A192" s="25"/>
      <c r="B192" s="24"/>
      <c r="C192" s="24"/>
      <c r="D192" s="24"/>
      <c r="E192" s="24"/>
    </row>
    <row r="193">
      <c r="A193" s="25"/>
      <c r="B193" s="24"/>
      <c r="C193" s="24"/>
      <c r="D193" s="24"/>
      <c r="E193" s="24"/>
    </row>
    <row r="194">
      <c r="A194" s="25"/>
      <c r="B194" s="24"/>
      <c r="C194" s="24"/>
      <c r="D194" s="24"/>
      <c r="E194" s="24"/>
    </row>
    <row r="195">
      <c r="A195" s="25"/>
      <c r="B195" s="24"/>
      <c r="C195" s="24"/>
      <c r="D195" s="24"/>
      <c r="E195" s="24"/>
    </row>
    <row r="196">
      <c r="A196" s="25"/>
      <c r="B196" s="24"/>
      <c r="C196" s="24"/>
      <c r="D196" s="24"/>
      <c r="E196" s="24"/>
    </row>
    <row r="197">
      <c r="A197" s="25"/>
      <c r="B197" s="24"/>
      <c r="C197" s="24"/>
      <c r="D197" s="24"/>
      <c r="E197" s="24"/>
    </row>
    <row r="198">
      <c r="A198" s="25"/>
      <c r="B198" s="24"/>
      <c r="C198" s="24"/>
      <c r="D198" s="24"/>
      <c r="E198" s="24"/>
    </row>
    <row r="199">
      <c r="A199" s="25"/>
      <c r="B199" s="24"/>
      <c r="C199" s="24"/>
      <c r="D199" s="24"/>
      <c r="E199" s="24"/>
    </row>
    <row r="200">
      <c r="A200" s="25"/>
      <c r="B200" s="24"/>
      <c r="C200" s="24"/>
      <c r="D200" s="24"/>
      <c r="E200" s="24"/>
    </row>
    <row r="201">
      <c r="A201" s="25"/>
      <c r="B201" s="24"/>
      <c r="C201" s="24"/>
      <c r="D201" s="24"/>
      <c r="E201" s="24"/>
    </row>
    <row r="202">
      <c r="A202" s="25"/>
      <c r="B202" s="24"/>
      <c r="C202" s="24"/>
      <c r="D202" s="24"/>
      <c r="E202" s="24"/>
    </row>
    <row r="203">
      <c r="A203" s="25"/>
      <c r="B203" s="24"/>
      <c r="C203" s="24"/>
      <c r="D203" s="24"/>
      <c r="E203" s="24"/>
    </row>
    <row r="204">
      <c r="A204" s="25"/>
      <c r="B204" s="24"/>
      <c r="C204" s="24"/>
      <c r="D204" s="24"/>
      <c r="E204" s="24"/>
    </row>
    <row r="205">
      <c r="A205" s="25"/>
      <c r="B205" s="24"/>
      <c r="C205" s="24"/>
      <c r="D205" s="24"/>
      <c r="E205" s="24"/>
    </row>
    <row r="206">
      <c r="A206" s="25"/>
      <c r="B206" s="24"/>
      <c r="C206" s="24"/>
      <c r="D206" s="24"/>
      <c r="E206" s="24"/>
    </row>
    <row r="207">
      <c r="A207" s="25"/>
      <c r="B207" s="24"/>
      <c r="C207" s="24"/>
      <c r="D207" s="24"/>
      <c r="E207" s="24"/>
    </row>
    <row r="208">
      <c r="A208" s="25"/>
      <c r="B208" s="24"/>
      <c r="C208" s="24"/>
      <c r="D208" s="24"/>
      <c r="E208" s="24"/>
    </row>
    <row r="209">
      <c r="A209" s="25"/>
      <c r="B209" s="24"/>
      <c r="C209" s="24"/>
      <c r="D209" s="24"/>
      <c r="E209" s="24"/>
    </row>
    <row r="210">
      <c r="A210" s="25"/>
      <c r="B210" s="24"/>
      <c r="C210" s="24"/>
      <c r="D210" s="24"/>
      <c r="E210" s="24"/>
    </row>
    <row r="211">
      <c r="A211" s="25"/>
      <c r="B211" s="24"/>
      <c r="C211" s="24"/>
      <c r="D211" s="24"/>
      <c r="E211" s="24"/>
    </row>
    <row r="212">
      <c r="A212" s="25"/>
      <c r="B212" s="24"/>
      <c r="C212" s="24"/>
      <c r="D212" s="24"/>
      <c r="E212" s="24"/>
    </row>
    <row r="213">
      <c r="A213" s="25"/>
      <c r="B213" s="24"/>
      <c r="C213" s="24"/>
      <c r="D213" s="24"/>
      <c r="E213" s="24"/>
    </row>
    <row r="214">
      <c r="A214" s="25"/>
      <c r="B214" s="24"/>
      <c r="C214" s="24"/>
      <c r="D214" s="24"/>
      <c r="E214" s="24"/>
    </row>
    <row r="215">
      <c r="A215" s="25"/>
      <c r="B215" s="24"/>
      <c r="C215" s="24"/>
      <c r="D215" s="24"/>
      <c r="E215" s="24"/>
    </row>
    <row r="216">
      <c r="A216" s="25"/>
      <c r="B216" s="24"/>
      <c r="C216" s="24"/>
      <c r="D216" s="24"/>
      <c r="E216" s="24"/>
    </row>
    <row r="217">
      <c r="A217" s="25"/>
      <c r="B217" s="24"/>
      <c r="C217" s="24"/>
      <c r="D217" s="24"/>
      <c r="E217" s="24"/>
    </row>
    <row r="218">
      <c r="A218" s="25"/>
      <c r="B218" s="24"/>
      <c r="C218" s="24"/>
      <c r="D218" s="24"/>
      <c r="E218" s="24"/>
    </row>
    <row r="219">
      <c r="A219" s="25"/>
      <c r="B219" s="24"/>
      <c r="C219" s="24"/>
      <c r="D219" s="24"/>
      <c r="E219" s="24"/>
    </row>
    <row r="220">
      <c r="A220" s="25"/>
      <c r="B220" s="24"/>
      <c r="C220" s="24"/>
      <c r="D220" s="24"/>
      <c r="E220" s="24"/>
    </row>
    <row r="221">
      <c r="A221" s="25"/>
      <c r="B221" s="24"/>
      <c r="C221" s="24"/>
      <c r="D221" s="24"/>
      <c r="E221" s="24"/>
    </row>
    <row r="222">
      <c r="A222" s="25"/>
      <c r="B222" s="24"/>
      <c r="C222" s="24"/>
      <c r="D222" s="24"/>
      <c r="E222" s="24"/>
    </row>
    <row r="223">
      <c r="A223" s="25"/>
      <c r="B223" s="24"/>
      <c r="C223" s="24"/>
      <c r="D223" s="24"/>
      <c r="E223" s="24"/>
    </row>
    <row r="224">
      <c r="A224" s="25"/>
      <c r="B224" s="24"/>
      <c r="C224" s="24"/>
      <c r="D224" s="24"/>
      <c r="E224" s="24"/>
    </row>
    <row r="225">
      <c r="A225" s="25"/>
      <c r="B225" s="24"/>
      <c r="C225" s="24"/>
      <c r="D225" s="24"/>
      <c r="E225" s="24"/>
    </row>
    <row r="226">
      <c r="A226" s="25"/>
      <c r="B226" s="24"/>
      <c r="C226" s="24"/>
      <c r="D226" s="24"/>
      <c r="E226" s="24"/>
    </row>
    <row r="227">
      <c r="A227" s="25"/>
      <c r="B227" s="24"/>
      <c r="C227" s="24"/>
      <c r="D227" s="24"/>
      <c r="E227" s="24"/>
    </row>
    <row r="228">
      <c r="A228" s="25"/>
      <c r="B228" s="24"/>
      <c r="C228" s="24"/>
      <c r="D228" s="24"/>
      <c r="E228" s="24"/>
    </row>
    <row r="229">
      <c r="A229" s="25"/>
      <c r="B229" s="24"/>
      <c r="C229" s="24"/>
      <c r="D229" s="24"/>
      <c r="E229" s="24"/>
    </row>
    <row r="230">
      <c r="A230" s="25"/>
      <c r="B230" s="24"/>
      <c r="C230" s="24"/>
      <c r="D230" s="24"/>
      <c r="E230" s="24"/>
    </row>
    <row r="231">
      <c r="A231" s="25"/>
      <c r="B231" s="24"/>
      <c r="C231" s="24"/>
      <c r="D231" s="24"/>
      <c r="E231" s="24"/>
    </row>
    <row r="232">
      <c r="A232" s="25"/>
      <c r="B232" s="24"/>
      <c r="C232" s="24"/>
      <c r="D232" s="24"/>
      <c r="E232" s="24"/>
    </row>
    <row r="233">
      <c r="A233" s="25"/>
      <c r="B233" s="24"/>
      <c r="C233" s="24"/>
      <c r="D233" s="24"/>
      <c r="E233" s="24"/>
    </row>
    <row r="234">
      <c r="A234" s="25"/>
      <c r="B234" s="24"/>
      <c r="C234" s="24"/>
      <c r="D234" s="24"/>
      <c r="E234" s="24"/>
    </row>
    <row r="235">
      <c r="A235" s="25"/>
      <c r="B235" s="24"/>
      <c r="C235" s="24"/>
      <c r="D235" s="24"/>
      <c r="E235" s="24"/>
    </row>
    <row r="236">
      <c r="A236" s="25"/>
      <c r="B236" s="24"/>
      <c r="C236" s="24"/>
      <c r="D236" s="24"/>
      <c r="E236" s="24"/>
    </row>
    <row r="237">
      <c r="A237" s="25"/>
      <c r="B237" s="24"/>
      <c r="C237" s="24"/>
      <c r="D237" s="24"/>
      <c r="E237" s="24"/>
    </row>
    <row r="238">
      <c r="A238" s="25"/>
      <c r="B238" s="24"/>
      <c r="C238" s="24"/>
      <c r="D238" s="24"/>
      <c r="E238" s="24"/>
    </row>
    <row r="239">
      <c r="A239" s="25"/>
      <c r="B239" s="24"/>
      <c r="C239" s="24"/>
      <c r="D239" s="24"/>
      <c r="E239" s="24"/>
    </row>
    <row r="240">
      <c r="A240" s="25"/>
      <c r="B240" s="24"/>
      <c r="C240" s="24"/>
      <c r="D240" s="24"/>
      <c r="E240" s="24"/>
    </row>
    <row r="241">
      <c r="A241" s="25"/>
      <c r="B241" s="24"/>
      <c r="C241" s="24"/>
      <c r="D241" s="24"/>
      <c r="E241" s="24"/>
    </row>
    <row r="242">
      <c r="A242" s="25"/>
      <c r="B242" s="24"/>
      <c r="C242" s="24"/>
      <c r="D242" s="24"/>
      <c r="E242" s="24"/>
    </row>
    <row r="243">
      <c r="A243" s="25"/>
      <c r="B243" s="24"/>
      <c r="C243" s="24"/>
      <c r="D243" s="24"/>
      <c r="E243" s="24"/>
    </row>
    <row r="244">
      <c r="A244" s="25"/>
      <c r="B244" s="24"/>
      <c r="C244" s="24"/>
      <c r="D244" s="24"/>
      <c r="E244" s="24"/>
    </row>
    <row r="245">
      <c r="A245" s="25"/>
      <c r="B245" s="24"/>
      <c r="C245" s="24"/>
      <c r="D245" s="24"/>
      <c r="E245" s="24"/>
    </row>
    <row r="246">
      <c r="A246" s="25"/>
      <c r="B246" s="24"/>
      <c r="C246" s="24"/>
      <c r="D246" s="24"/>
      <c r="E246" s="24"/>
    </row>
    <row r="247">
      <c r="A247" s="25"/>
      <c r="B247" s="24"/>
      <c r="C247" s="24"/>
      <c r="D247" s="24"/>
      <c r="E247" s="24"/>
    </row>
    <row r="248">
      <c r="A248" s="25"/>
      <c r="B248" s="24"/>
      <c r="C248" s="24"/>
      <c r="D248" s="24"/>
      <c r="E248" s="24"/>
    </row>
    <row r="249">
      <c r="A249" s="25"/>
      <c r="B249" s="24"/>
      <c r="C249" s="24"/>
      <c r="D249" s="24"/>
      <c r="E249" s="24"/>
    </row>
    <row r="250">
      <c r="A250" s="25"/>
      <c r="B250" s="24"/>
      <c r="C250" s="24"/>
      <c r="D250" s="24"/>
      <c r="E250" s="24"/>
    </row>
    <row r="251">
      <c r="A251" s="25"/>
      <c r="B251" s="24"/>
      <c r="C251" s="24"/>
      <c r="D251" s="24"/>
      <c r="E251" s="24"/>
    </row>
    <row r="252">
      <c r="A252" s="25"/>
      <c r="B252" s="24"/>
      <c r="C252" s="24"/>
      <c r="D252" s="24"/>
      <c r="E252" s="24"/>
    </row>
    <row r="253">
      <c r="A253" s="25"/>
      <c r="B253" s="24"/>
      <c r="C253" s="24"/>
      <c r="D253" s="24"/>
      <c r="E253" s="24"/>
    </row>
    <row r="254">
      <c r="A254" s="25"/>
      <c r="B254" s="24"/>
      <c r="C254" s="24"/>
      <c r="D254" s="24"/>
      <c r="E254" s="24"/>
    </row>
    <row r="255">
      <c r="A255" s="25"/>
      <c r="B255" s="24"/>
      <c r="C255" s="24"/>
      <c r="D255" s="24"/>
      <c r="E255" s="24"/>
    </row>
    <row r="256">
      <c r="A256" s="25"/>
      <c r="B256" s="24"/>
      <c r="C256" s="24"/>
      <c r="D256" s="24"/>
      <c r="E256" s="24"/>
    </row>
    <row r="257">
      <c r="A257" s="25"/>
      <c r="B257" s="24"/>
      <c r="C257" s="24"/>
      <c r="D257" s="24"/>
      <c r="E257" s="24"/>
    </row>
    <row r="258">
      <c r="A258" s="25"/>
      <c r="B258" s="24"/>
      <c r="C258" s="24"/>
      <c r="D258" s="24"/>
      <c r="E258" s="24"/>
    </row>
    <row r="259">
      <c r="A259" s="25"/>
      <c r="B259" s="24"/>
      <c r="C259" s="24"/>
      <c r="D259" s="24"/>
      <c r="E259" s="24"/>
    </row>
    <row r="260">
      <c r="A260" s="25"/>
      <c r="B260" s="24"/>
      <c r="C260" s="24"/>
      <c r="D260" s="24"/>
      <c r="E260" s="24"/>
    </row>
    <row r="261">
      <c r="A261" s="25"/>
      <c r="B261" s="24"/>
      <c r="C261" s="24"/>
      <c r="D261" s="24"/>
      <c r="E261" s="24"/>
    </row>
    <row r="262">
      <c r="A262" s="25"/>
      <c r="B262" s="24"/>
      <c r="C262" s="24"/>
      <c r="D262" s="24"/>
      <c r="E262" s="24"/>
    </row>
    <row r="263">
      <c r="A263" s="25"/>
      <c r="B263" s="24"/>
      <c r="C263" s="24"/>
      <c r="D263" s="24"/>
      <c r="E263" s="24"/>
    </row>
    <row r="264">
      <c r="A264" s="25"/>
      <c r="B264" s="24"/>
      <c r="C264" s="24"/>
      <c r="D264" s="24"/>
      <c r="E264" s="24"/>
    </row>
    <row r="265">
      <c r="A265" s="25"/>
      <c r="B265" s="24"/>
      <c r="C265" s="24"/>
      <c r="D265" s="24"/>
      <c r="E265" s="24"/>
    </row>
    <row r="266">
      <c r="A266" s="25"/>
      <c r="B266" s="24"/>
      <c r="C266" s="24"/>
      <c r="D266" s="24"/>
      <c r="E266" s="24"/>
    </row>
    <row r="267">
      <c r="A267" s="25"/>
      <c r="B267" s="24"/>
      <c r="C267" s="24"/>
      <c r="D267" s="24"/>
      <c r="E267" s="24"/>
    </row>
    <row r="268">
      <c r="A268" s="25"/>
      <c r="B268" s="24"/>
      <c r="C268" s="24"/>
      <c r="D268" s="24"/>
      <c r="E268" s="24"/>
    </row>
    <row r="269">
      <c r="A269" s="25"/>
      <c r="B269" s="24"/>
      <c r="C269" s="24"/>
      <c r="D269" s="24"/>
      <c r="E269" s="24"/>
    </row>
    <row r="270">
      <c r="A270" s="25"/>
      <c r="B270" s="24"/>
      <c r="C270" s="24"/>
      <c r="D270" s="24"/>
      <c r="E270" s="24"/>
    </row>
    <row r="271">
      <c r="A271" s="25"/>
      <c r="B271" s="24"/>
      <c r="C271" s="24"/>
      <c r="D271" s="24"/>
      <c r="E271" s="24"/>
    </row>
    <row r="272">
      <c r="A272" s="25"/>
      <c r="B272" s="24"/>
      <c r="C272" s="24"/>
      <c r="D272" s="24"/>
      <c r="E272" s="24"/>
    </row>
    <row r="273">
      <c r="A273" s="25"/>
      <c r="B273" s="24"/>
      <c r="C273" s="24"/>
      <c r="D273" s="24"/>
      <c r="E273" s="24"/>
    </row>
    <row r="274">
      <c r="A274" s="25"/>
      <c r="B274" s="24"/>
      <c r="C274" s="24"/>
      <c r="D274" s="24"/>
      <c r="E274" s="24"/>
    </row>
    <row r="275">
      <c r="A275" s="25"/>
      <c r="B275" s="24"/>
      <c r="C275" s="24"/>
      <c r="D275" s="24"/>
      <c r="E275" s="24"/>
    </row>
    <row r="276">
      <c r="A276" s="25"/>
      <c r="B276" s="24"/>
      <c r="C276" s="24"/>
      <c r="D276" s="24"/>
      <c r="E276" s="24"/>
    </row>
    <row r="277">
      <c r="A277" s="25"/>
      <c r="B277" s="24"/>
      <c r="C277" s="24"/>
      <c r="D277" s="24"/>
      <c r="E277" s="24"/>
    </row>
    <row r="278">
      <c r="A278" s="25"/>
      <c r="B278" s="24"/>
      <c r="C278" s="24"/>
      <c r="D278" s="24"/>
      <c r="E278" s="24"/>
    </row>
    <row r="279">
      <c r="A279" s="25"/>
      <c r="B279" s="24"/>
      <c r="C279" s="24"/>
      <c r="D279" s="24"/>
      <c r="E279" s="24"/>
    </row>
    <row r="280">
      <c r="A280" s="25"/>
      <c r="B280" s="24"/>
      <c r="C280" s="24"/>
      <c r="D280" s="24"/>
      <c r="E280" s="24"/>
    </row>
    <row r="281">
      <c r="A281" s="25"/>
      <c r="B281" s="24"/>
      <c r="C281" s="24"/>
      <c r="D281" s="24"/>
      <c r="E281" s="24"/>
    </row>
    <row r="282">
      <c r="A282" s="25"/>
      <c r="B282" s="24"/>
      <c r="C282" s="24"/>
      <c r="D282" s="24"/>
      <c r="E282" s="24"/>
    </row>
    <row r="283">
      <c r="A283" s="25"/>
      <c r="B283" s="24"/>
      <c r="C283" s="24"/>
      <c r="D283" s="24"/>
      <c r="E283" s="24"/>
    </row>
    <row r="284">
      <c r="A284" s="25"/>
      <c r="B284" s="24"/>
      <c r="C284" s="24"/>
      <c r="D284" s="24"/>
      <c r="E284" s="24"/>
    </row>
    <row r="285">
      <c r="A285" s="25"/>
      <c r="B285" s="24"/>
      <c r="C285" s="24"/>
      <c r="D285" s="24"/>
      <c r="E285" s="24"/>
    </row>
    <row r="286">
      <c r="A286" s="25"/>
      <c r="B286" s="24"/>
      <c r="C286" s="24"/>
      <c r="D286" s="24"/>
      <c r="E286" s="24"/>
    </row>
    <row r="287">
      <c r="A287" s="25"/>
      <c r="B287" s="24"/>
      <c r="C287" s="24"/>
      <c r="D287" s="24"/>
      <c r="E287" s="24"/>
    </row>
    <row r="288">
      <c r="A288" s="25"/>
      <c r="B288" s="24"/>
      <c r="C288" s="24"/>
      <c r="D288" s="24"/>
      <c r="E288" s="24"/>
    </row>
    <row r="289">
      <c r="A289" s="25"/>
      <c r="B289" s="24"/>
      <c r="C289" s="24"/>
      <c r="D289" s="24"/>
      <c r="E289" s="24"/>
    </row>
    <row r="290">
      <c r="A290" s="25"/>
      <c r="B290" s="24"/>
      <c r="C290" s="24"/>
      <c r="D290" s="24"/>
      <c r="E290" s="24"/>
    </row>
    <row r="291">
      <c r="A291" s="25"/>
      <c r="B291" s="24"/>
      <c r="C291" s="24"/>
      <c r="D291" s="24"/>
      <c r="E291" s="24"/>
    </row>
    <row r="292">
      <c r="A292" s="25"/>
      <c r="B292" s="24"/>
      <c r="C292" s="24"/>
      <c r="D292" s="24"/>
      <c r="E292" s="24"/>
    </row>
    <row r="293">
      <c r="A293" s="25"/>
      <c r="B293" s="24"/>
      <c r="C293" s="24"/>
      <c r="D293" s="24"/>
      <c r="E293" s="24"/>
    </row>
    <row r="294">
      <c r="A294" s="25"/>
      <c r="B294" s="24"/>
      <c r="C294" s="24"/>
      <c r="D294" s="24"/>
      <c r="E294" s="24"/>
    </row>
    <row r="295">
      <c r="A295" s="25"/>
      <c r="B295" s="24"/>
      <c r="C295" s="24"/>
      <c r="D295" s="24"/>
      <c r="E295" s="24"/>
    </row>
    <row r="296">
      <c r="A296" s="25"/>
      <c r="B296" s="24"/>
      <c r="C296" s="24"/>
      <c r="D296" s="24"/>
      <c r="E296" s="24"/>
    </row>
    <row r="297">
      <c r="A297" s="25"/>
      <c r="B297" s="24"/>
      <c r="C297" s="24"/>
      <c r="D297" s="24"/>
      <c r="E297" s="24"/>
    </row>
    <row r="298">
      <c r="A298" s="25"/>
      <c r="B298" s="24"/>
      <c r="C298" s="24"/>
      <c r="D298" s="24"/>
      <c r="E298" s="24"/>
    </row>
    <row r="299">
      <c r="A299" s="25"/>
      <c r="B299" s="24"/>
      <c r="C299" s="24"/>
      <c r="D299" s="24"/>
      <c r="E299" s="24"/>
    </row>
    <row r="300">
      <c r="A300" s="25"/>
      <c r="B300" s="24"/>
      <c r="C300" s="24"/>
      <c r="D300" s="24"/>
      <c r="E300" s="24"/>
    </row>
    <row r="301">
      <c r="A301" s="25"/>
      <c r="B301" s="24"/>
      <c r="C301" s="24"/>
      <c r="D301" s="24"/>
      <c r="E301" s="24"/>
    </row>
    <row r="302">
      <c r="A302" s="25"/>
      <c r="B302" s="24"/>
      <c r="C302" s="24"/>
      <c r="D302" s="24"/>
      <c r="E302" s="24"/>
    </row>
    <row r="303">
      <c r="A303" s="25"/>
      <c r="B303" s="24"/>
      <c r="C303" s="24"/>
      <c r="D303" s="24"/>
      <c r="E303" s="24"/>
    </row>
    <row r="304">
      <c r="A304" s="25"/>
      <c r="B304" s="24"/>
      <c r="C304" s="24"/>
      <c r="D304" s="24"/>
      <c r="E304" s="24"/>
    </row>
    <row r="305">
      <c r="A305" s="25"/>
      <c r="B305" s="24"/>
      <c r="C305" s="24"/>
      <c r="D305" s="24"/>
      <c r="E305" s="24"/>
    </row>
    <row r="306">
      <c r="A306" s="25"/>
      <c r="B306" s="24"/>
      <c r="C306" s="24"/>
      <c r="D306" s="24"/>
      <c r="E306" s="24"/>
    </row>
    <row r="307">
      <c r="A307" s="25"/>
      <c r="B307" s="24"/>
      <c r="C307" s="24"/>
      <c r="D307" s="24"/>
      <c r="E307" s="24"/>
    </row>
    <row r="308">
      <c r="A308" s="25"/>
      <c r="B308" s="24"/>
      <c r="C308" s="24"/>
      <c r="D308" s="24"/>
      <c r="E308" s="24"/>
    </row>
    <row r="309">
      <c r="A309" s="25"/>
      <c r="B309" s="24"/>
      <c r="C309" s="24"/>
      <c r="D309" s="24"/>
      <c r="E309" s="24"/>
    </row>
    <row r="310">
      <c r="A310" s="25"/>
      <c r="B310" s="24"/>
      <c r="C310" s="24"/>
      <c r="D310" s="24"/>
      <c r="E310" s="24"/>
    </row>
    <row r="311">
      <c r="A311" s="25"/>
      <c r="B311" s="24"/>
      <c r="C311" s="24"/>
      <c r="D311" s="24"/>
      <c r="E311" s="24"/>
    </row>
    <row r="312">
      <c r="A312" s="25"/>
      <c r="B312" s="24"/>
      <c r="C312" s="24"/>
      <c r="D312" s="24"/>
      <c r="E312" s="24"/>
    </row>
    <row r="313">
      <c r="A313" s="25"/>
      <c r="B313" s="24"/>
      <c r="C313" s="24"/>
      <c r="D313" s="24"/>
      <c r="E313" s="24"/>
    </row>
    <row r="314">
      <c r="A314" s="25"/>
      <c r="B314" s="24"/>
      <c r="C314" s="24"/>
      <c r="D314" s="24"/>
      <c r="E314" s="24"/>
    </row>
    <row r="315">
      <c r="A315" s="25"/>
      <c r="B315" s="24"/>
      <c r="C315" s="24"/>
      <c r="D315" s="24"/>
      <c r="E315" s="24"/>
    </row>
    <row r="316">
      <c r="A316" s="25"/>
      <c r="B316" s="24"/>
      <c r="C316" s="24"/>
      <c r="D316" s="24"/>
      <c r="E316" s="24"/>
    </row>
    <row r="317">
      <c r="A317" s="25"/>
      <c r="B317" s="24"/>
      <c r="C317" s="24"/>
      <c r="D317" s="24"/>
      <c r="E317" s="24"/>
    </row>
    <row r="318">
      <c r="A318" s="25"/>
      <c r="B318" s="24"/>
      <c r="C318" s="24"/>
      <c r="D318" s="24"/>
      <c r="E318" s="24"/>
    </row>
    <row r="319">
      <c r="A319" s="25"/>
      <c r="B319" s="24"/>
      <c r="C319" s="24"/>
      <c r="D319" s="24"/>
      <c r="E319" s="24"/>
    </row>
    <row r="320">
      <c r="A320" s="25"/>
      <c r="B320" s="24"/>
      <c r="C320" s="24"/>
      <c r="D320" s="24"/>
      <c r="E320" s="24"/>
    </row>
    <row r="321">
      <c r="A321" s="25"/>
      <c r="B321" s="24"/>
      <c r="C321" s="24"/>
      <c r="D321" s="24"/>
      <c r="E321" s="24"/>
    </row>
    <row r="322">
      <c r="A322" s="25"/>
      <c r="B322" s="24"/>
      <c r="C322" s="24"/>
      <c r="D322" s="24"/>
      <c r="E322" s="24"/>
    </row>
    <row r="323">
      <c r="A323" s="25"/>
      <c r="B323" s="24"/>
      <c r="C323" s="24"/>
      <c r="D323" s="24"/>
      <c r="E323" s="24"/>
    </row>
    <row r="324">
      <c r="A324" s="25"/>
      <c r="B324" s="24"/>
      <c r="C324" s="24"/>
      <c r="D324" s="24"/>
      <c r="E324" s="24"/>
    </row>
    <row r="325">
      <c r="A325" s="25"/>
      <c r="B325" s="24"/>
      <c r="C325" s="24"/>
      <c r="D325" s="24"/>
      <c r="E325" s="24"/>
    </row>
    <row r="326">
      <c r="A326" s="25"/>
      <c r="B326" s="24"/>
      <c r="C326" s="24"/>
      <c r="D326" s="24"/>
      <c r="E326" s="24"/>
    </row>
    <row r="327">
      <c r="A327" s="25"/>
      <c r="B327" s="24"/>
      <c r="C327" s="24"/>
      <c r="D327" s="24"/>
      <c r="E327" s="24"/>
    </row>
    <row r="328">
      <c r="A328" s="25"/>
      <c r="B328" s="24"/>
      <c r="C328" s="24"/>
      <c r="D328" s="24"/>
      <c r="E328" s="24"/>
    </row>
    <row r="329">
      <c r="A329" s="25"/>
      <c r="B329" s="24"/>
      <c r="C329" s="24"/>
      <c r="D329" s="24"/>
      <c r="E329" s="24"/>
    </row>
    <row r="330">
      <c r="A330" s="25"/>
      <c r="B330" s="24"/>
      <c r="C330" s="24"/>
      <c r="D330" s="24"/>
      <c r="E330" s="24"/>
    </row>
    <row r="331">
      <c r="A331" s="25"/>
      <c r="B331" s="24"/>
      <c r="C331" s="24"/>
      <c r="D331" s="24"/>
      <c r="E331" s="24"/>
    </row>
    <row r="332">
      <c r="A332" s="25"/>
      <c r="B332" s="24"/>
      <c r="C332" s="24"/>
      <c r="D332" s="24"/>
      <c r="E332" s="24"/>
    </row>
    <row r="333">
      <c r="A333" s="25"/>
      <c r="B333" s="24"/>
      <c r="C333" s="24"/>
      <c r="D333" s="24"/>
      <c r="E333" s="24"/>
    </row>
    <row r="334">
      <c r="A334" s="25"/>
      <c r="B334" s="24"/>
      <c r="C334" s="24"/>
      <c r="D334" s="24"/>
      <c r="E334" s="24"/>
    </row>
    <row r="335">
      <c r="A335" s="25"/>
      <c r="B335" s="24"/>
      <c r="C335" s="24"/>
      <c r="D335" s="24"/>
      <c r="E335" s="24"/>
    </row>
    <row r="336">
      <c r="A336" s="25"/>
      <c r="B336" s="24"/>
      <c r="C336" s="24"/>
      <c r="D336" s="24"/>
      <c r="E336" s="24"/>
    </row>
    <row r="337">
      <c r="A337" s="25"/>
      <c r="B337" s="24"/>
      <c r="C337" s="24"/>
      <c r="D337" s="24"/>
      <c r="E337" s="24"/>
    </row>
    <row r="338">
      <c r="A338" s="25"/>
      <c r="B338" s="24"/>
      <c r="C338" s="24"/>
      <c r="D338" s="24"/>
      <c r="E338" s="24"/>
    </row>
    <row r="339">
      <c r="A339" s="25"/>
      <c r="B339" s="24"/>
      <c r="C339" s="24"/>
      <c r="D339" s="24"/>
      <c r="E339" s="24"/>
    </row>
    <row r="340">
      <c r="A340" s="25"/>
      <c r="B340" s="24"/>
      <c r="C340" s="24"/>
      <c r="D340" s="24"/>
      <c r="E340" s="24"/>
    </row>
    <row r="341">
      <c r="A341" s="25"/>
      <c r="B341" s="24"/>
      <c r="C341" s="24"/>
      <c r="D341" s="24"/>
      <c r="E341" s="24"/>
    </row>
    <row r="342">
      <c r="A342" s="25"/>
      <c r="B342" s="24"/>
      <c r="C342" s="24"/>
      <c r="D342" s="24"/>
      <c r="E342" s="24"/>
    </row>
    <row r="343">
      <c r="A343" s="25"/>
      <c r="B343" s="24"/>
      <c r="C343" s="24"/>
      <c r="D343" s="24"/>
      <c r="E343" s="24"/>
    </row>
    <row r="344">
      <c r="A344" s="25"/>
      <c r="B344" s="24"/>
      <c r="C344" s="24"/>
      <c r="D344" s="24"/>
      <c r="E344" s="24"/>
    </row>
    <row r="345">
      <c r="A345" s="25"/>
      <c r="B345" s="24"/>
      <c r="C345" s="24"/>
      <c r="D345" s="24"/>
      <c r="E345" s="24"/>
    </row>
    <row r="346">
      <c r="A346" s="25"/>
      <c r="B346" s="24"/>
      <c r="C346" s="24"/>
      <c r="D346" s="24"/>
      <c r="E346" s="24"/>
    </row>
    <row r="347">
      <c r="A347" s="25"/>
      <c r="B347" s="24"/>
      <c r="C347" s="24"/>
      <c r="D347" s="24"/>
      <c r="E347" s="24"/>
    </row>
    <row r="348">
      <c r="A348" s="25"/>
      <c r="B348" s="24"/>
      <c r="C348" s="24"/>
      <c r="D348" s="24"/>
      <c r="E348" s="24"/>
    </row>
    <row r="349">
      <c r="A349" s="25"/>
      <c r="B349" s="24"/>
      <c r="C349" s="24"/>
      <c r="D349" s="24"/>
      <c r="E349" s="24"/>
    </row>
    <row r="350">
      <c r="A350" s="25"/>
      <c r="B350" s="24"/>
      <c r="C350" s="24"/>
      <c r="D350" s="24"/>
      <c r="E350" s="24"/>
    </row>
    <row r="351">
      <c r="A351" s="25"/>
      <c r="B351" s="24"/>
      <c r="C351" s="24"/>
      <c r="D351" s="24"/>
      <c r="E351" s="24"/>
    </row>
    <row r="352">
      <c r="A352" s="25"/>
      <c r="B352" s="24"/>
      <c r="C352" s="24"/>
      <c r="D352" s="24"/>
      <c r="E352" s="24"/>
    </row>
    <row r="353">
      <c r="A353" s="25"/>
      <c r="B353" s="24"/>
      <c r="C353" s="24"/>
      <c r="D353" s="24"/>
      <c r="E353" s="24"/>
    </row>
    <row r="354">
      <c r="A354" s="25"/>
      <c r="B354" s="24"/>
      <c r="C354" s="24"/>
      <c r="D354" s="24"/>
      <c r="E354" s="24"/>
    </row>
    <row r="355">
      <c r="A355" s="25"/>
      <c r="B355" s="24"/>
      <c r="C355" s="24"/>
      <c r="D355" s="24"/>
      <c r="E355" s="24"/>
    </row>
    <row r="356">
      <c r="A356" s="25"/>
      <c r="B356" s="24"/>
      <c r="C356" s="24"/>
      <c r="D356" s="24"/>
      <c r="E356" s="24"/>
    </row>
    <row r="357">
      <c r="A357" s="25"/>
      <c r="B357" s="24"/>
      <c r="C357" s="24"/>
      <c r="D357" s="24"/>
      <c r="E357" s="24"/>
    </row>
    <row r="358">
      <c r="A358" s="25"/>
      <c r="B358" s="24"/>
      <c r="C358" s="24"/>
      <c r="D358" s="24"/>
      <c r="E358" s="24"/>
    </row>
    <row r="359">
      <c r="A359" s="25"/>
      <c r="B359" s="24"/>
      <c r="C359" s="24"/>
      <c r="D359" s="24"/>
      <c r="E359" s="24"/>
    </row>
    <row r="360">
      <c r="A360" s="25"/>
      <c r="B360" s="24"/>
      <c r="C360" s="24"/>
      <c r="D360" s="24"/>
      <c r="E360" s="24"/>
    </row>
    <row r="361">
      <c r="A361" s="25"/>
      <c r="B361" s="24"/>
      <c r="C361" s="24"/>
      <c r="D361" s="24"/>
      <c r="E361" s="24"/>
    </row>
    <row r="362">
      <c r="A362" s="25"/>
      <c r="B362" s="24"/>
      <c r="C362" s="24"/>
      <c r="D362" s="24"/>
      <c r="E362" s="24"/>
    </row>
    <row r="363">
      <c r="A363" s="25"/>
      <c r="B363" s="24"/>
      <c r="C363" s="24"/>
      <c r="D363" s="24"/>
      <c r="E363" s="24"/>
    </row>
    <row r="364">
      <c r="A364" s="25"/>
      <c r="B364" s="24"/>
      <c r="C364" s="24"/>
      <c r="D364" s="24"/>
      <c r="E364" s="24"/>
    </row>
    <row r="365">
      <c r="A365" s="25"/>
      <c r="B365" s="24"/>
      <c r="C365" s="24"/>
      <c r="D365" s="24"/>
      <c r="E365" s="24"/>
    </row>
    <row r="366">
      <c r="A366" s="25"/>
      <c r="B366" s="24"/>
      <c r="C366" s="24"/>
      <c r="D366" s="24"/>
      <c r="E366" s="24"/>
    </row>
    <row r="367">
      <c r="A367" s="25"/>
      <c r="B367" s="24"/>
      <c r="C367" s="24"/>
      <c r="D367" s="24"/>
      <c r="E367" s="24"/>
    </row>
    <row r="368">
      <c r="A368" s="25"/>
      <c r="B368" s="24"/>
      <c r="C368" s="24"/>
      <c r="D368" s="24"/>
      <c r="E368" s="24"/>
    </row>
    <row r="369">
      <c r="A369" s="25"/>
      <c r="B369" s="24"/>
      <c r="C369" s="24"/>
      <c r="D369" s="24"/>
      <c r="E369" s="24"/>
    </row>
    <row r="370">
      <c r="A370" s="25"/>
      <c r="B370" s="24"/>
      <c r="C370" s="24"/>
      <c r="D370" s="24"/>
      <c r="E370" s="24"/>
    </row>
    <row r="371">
      <c r="A371" s="25"/>
      <c r="B371" s="24"/>
      <c r="C371" s="24"/>
      <c r="D371" s="24"/>
      <c r="E371" s="24"/>
    </row>
    <row r="372">
      <c r="A372" s="25"/>
      <c r="B372" s="24"/>
      <c r="C372" s="24"/>
      <c r="D372" s="24"/>
      <c r="E372" s="24"/>
    </row>
    <row r="373">
      <c r="A373" s="25"/>
      <c r="B373" s="24"/>
      <c r="C373" s="24"/>
      <c r="D373" s="24"/>
      <c r="E373" s="24"/>
    </row>
    <row r="374">
      <c r="A374" s="25"/>
      <c r="B374" s="24"/>
      <c r="C374" s="24"/>
      <c r="D374" s="24"/>
      <c r="E374" s="24"/>
    </row>
    <row r="375">
      <c r="A375" s="25"/>
      <c r="B375" s="24"/>
      <c r="C375" s="24"/>
      <c r="D375" s="24"/>
      <c r="E375" s="24"/>
    </row>
    <row r="376">
      <c r="A376" s="25"/>
      <c r="B376" s="24"/>
      <c r="C376" s="24"/>
      <c r="D376" s="24"/>
      <c r="E376" s="24"/>
    </row>
    <row r="377">
      <c r="A377" s="25"/>
      <c r="B377" s="24"/>
      <c r="C377" s="24"/>
      <c r="D377" s="24"/>
      <c r="E377" s="24"/>
    </row>
    <row r="378">
      <c r="A378" s="25"/>
      <c r="B378" s="24"/>
      <c r="C378" s="24"/>
      <c r="D378" s="24"/>
      <c r="E378" s="24"/>
    </row>
    <row r="379">
      <c r="A379" s="25"/>
      <c r="B379" s="24"/>
      <c r="C379" s="24"/>
      <c r="D379" s="24"/>
      <c r="E379" s="24"/>
    </row>
    <row r="380">
      <c r="A380" s="25"/>
      <c r="B380" s="24"/>
      <c r="C380" s="24"/>
      <c r="D380" s="24"/>
      <c r="E380" s="24"/>
    </row>
    <row r="381">
      <c r="A381" s="25"/>
      <c r="B381" s="24"/>
      <c r="C381" s="24"/>
      <c r="D381" s="24"/>
      <c r="E381" s="24"/>
    </row>
    <row r="382">
      <c r="A382" s="25"/>
      <c r="B382" s="24"/>
      <c r="C382" s="24"/>
      <c r="D382" s="24"/>
      <c r="E382" s="24"/>
    </row>
    <row r="383">
      <c r="A383" s="25"/>
      <c r="B383" s="24"/>
      <c r="C383" s="24"/>
      <c r="D383" s="24"/>
      <c r="E383" s="24"/>
    </row>
    <row r="384">
      <c r="A384" s="25"/>
      <c r="B384" s="24"/>
      <c r="C384" s="24"/>
      <c r="D384" s="24"/>
      <c r="E384" s="24"/>
    </row>
    <row r="385">
      <c r="A385" s="25"/>
      <c r="B385" s="24"/>
      <c r="C385" s="24"/>
      <c r="D385" s="24"/>
      <c r="E385" s="24"/>
    </row>
    <row r="386">
      <c r="A386" s="25"/>
      <c r="B386" s="24"/>
      <c r="C386" s="24"/>
      <c r="D386" s="24"/>
      <c r="E386" s="24"/>
    </row>
    <row r="387">
      <c r="A387" s="25"/>
      <c r="B387" s="24"/>
      <c r="C387" s="24"/>
      <c r="D387" s="24"/>
      <c r="E387" s="24"/>
    </row>
    <row r="388">
      <c r="A388" s="25"/>
      <c r="B388" s="24"/>
      <c r="C388" s="24"/>
      <c r="D388" s="24"/>
      <c r="E388" s="24"/>
    </row>
    <row r="389">
      <c r="A389" s="25"/>
      <c r="B389" s="24"/>
      <c r="C389" s="24"/>
      <c r="D389" s="24"/>
      <c r="E389" s="24"/>
    </row>
    <row r="390">
      <c r="A390" s="25"/>
      <c r="B390" s="24"/>
      <c r="C390" s="24"/>
      <c r="D390" s="24"/>
      <c r="E390" s="24"/>
    </row>
    <row r="391">
      <c r="A391" s="25"/>
      <c r="B391" s="24"/>
      <c r="C391" s="24"/>
      <c r="D391" s="24"/>
      <c r="E391" s="24"/>
    </row>
    <row r="392">
      <c r="A392" s="25"/>
      <c r="B392" s="24"/>
      <c r="C392" s="24"/>
      <c r="D392" s="24"/>
      <c r="E392" s="24"/>
    </row>
    <row r="393">
      <c r="A393" s="25"/>
      <c r="B393" s="24"/>
      <c r="C393" s="24"/>
      <c r="D393" s="24"/>
      <c r="E393" s="24"/>
    </row>
    <row r="394">
      <c r="A394" s="25"/>
      <c r="B394" s="24"/>
      <c r="C394" s="24"/>
      <c r="D394" s="24"/>
      <c r="E394" s="24"/>
    </row>
    <row r="395">
      <c r="A395" s="25"/>
      <c r="B395" s="24"/>
      <c r="C395" s="24"/>
      <c r="D395" s="24"/>
      <c r="E395" s="24"/>
    </row>
    <row r="396">
      <c r="A396" s="25"/>
      <c r="B396" s="24"/>
      <c r="C396" s="24"/>
      <c r="D396" s="24"/>
      <c r="E396" s="24"/>
    </row>
    <row r="397">
      <c r="A397" s="25"/>
      <c r="B397" s="24"/>
      <c r="C397" s="24"/>
      <c r="D397" s="24"/>
      <c r="E397" s="24"/>
    </row>
    <row r="398">
      <c r="A398" s="25"/>
      <c r="B398" s="24"/>
      <c r="C398" s="24"/>
      <c r="D398" s="24"/>
      <c r="E398" s="24"/>
    </row>
    <row r="399">
      <c r="A399" s="25"/>
      <c r="B399" s="24"/>
      <c r="C399" s="24"/>
      <c r="D399" s="24"/>
      <c r="E399" s="24"/>
    </row>
    <row r="400">
      <c r="A400" s="25"/>
      <c r="B400" s="24"/>
      <c r="C400" s="24"/>
      <c r="D400" s="24"/>
      <c r="E400" s="24"/>
    </row>
    <row r="401">
      <c r="A401" s="25"/>
      <c r="B401" s="24"/>
      <c r="C401" s="24"/>
      <c r="D401" s="24"/>
      <c r="E401" s="24"/>
    </row>
    <row r="402">
      <c r="A402" s="25"/>
      <c r="B402" s="24"/>
      <c r="C402" s="24"/>
      <c r="D402" s="24"/>
      <c r="E402" s="24"/>
    </row>
    <row r="403">
      <c r="A403" s="25"/>
      <c r="B403" s="24"/>
      <c r="C403" s="24"/>
      <c r="D403" s="24"/>
      <c r="E403" s="24"/>
    </row>
    <row r="404">
      <c r="A404" s="25"/>
      <c r="B404" s="24"/>
      <c r="C404" s="24"/>
      <c r="D404" s="24"/>
      <c r="E404" s="24"/>
    </row>
    <row r="405">
      <c r="A405" s="25"/>
      <c r="B405" s="24"/>
      <c r="C405" s="24"/>
      <c r="D405" s="24"/>
      <c r="E405" s="24"/>
    </row>
    <row r="406">
      <c r="A406" s="25"/>
      <c r="B406" s="24"/>
      <c r="C406" s="24"/>
      <c r="D406" s="24"/>
      <c r="E406" s="24"/>
    </row>
    <row r="407">
      <c r="A407" s="25"/>
      <c r="B407" s="24"/>
      <c r="C407" s="24"/>
      <c r="D407" s="24"/>
      <c r="E407" s="24"/>
    </row>
    <row r="408">
      <c r="A408" s="25"/>
      <c r="B408" s="24"/>
      <c r="C408" s="24"/>
      <c r="D408" s="24"/>
      <c r="E408" s="24"/>
    </row>
    <row r="409">
      <c r="A409" s="25"/>
      <c r="B409" s="24"/>
      <c r="C409" s="24"/>
      <c r="D409" s="24"/>
      <c r="E409" s="24"/>
    </row>
    <row r="410">
      <c r="A410" s="25"/>
      <c r="B410" s="24"/>
      <c r="C410" s="24"/>
      <c r="D410" s="24"/>
      <c r="E410" s="24"/>
    </row>
    <row r="411">
      <c r="A411" s="25"/>
      <c r="B411" s="24"/>
      <c r="C411" s="24"/>
      <c r="D411" s="24"/>
      <c r="E411" s="24"/>
    </row>
    <row r="412">
      <c r="A412" s="25"/>
      <c r="B412" s="24"/>
      <c r="C412" s="24"/>
      <c r="D412" s="24"/>
      <c r="E412" s="24"/>
    </row>
    <row r="413">
      <c r="A413" s="25"/>
      <c r="B413" s="24"/>
      <c r="C413" s="24"/>
      <c r="D413" s="24"/>
      <c r="E413" s="24"/>
    </row>
    <row r="414">
      <c r="A414" s="25"/>
      <c r="B414" s="24"/>
      <c r="C414" s="24"/>
      <c r="D414" s="24"/>
      <c r="E414" s="24"/>
    </row>
    <row r="415">
      <c r="A415" s="25"/>
      <c r="B415" s="24"/>
      <c r="C415" s="24"/>
      <c r="D415" s="24"/>
      <c r="E415" s="24"/>
    </row>
    <row r="416">
      <c r="A416" s="25"/>
      <c r="B416" s="24"/>
      <c r="C416" s="24"/>
      <c r="D416" s="24"/>
      <c r="E416" s="24"/>
    </row>
    <row r="417">
      <c r="A417" s="25"/>
      <c r="B417" s="24"/>
      <c r="C417" s="24"/>
      <c r="D417" s="24"/>
      <c r="E417" s="24"/>
    </row>
    <row r="418">
      <c r="A418" s="25"/>
      <c r="B418" s="24"/>
      <c r="C418" s="24"/>
      <c r="D418" s="24"/>
      <c r="E418" s="24"/>
    </row>
    <row r="419">
      <c r="A419" s="25"/>
      <c r="B419" s="24"/>
      <c r="C419" s="24"/>
      <c r="D419" s="24"/>
      <c r="E419" s="24"/>
    </row>
    <row r="420">
      <c r="A420" s="25"/>
      <c r="B420" s="24"/>
      <c r="C420" s="24"/>
      <c r="D420" s="24"/>
      <c r="E420" s="24"/>
    </row>
    <row r="421">
      <c r="A421" s="25"/>
      <c r="B421" s="24"/>
      <c r="C421" s="24"/>
      <c r="D421" s="24"/>
      <c r="E421" s="24"/>
    </row>
    <row r="422">
      <c r="A422" s="25"/>
      <c r="B422" s="24"/>
      <c r="C422" s="24"/>
      <c r="D422" s="24"/>
      <c r="E422" s="24"/>
    </row>
    <row r="423">
      <c r="A423" s="25"/>
      <c r="B423" s="24"/>
      <c r="C423" s="24"/>
      <c r="D423" s="24"/>
      <c r="E423" s="24"/>
    </row>
    <row r="424">
      <c r="A424" s="25"/>
      <c r="B424" s="24"/>
      <c r="C424" s="24"/>
      <c r="D424" s="24"/>
      <c r="E424" s="24"/>
    </row>
    <row r="425">
      <c r="A425" s="25"/>
      <c r="B425" s="24"/>
      <c r="C425" s="24"/>
      <c r="D425" s="24"/>
      <c r="E425" s="24"/>
    </row>
    <row r="426">
      <c r="A426" s="25"/>
      <c r="B426" s="24"/>
      <c r="C426" s="24"/>
      <c r="D426" s="24"/>
      <c r="E426" s="24"/>
    </row>
    <row r="427">
      <c r="A427" s="25"/>
      <c r="B427" s="24"/>
      <c r="C427" s="24"/>
      <c r="D427" s="24"/>
      <c r="E427" s="24"/>
    </row>
    <row r="428">
      <c r="A428" s="25"/>
      <c r="B428" s="24"/>
      <c r="C428" s="24"/>
      <c r="D428" s="24"/>
      <c r="E428" s="24"/>
    </row>
    <row r="429">
      <c r="A429" s="25"/>
      <c r="B429" s="24"/>
      <c r="C429" s="24"/>
      <c r="D429" s="24"/>
      <c r="E429" s="24"/>
    </row>
    <row r="430">
      <c r="A430" s="25"/>
      <c r="B430" s="24"/>
      <c r="C430" s="24"/>
      <c r="D430" s="24"/>
      <c r="E430" s="24"/>
    </row>
    <row r="431">
      <c r="A431" s="25"/>
      <c r="B431" s="24"/>
      <c r="C431" s="24"/>
      <c r="D431" s="24"/>
      <c r="E431" s="24"/>
    </row>
    <row r="432">
      <c r="A432" s="25"/>
      <c r="B432" s="24"/>
      <c r="C432" s="24"/>
      <c r="D432" s="24"/>
      <c r="E432" s="24"/>
    </row>
    <row r="433">
      <c r="A433" s="25"/>
      <c r="B433" s="24"/>
      <c r="C433" s="24"/>
      <c r="D433" s="24"/>
      <c r="E433" s="24"/>
    </row>
    <row r="434">
      <c r="A434" s="25"/>
      <c r="B434" s="24"/>
      <c r="C434" s="24"/>
      <c r="D434" s="24"/>
      <c r="E434" s="24"/>
    </row>
    <row r="435">
      <c r="A435" s="25"/>
      <c r="B435" s="24"/>
      <c r="C435" s="24"/>
      <c r="D435" s="24"/>
      <c r="E435" s="24"/>
    </row>
    <row r="436">
      <c r="A436" s="25"/>
      <c r="B436" s="24"/>
      <c r="C436" s="24"/>
      <c r="D436" s="24"/>
      <c r="E436" s="24"/>
    </row>
    <row r="437">
      <c r="A437" s="25"/>
      <c r="B437" s="24"/>
      <c r="C437" s="24"/>
      <c r="D437" s="24"/>
      <c r="E437" s="24"/>
    </row>
    <row r="438">
      <c r="A438" s="25"/>
      <c r="B438" s="24"/>
      <c r="C438" s="24"/>
      <c r="D438" s="24"/>
      <c r="E438" s="24"/>
    </row>
    <row r="439">
      <c r="A439" s="25"/>
      <c r="B439" s="24"/>
      <c r="C439" s="24"/>
      <c r="D439" s="24"/>
      <c r="E439" s="24"/>
    </row>
    <row r="440">
      <c r="A440" s="25"/>
      <c r="B440" s="24"/>
      <c r="C440" s="24"/>
      <c r="D440" s="24"/>
      <c r="E440" s="24"/>
    </row>
    <row r="441">
      <c r="A441" s="25"/>
      <c r="B441" s="24"/>
      <c r="C441" s="24"/>
      <c r="D441" s="24"/>
      <c r="E441" s="24"/>
    </row>
    <row r="442">
      <c r="A442" s="25"/>
      <c r="B442" s="24"/>
      <c r="C442" s="24"/>
      <c r="D442" s="24"/>
      <c r="E442" s="24"/>
    </row>
    <row r="443">
      <c r="A443" s="25"/>
      <c r="B443" s="24"/>
      <c r="C443" s="24"/>
      <c r="D443" s="24"/>
      <c r="E443" s="24"/>
    </row>
    <row r="444">
      <c r="A444" s="25"/>
      <c r="B444" s="24"/>
      <c r="C444" s="24"/>
      <c r="D444" s="24"/>
      <c r="E444" s="24"/>
    </row>
    <row r="445">
      <c r="A445" s="25"/>
      <c r="B445" s="24"/>
      <c r="C445" s="24"/>
      <c r="D445" s="24"/>
      <c r="E445" s="24"/>
    </row>
    <row r="446">
      <c r="A446" s="25"/>
      <c r="B446" s="24"/>
      <c r="C446" s="24"/>
      <c r="D446" s="24"/>
      <c r="E446" s="24"/>
    </row>
    <row r="447">
      <c r="A447" s="25"/>
      <c r="B447" s="24"/>
      <c r="C447" s="24"/>
      <c r="D447" s="24"/>
      <c r="E447" s="24"/>
    </row>
    <row r="448">
      <c r="A448" s="25"/>
      <c r="B448" s="24"/>
      <c r="C448" s="24"/>
      <c r="D448" s="24"/>
      <c r="E448" s="24"/>
    </row>
    <row r="449">
      <c r="A449" s="25"/>
      <c r="B449" s="24"/>
      <c r="C449" s="24"/>
      <c r="D449" s="24"/>
      <c r="E449" s="24"/>
    </row>
    <row r="450">
      <c r="A450" s="25"/>
      <c r="B450" s="24"/>
      <c r="C450" s="24"/>
      <c r="D450" s="24"/>
      <c r="E450" s="24"/>
    </row>
    <row r="451">
      <c r="A451" s="25"/>
      <c r="B451" s="24"/>
      <c r="C451" s="24"/>
      <c r="D451" s="24"/>
      <c r="E451" s="24"/>
    </row>
    <row r="452">
      <c r="A452" s="25"/>
      <c r="B452" s="24"/>
      <c r="C452" s="24"/>
      <c r="D452" s="24"/>
      <c r="E452" s="24"/>
    </row>
    <row r="453">
      <c r="A453" s="25"/>
      <c r="B453" s="24"/>
      <c r="C453" s="24"/>
      <c r="D453" s="24"/>
      <c r="E453" s="24"/>
    </row>
    <row r="454">
      <c r="A454" s="25"/>
      <c r="B454" s="24"/>
      <c r="C454" s="24"/>
      <c r="D454" s="24"/>
      <c r="E454" s="24"/>
    </row>
    <row r="455">
      <c r="A455" s="25"/>
      <c r="B455" s="24"/>
      <c r="C455" s="24"/>
      <c r="D455" s="24"/>
      <c r="E455" s="24"/>
    </row>
    <row r="456">
      <c r="A456" s="25"/>
      <c r="B456" s="24"/>
      <c r="C456" s="24"/>
      <c r="D456" s="24"/>
      <c r="E456" s="24"/>
    </row>
    <row r="457">
      <c r="A457" s="25"/>
      <c r="B457" s="24"/>
      <c r="C457" s="24"/>
      <c r="D457" s="24"/>
      <c r="E457" s="24"/>
    </row>
    <row r="458">
      <c r="A458" s="25"/>
      <c r="B458" s="24"/>
      <c r="C458" s="24"/>
      <c r="D458" s="24"/>
      <c r="E458" s="24"/>
    </row>
    <row r="459">
      <c r="A459" s="25"/>
      <c r="B459" s="24"/>
      <c r="C459" s="24"/>
      <c r="D459" s="24"/>
      <c r="E459" s="24"/>
    </row>
    <row r="460">
      <c r="A460" s="25"/>
      <c r="B460" s="24"/>
      <c r="C460" s="24"/>
      <c r="D460" s="24"/>
      <c r="E460" s="24"/>
    </row>
    <row r="461">
      <c r="A461" s="25"/>
      <c r="B461" s="24"/>
      <c r="C461" s="24"/>
      <c r="D461" s="24"/>
      <c r="E461" s="24"/>
    </row>
    <row r="462">
      <c r="A462" s="25"/>
      <c r="B462" s="24"/>
      <c r="C462" s="24"/>
      <c r="D462" s="24"/>
      <c r="E462" s="24"/>
    </row>
    <row r="463">
      <c r="A463" s="25"/>
      <c r="B463" s="24"/>
      <c r="C463" s="24"/>
      <c r="D463" s="24"/>
      <c r="E463" s="24"/>
    </row>
    <row r="464">
      <c r="A464" s="25"/>
      <c r="B464" s="24"/>
      <c r="C464" s="24"/>
      <c r="D464" s="24"/>
      <c r="E464" s="24"/>
    </row>
    <row r="465">
      <c r="A465" s="25"/>
      <c r="B465" s="24"/>
      <c r="C465" s="24"/>
      <c r="D465" s="24"/>
      <c r="E465" s="24"/>
    </row>
    <row r="466">
      <c r="A466" s="25"/>
      <c r="B466" s="24"/>
      <c r="C466" s="24"/>
      <c r="D466" s="24"/>
      <c r="E466" s="24"/>
    </row>
    <row r="467">
      <c r="A467" s="25"/>
      <c r="B467" s="24"/>
      <c r="C467" s="24"/>
      <c r="D467" s="24"/>
      <c r="E467" s="24"/>
    </row>
    <row r="468">
      <c r="A468" s="25"/>
      <c r="B468" s="24"/>
      <c r="C468" s="24"/>
      <c r="D468" s="24"/>
      <c r="E468" s="24"/>
    </row>
    <row r="469">
      <c r="A469" s="25"/>
      <c r="B469" s="24"/>
      <c r="C469" s="24"/>
      <c r="D469" s="24"/>
      <c r="E469" s="24"/>
    </row>
    <row r="470">
      <c r="A470" s="25"/>
      <c r="B470" s="24"/>
      <c r="C470" s="24"/>
      <c r="D470" s="24"/>
      <c r="E470" s="24"/>
    </row>
    <row r="471">
      <c r="A471" s="25"/>
      <c r="B471" s="24"/>
      <c r="C471" s="24"/>
      <c r="D471" s="24"/>
      <c r="E471" s="24"/>
    </row>
    <row r="472">
      <c r="A472" s="25"/>
      <c r="B472" s="24"/>
      <c r="C472" s="24"/>
      <c r="D472" s="24"/>
      <c r="E472" s="24"/>
    </row>
    <row r="473">
      <c r="A473" s="25"/>
      <c r="B473" s="24"/>
      <c r="C473" s="24"/>
      <c r="D473" s="24"/>
      <c r="E473" s="24"/>
    </row>
    <row r="474">
      <c r="A474" s="25"/>
      <c r="B474" s="24"/>
      <c r="C474" s="24"/>
      <c r="D474" s="24"/>
      <c r="E474" s="24"/>
    </row>
    <row r="475">
      <c r="A475" s="25"/>
      <c r="B475" s="24"/>
      <c r="C475" s="24"/>
      <c r="D475" s="24"/>
      <c r="E475" s="24"/>
    </row>
    <row r="476">
      <c r="A476" s="25"/>
      <c r="B476" s="24"/>
      <c r="C476" s="24"/>
      <c r="D476" s="24"/>
      <c r="E476" s="24"/>
    </row>
    <row r="477">
      <c r="A477" s="25"/>
      <c r="B477" s="24"/>
      <c r="C477" s="24"/>
      <c r="D477" s="24"/>
      <c r="E477" s="24"/>
    </row>
    <row r="478">
      <c r="A478" s="25"/>
      <c r="B478" s="24"/>
      <c r="C478" s="24"/>
      <c r="D478" s="24"/>
      <c r="E478" s="24"/>
    </row>
    <row r="479">
      <c r="A479" s="25"/>
      <c r="B479" s="24"/>
      <c r="C479" s="24"/>
      <c r="D479" s="24"/>
      <c r="E479" s="24"/>
    </row>
    <row r="480">
      <c r="A480" s="25"/>
      <c r="B480" s="24"/>
      <c r="C480" s="24"/>
      <c r="D480" s="24"/>
      <c r="E480" s="24"/>
    </row>
    <row r="481">
      <c r="A481" s="25"/>
      <c r="B481" s="24"/>
      <c r="C481" s="24"/>
      <c r="D481" s="24"/>
      <c r="E481" s="24"/>
    </row>
    <row r="482">
      <c r="A482" s="25"/>
      <c r="B482" s="24"/>
      <c r="C482" s="24"/>
      <c r="D482" s="24"/>
      <c r="E482" s="24"/>
    </row>
    <row r="483">
      <c r="A483" s="25"/>
      <c r="B483" s="24"/>
      <c r="C483" s="24"/>
      <c r="D483" s="24"/>
      <c r="E483" s="24"/>
    </row>
    <row r="484">
      <c r="A484" s="25"/>
      <c r="B484" s="24"/>
      <c r="C484" s="24"/>
      <c r="D484" s="24"/>
      <c r="E484" s="24"/>
    </row>
    <row r="485">
      <c r="A485" s="25"/>
      <c r="B485" s="24"/>
      <c r="C485" s="24"/>
      <c r="D485" s="24"/>
      <c r="E485" s="24"/>
    </row>
    <row r="486">
      <c r="A486" s="25"/>
      <c r="B486" s="24"/>
      <c r="C486" s="24"/>
      <c r="D486" s="24"/>
      <c r="E486" s="24"/>
    </row>
    <row r="487">
      <c r="A487" s="25"/>
      <c r="B487" s="24"/>
      <c r="C487" s="24"/>
      <c r="D487" s="24"/>
      <c r="E487" s="24"/>
    </row>
    <row r="488">
      <c r="A488" s="25"/>
      <c r="B488" s="24"/>
      <c r="C488" s="24"/>
      <c r="D488" s="24"/>
      <c r="E488" s="24"/>
    </row>
    <row r="489">
      <c r="A489" s="25"/>
      <c r="B489" s="24"/>
      <c r="C489" s="24"/>
      <c r="D489" s="24"/>
      <c r="E489" s="24"/>
    </row>
    <row r="490">
      <c r="A490" s="25"/>
      <c r="B490" s="24"/>
      <c r="C490" s="24"/>
      <c r="D490" s="24"/>
      <c r="E490" s="24"/>
    </row>
    <row r="491">
      <c r="A491" s="25"/>
      <c r="B491" s="24"/>
      <c r="C491" s="24"/>
      <c r="D491" s="24"/>
      <c r="E491" s="24"/>
    </row>
    <row r="492">
      <c r="A492" s="25"/>
      <c r="B492" s="24"/>
      <c r="C492" s="24"/>
      <c r="D492" s="24"/>
      <c r="E492" s="24"/>
    </row>
    <row r="493">
      <c r="A493" s="25"/>
      <c r="B493" s="24"/>
      <c r="C493" s="24"/>
      <c r="D493" s="24"/>
      <c r="E493" s="24"/>
    </row>
    <row r="494">
      <c r="A494" s="25"/>
      <c r="B494" s="24"/>
      <c r="C494" s="24"/>
      <c r="D494" s="24"/>
      <c r="E494" s="24"/>
    </row>
    <row r="495">
      <c r="A495" s="25"/>
      <c r="B495" s="24"/>
      <c r="C495" s="24"/>
      <c r="D495" s="24"/>
      <c r="E495" s="24"/>
    </row>
  </sheetData>
  <mergeCells count="1">
    <mergeCell ref="B3:D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25"/>
    <col customWidth="1" min="3" max="3" width="14.75"/>
    <col customWidth="1" min="4" max="4" width="31.88"/>
    <col customWidth="1" min="5" max="5" width="20.13"/>
    <col customWidth="1" min="7" max="7" width="20.13"/>
    <col customWidth="1" min="8" max="8" width="15.75"/>
    <col customWidth="1" min="10" max="10" width="18.13"/>
  </cols>
  <sheetData>
    <row r="4">
      <c r="B4" s="18" t="s">
        <v>41</v>
      </c>
      <c r="G4" s="18" t="s">
        <v>12</v>
      </c>
    </row>
    <row r="6">
      <c r="G6" s="34" t="s">
        <v>1</v>
      </c>
      <c r="H6" s="35" t="s">
        <v>17</v>
      </c>
      <c r="I6" s="35" t="s">
        <v>18</v>
      </c>
      <c r="J6" s="35" t="s">
        <v>19</v>
      </c>
      <c r="K6" s="35" t="s">
        <v>37</v>
      </c>
    </row>
    <row r="7">
      <c r="G7" s="36" t="s">
        <v>15</v>
      </c>
      <c r="H7" s="16">
        <v>100.0</v>
      </c>
      <c r="I7" s="16">
        <v>100.0</v>
      </c>
      <c r="J7" s="16">
        <v>100.0</v>
      </c>
      <c r="K7" s="37">
        <f t="shared" ref="K7:K14" si="1">SUM(H7:J7)</f>
        <v>300</v>
      </c>
    </row>
    <row r="8">
      <c r="G8" s="36" t="s">
        <v>10</v>
      </c>
      <c r="H8" s="16">
        <v>100.0</v>
      </c>
      <c r="I8" s="16">
        <v>100.0</v>
      </c>
      <c r="J8" s="16">
        <v>100.0</v>
      </c>
      <c r="K8" s="37">
        <f t="shared" si="1"/>
        <v>300</v>
      </c>
    </row>
    <row r="9">
      <c r="G9" s="36" t="s">
        <v>13</v>
      </c>
      <c r="H9" s="16">
        <v>100.0</v>
      </c>
      <c r="I9" s="16">
        <v>100.0</v>
      </c>
      <c r="J9" s="16">
        <v>100.0</v>
      </c>
      <c r="K9" s="37">
        <f t="shared" si="1"/>
        <v>300</v>
      </c>
    </row>
    <row r="10">
      <c r="G10" s="36" t="s">
        <v>22</v>
      </c>
      <c r="H10" s="16">
        <v>100.0</v>
      </c>
      <c r="I10" s="16">
        <v>100.0</v>
      </c>
      <c r="J10" s="16">
        <v>100.0</v>
      </c>
      <c r="K10" s="37">
        <f t="shared" si="1"/>
        <v>300</v>
      </c>
    </row>
    <row r="11">
      <c r="G11" s="36" t="s">
        <v>20</v>
      </c>
      <c r="H11" s="16">
        <v>100.0</v>
      </c>
      <c r="I11" s="16">
        <v>100.0</v>
      </c>
      <c r="J11" s="16">
        <v>100.0</v>
      </c>
      <c r="K11" s="37">
        <f t="shared" si="1"/>
        <v>300</v>
      </c>
    </row>
    <row r="12">
      <c r="G12" s="36" t="s">
        <v>8</v>
      </c>
      <c r="H12" s="16">
        <v>100.0</v>
      </c>
      <c r="I12" s="16">
        <v>100.0</v>
      </c>
      <c r="J12" s="16">
        <v>100.0</v>
      </c>
      <c r="K12" s="37">
        <f t="shared" si="1"/>
        <v>300</v>
      </c>
    </row>
    <row r="13">
      <c r="G13" s="36" t="s">
        <v>6</v>
      </c>
      <c r="H13" s="16">
        <v>100.0</v>
      </c>
      <c r="I13" s="16">
        <v>100.0</v>
      </c>
      <c r="J13" s="16">
        <v>100.0</v>
      </c>
      <c r="K13" s="37">
        <f t="shared" si="1"/>
        <v>300</v>
      </c>
    </row>
    <row r="14">
      <c r="G14" s="36" t="s">
        <v>24</v>
      </c>
      <c r="H14" s="16">
        <v>100.0</v>
      </c>
      <c r="I14" s="16">
        <v>100.0</v>
      </c>
      <c r="J14" s="16">
        <v>100.0</v>
      </c>
      <c r="K14" s="37">
        <f t="shared" si="1"/>
        <v>300</v>
      </c>
    </row>
    <row r="15">
      <c r="G15" s="38" t="s">
        <v>37</v>
      </c>
      <c r="H15" s="39">
        <f t="shared" ref="H15:K15" si="2">SUM(H7:H14)</f>
        <v>800</v>
      </c>
      <c r="I15" s="39">
        <f t="shared" si="2"/>
        <v>800</v>
      </c>
      <c r="J15" s="39">
        <f t="shared" si="2"/>
        <v>800</v>
      </c>
      <c r="K15" s="39">
        <f t="shared" si="2"/>
        <v>2400</v>
      </c>
    </row>
    <row r="16"/>
    <row r="17">
      <c r="G17" s="34" t="s">
        <v>93</v>
      </c>
      <c r="H17" s="40">
        <f t="shared" ref="H17:K17" si="3">B17/H15</f>
        <v>0.6275</v>
      </c>
      <c r="I17" s="40">
        <f t="shared" si="3"/>
        <v>0.6125</v>
      </c>
      <c r="J17" s="40">
        <f t="shared" si="3"/>
        <v>0.58875</v>
      </c>
      <c r="K17" s="40">
        <f t="shared" si="3"/>
        <v>0.6095833333</v>
      </c>
    </row>
    <row r="22">
      <c r="B22" s="20" t="s">
        <v>94</v>
      </c>
    </row>
    <row r="24">
      <c r="E24" s="41" t="s">
        <v>1</v>
      </c>
      <c r="F24" s="41" t="s">
        <v>17</v>
      </c>
      <c r="G24" s="41" t="s">
        <v>18</v>
      </c>
      <c r="H24" s="41" t="s">
        <v>19</v>
      </c>
      <c r="I24" s="41" t="s">
        <v>95</v>
      </c>
      <c r="J24" s="42" t="s">
        <v>96</v>
      </c>
    </row>
    <row r="25">
      <c r="E25" s="43" t="s">
        <v>15</v>
      </c>
      <c r="F25" s="44">
        <f t="shared" ref="F25:H25" si="4">H7-B9</f>
        <v>27</v>
      </c>
      <c r="G25" s="44">
        <f t="shared" si="4"/>
        <v>34</v>
      </c>
      <c r="H25" s="44">
        <f t="shared" si="4"/>
        <v>39</v>
      </c>
      <c r="I25" s="43">
        <f t="shared" ref="I25:I32" si="6">SUM(F25:H25)</f>
        <v>100</v>
      </c>
      <c r="J25" s="45">
        <f t="shared" ref="J25:J32" si="7">I25/300</f>
        <v>0.3333333333</v>
      </c>
    </row>
    <row r="26">
      <c r="E26" s="43" t="s">
        <v>10</v>
      </c>
      <c r="F26" s="44">
        <f t="shared" ref="F26:H26" si="5">H8-B10</f>
        <v>35</v>
      </c>
      <c r="G26" s="44">
        <f t="shared" si="5"/>
        <v>43</v>
      </c>
      <c r="H26" s="44">
        <f t="shared" si="5"/>
        <v>40</v>
      </c>
      <c r="I26" s="43">
        <f t="shared" si="6"/>
        <v>118</v>
      </c>
      <c r="J26" s="45">
        <f t="shared" si="7"/>
        <v>0.3933333333</v>
      </c>
    </row>
    <row r="27">
      <c r="E27" s="43" t="s">
        <v>13</v>
      </c>
      <c r="F27" s="44">
        <f t="shared" ref="F27:H27" si="8">H9-B11</f>
        <v>18</v>
      </c>
      <c r="G27" s="44">
        <f t="shared" si="8"/>
        <v>38</v>
      </c>
      <c r="H27" s="44">
        <f t="shared" si="8"/>
        <v>39</v>
      </c>
      <c r="I27" s="43">
        <f t="shared" si="6"/>
        <v>95</v>
      </c>
      <c r="J27" s="45">
        <f t="shared" si="7"/>
        <v>0.3166666667</v>
      </c>
    </row>
    <row r="28">
      <c r="E28" s="43" t="s">
        <v>22</v>
      </c>
      <c r="F28" s="44">
        <f t="shared" ref="F28:H28" si="9">H10-B12</f>
        <v>16</v>
      </c>
      <c r="G28" s="44">
        <f t="shared" si="9"/>
        <v>19</v>
      </c>
      <c r="H28" s="44">
        <f t="shared" si="9"/>
        <v>75</v>
      </c>
      <c r="I28" s="43">
        <f t="shared" si="6"/>
        <v>110</v>
      </c>
      <c r="J28" s="45">
        <f t="shared" si="7"/>
        <v>0.3666666667</v>
      </c>
    </row>
    <row r="29">
      <c r="E29" s="43" t="s">
        <v>20</v>
      </c>
      <c r="F29" s="44">
        <f t="shared" ref="F29:H29" si="10">H11-B13</f>
        <v>66</v>
      </c>
      <c r="G29" s="44">
        <f t="shared" si="10"/>
        <v>36</v>
      </c>
      <c r="H29" s="44">
        <f t="shared" si="10"/>
        <v>49</v>
      </c>
      <c r="I29" s="46">
        <f t="shared" si="6"/>
        <v>151</v>
      </c>
      <c r="J29" s="45">
        <f t="shared" si="7"/>
        <v>0.5033333333</v>
      </c>
    </row>
    <row r="30">
      <c r="E30" s="43" t="s">
        <v>8</v>
      </c>
      <c r="F30" s="44">
        <f t="shared" ref="F30:H30" si="11">H12-B14</f>
        <v>42</v>
      </c>
      <c r="G30" s="44">
        <f t="shared" si="11"/>
        <v>46</v>
      </c>
      <c r="H30" s="44">
        <f t="shared" si="11"/>
        <v>47</v>
      </c>
      <c r="I30" s="43">
        <f t="shared" si="6"/>
        <v>135</v>
      </c>
      <c r="J30" s="45">
        <f t="shared" si="7"/>
        <v>0.45</v>
      </c>
    </row>
    <row r="31">
      <c r="E31" s="43" t="s">
        <v>6</v>
      </c>
      <c r="F31" s="44">
        <f t="shared" ref="F31:H31" si="12">H13-B15</f>
        <v>41</v>
      </c>
      <c r="G31" s="44">
        <f t="shared" si="12"/>
        <v>43</v>
      </c>
      <c r="H31" s="44">
        <f t="shared" si="12"/>
        <v>37</v>
      </c>
      <c r="I31" s="43">
        <f t="shared" si="6"/>
        <v>121</v>
      </c>
      <c r="J31" s="45">
        <f t="shared" si="7"/>
        <v>0.4033333333</v>
      </c>
    </row>
    <row r="32">
      <c r="E32" s="43" t="s">
        <v>24</v>
      </c>
      <c r="F32" s="44">
        <f t="shared" ref="F32:H32" si="13">H14-B16</f>
        <v>53</v>
      </c>
      <c r="G32" s="44">
        <f t="shared" si="13"/>
        <v>51</v>
      </c>
      <c r="H32" s="44">
        <f t="shared" si="13"/>
        <v>3</v>
      </c>
      <c r="I32" s="43">
        <f t="shared" si="6"/>
        <v>107</v>
      </c>
      <c r="J32" s="47">
        <f t="shared" si="7"/>
        <v>0.3566666667</v>
      </c>
    </row>
    <row r="33">
      <c r="E33" s="48" t="s">
        <v>95</v>
      </c>
      <c r="F33" s="49">
        <f t="shared" ref="F33:H33" si="14">SUM(F25:F32)</f>
        <v>298</v>
      </c>
      <c r="G33" s="49">
        <f t="shared" si="14"/>
        <v>310</v>
      </c>
      <c r="H33" s="49">
        <f t="shared" si="14"/>
        <v>329</v>
      </c>
    </row>
    <row r="35">
      <c r="E35" s="50" t="s">
        <v>97</v>
      </c>
      <c r="F35" s="51" t="s">
        <v>98</v>
      </c>
    </row>
    <row r="36">
      <c r="E36" s="52" t="s">
        <v>19</v>
      </c>
      <c r="F36" s="53">
        <f>(H33/800)</f>
        <v>0.41125</v>
      </c>
      <c r="H36" s="54"/>
      <c r="I36" s="54"/>
      <c r="J36" s="55"/>
    </row>
    <row r="37">
      <c r="E37" s="52" t="s">
        <v>18</v>
      </c>
      <c r="F37" s="53">
        <f>G33/800</f>
        <v>0.3875</v>
      </c>
    </row>
    <row r="38">
      <c r="E38" s="56" t="s">
        <v>17</v>
      </c>
      <c r="F38" s="47">
        <f>F33/800</f>
        <v>0.3725</v>
      </c>
    </row>
    <row r="40">
      <c r="E40" s="50" t="s">
        <v>93</v>
      </c>
      <c r="F40" s="51" t="s">
        <v>98</v>
      </c>
    </row>
    <row r="41">
      <c r="E41" s="52" t="s">
        <v>19</v>
      </c>
      <c r="F41" s="53">
        <f>D17/J15</f>
        <v>0.58875</v>
      </c>
    </row>
    <row r="42">
      <c r="E42" s="52" t="s">
        <v>18</v>
      </c>
      <c r="F42" s="53">
        <f>C17/I15</f>
        <v>0.6125</v>
      </c>
    </row>
    <row r="43">
      <c r="E43" s="56" t="s">
        <v>17</v>
      </c>
      <c r="F43" s="47">
        <f>B17/H15</f>
        <v>0.6275</v>
      </c>
    </row>
    <row r="48" ht="24.0" customHeight="1">
      <c r="B48" s="57" t="s">
        <v>99</v>
      </c>
      <c r="C48" s="58" t="s">
        <v>100</v>
      </c>
      <c r="D48" s="59"/>
      <c r="E48" s="59"/>
      <c r="F48" s="59"/>
      <c r="G48" s="59"/>
      <c r="H48" s="60"/>
    </row>
    <row r="49">
      <c r="C49" s="61"/>
      <c r="D49" s="62"/>
      <c r="E49" s="62"/>
      <c r="F49" s="62"/>
      <c r="G49" s="62"/>
      <c r="H49" s="63"/>
    </row>
  </sheetData>
  <autoFilter ref="$E$40:$F$43">
    <sortState ref="E40:F43">
      <sortCondition descending="1" ref="E40:E43"/>
      <sortCondition descending="1" ref="F40:F43"/>
    </sortState>
  </autoFilter>
  <mergeCells count="4">
    <mergeCell ref="B4:D4"/>
    <mergeCell ref="G4:J4"/>
    <mergeCell ref="B22:D22"/>
    <mergeCell ref="C48:H49"/>
  </mergeCell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20.25"/>
    <col customWidth="1" min="4" max="4" width="26.38"/>
    <col customWidth="1" min="9" max="9" width="14.88"/>
  </cols>
  <sheetData>
    <row r="2">
      <c r="B2" s="18" t="s">
        <v>101</v>
      </c>
      <c r="F2" s="18" t="s">
        <v>102</v>
      </c>
      <c r="K2" s="18" t="s">
        <v>103</v>
      </c>
    </row>
    <row r="5">
      <c r="D5" s="64" t="s">
        <v>105</v>
      </c>
      <c r="J5" s="65" t="s">
        <v>106</v>
      </c>
    </row>
    <row r="6">
      <c r="D6" s="11"/>
      <c r="J6" s="66">
        <f t="shared" ref="J6:J13" si="1">I6/H6</f>
        <v>0.7666192208</v>
      </c>
    </row>
    <row r="7">
      <c r="D7" s="67">
        <f t="shared" ref="D7:D8" si="2">(C7-C6)/C6</f>
        <v>0.04821213112</v>
      </c>
      <c r="J7" s="66">
        <f t="shared" si="1"/>
        <v>0.6432546384</v>
      </c>
    </row>
    <row r="8">
      <c r="D8" s="67">
        <f t="shared" si="2"/>
        <v>0.0454836402</v>
      </c>
      <c r="J8" s="66">
        <f t="shared" si="1"/>
        <v>0.7181249168</v>
      </c>
    </row>
    <row r="9">
      <c r="D9" s="11"/>
      <c r="J9" s="66">
        <f t="shared" si="1"/>
        <v>0.8145960119</v>
      </c>
    </row>
    <row r="10">
      <c r="J10" s="66">
        <f t="shared" si="1"/>
        <v>0.6460239845</v>
      </c>
    </row>
    <row r="11">
      <c r="J11" s="66">
        <f t="shared" si="1"/>
        <v>0.6834575439</v>
      </c>
    </row>
    <row r="12">
      <c r="J12" s="66">
        <f t="shared" si="1"/>
        <v>0.7242351323</v>
      </c>
    </row>
    <row r="13">
      <c r="J13" s="66">
        <f t="shared" si="1"/>
        <v>0.6763392475</v>
      </c>
    </row>
    <row r="14">
      <c r="C14" s="68"/>
    </row>
    <row r="15">
      <c r="C15" s="68"/>
    </row>
    <row r="16">
      <c r="C16" s="68"/>
      <c r="F16" s="18" t="s">
        <v>108</v>
      </c>
    </row>
    <row r="17">
      <c r="C17" s="68"/>
    </row>
    <row r="18">
      <c r="C18" s="68"/>
      <c r="F18" s="69" t="s">
        <v>1</v>
      </c>
      <c r="G18" s="70" t="s">
        <v>106</v>
      </c>
    </row>
    <row r="19">
      <c r="C19" s="68"/>
      <c r="F19" s="71" t="s">
        <v>6</v>
      </c>
      <c r="G19" s="72">
        <v>0.8145960119124692</v>
      </c>
    </row>
    <row r="20">
      <c r="C20" s="66"/>
      <c r="F20" s="71" t="s">
        <v>13</v>
      </c>
      <c r="G20" s="72">
        <v>0.7666192208339923</v>
      </c>
    </row>
    <row r="21">
      <c r="C21" s="68"/>
      <c r="F21" s="71" t="s">
        <v>8</v>
      </c>
      <c r="G21" s="72">
        <v>0.7242351323478858</v>
      </c>
    </row>
    <row r="22">
      <c r="E22" s="73"/>
      <c r="F22" s="71" t="s">
        <v>24</v>
      </c>
      <c r="G22" s="72">
        <v>0.7181249167665468</v>
      </c>
    </row>
    <row r="23">
      <c r="F23" s="71" t="s">
        <v>22</v>
      </c>
      <c r="G23" s="72">
        <v>0.6834575439226602</v>
      </c>
    </row>
    <row r="24">
      <c r="F24" s="71" t="s">
        <v>20</v>
      </c>
      <c r="G24" s="72">
        <v>0.6763392475233972</v>
      </c>
    </row>
    <row r="25">
      <c r="F25" s="71" t="s">
        <v>10</v>
      </c>
      <c r="G25" s="72">
        <v>0.6460239844838419</v>
      </c>
    </row>
    <row r="26">
      <c r="F26" s="71" t="s">
        <v>15</v>
      </c>
      <c r="G26" s="72">
        <v>0.6432546383924017</v>
      </c>
    </row>
  </sheetData>
  <mergeCells count="4">
    <mergeCell ref="B2:D2"/>
    <mergeCell ref="F2:H2"/>
    <mergeCell ref="K2:M2"/>
    <mergeCell ref="F16:G16"/>
  </mergeCell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3" max="3" width="18.0"/>
    <col customWidth="1" min="4" max="4" width="18.75"/>
    <col customWidth="1" min="5" max="5" width="27.0"/>
    <col customWidth="1" min="6" max="6" width="24.13"/>
    <col customWidth="1" min="7" max="7" width="23.88"/>
  </cols>
  <sheetData>
    <row r="5">
      <c r="C5" s="18" t="s">
        <v>109</v>
      </c>
    </row>
    <row r="8">
      <c r="B8" s="74" t="s">
        <v>1</v>
      </c>
      <c r="C8" s="75" t="s">
        <v>110</v>
      </c>
      <c r="D8" s="75" t="s">
        <v>111</v>
      </c>
      <c r="E8" s="75" t="s">
        <v>112</v>
      </c>
      <c r="F8" s="75" t="s">
        <v>93</v>
      </c>
    </row>
    <row r="9">
      <c r="B9" s="76" t="s">
        <v>15</v>
      </c>
      <c r="C9" s="77">
        <f>VLOOKUP('calculative part 2'!A9,'calculative part 2'!A8:E16,5)</f>
        <v>200</v>
      </c>
      <c r="D9" s="77">
        <f>VLOOKUP(B9,'calculative part 2'!G6:K14,5)</f>
        <v>300</v>
      </c>
      <c r="E9" s="77">
        <f>VLOOKUP('sales data'!I7,'sales data'!I7:L14,4,0)</f>
        <v>100</v>
      </c>
      <c r="F9" s="78">
        <f t="shared" ref="F9:F16" si="1">C9/D9</f>
        <v>0.6666666667</v>
      </c>
    </row>
    <row r="10">
      <c r="B10" s="76" t="s">
        <v>10</v>
      </c>
      <c r="C10" s="77">
        <f>VLOOKUP('calculative part 2'!A10,'calculative part 2'!A9:E17,5)</f>
        <v>182</v>
      </c>
      <c r="D10" s="77">
        <f>VLOOKUP(B10,'calculative part 2'!G7:K15,5)</f>
        <v>300</v>
      </c>
      <c r="E10" s="77">
        <f>VLOOKUP('sales data'!I8,'sales data'!I8:L15,4,0)</f>
        <v>100</v>
      </c>
      <c r="F10" s="78">
        <f t="shared" si="1"/>
        <v>0.6066666667</v>
      </c>
    </row>
    <row r="11">
      <c r="B11" s="76" t="s">
        <v>13</v>
      </c>
      <c r="C11" s="77">
        <f>VLOOKUP('calculative part 2'!A11,'calculative part 2'!A10:E18,5)</f>
        <v>205</v>
      </c>
      <c r="D11" s="77">
        <f>VLOOKUP(B11,'calculative part 2'!G8:K16,5)</f>
        <v>300</v>
      </c>
      <c r="E11" s="77">
        <f>VLOOKUP('sales data'!I9,'sales data'!I9:L16,4,0)</f>
        <v>100</v>
      </c>
      <c r="F11" s="78">
        <f t="shared" si="1"/>
        <v>0.6833333333</v>
      </c>
    </row>
    <row r="12">
      <c r="B12" s="76" t="s">
        <v>22</v>
      </c>
      <c r="C12" s="77">
        <f>VLOOKUP('calculative part 2'!A12,'calculative part 2'!A11:E19,5)</f>
        <v>190</v>
      </c>
      <c r="D12" s="77">
        <f>VLOOKUP(B12,'calculative part 2'!G9:K17,5)</f>
        <v>300</v>
      </c>
      <c r="E12" s="77">
        <f>VLOOKUP('sales data'!I10,'sales data'!I10:L17,4,0)</f>
        <v>100</v>
      </c>
      <c r="F12" s="78">
        <f t="shared" si="1"/>
        <v>0.6333333333</v>
      </c>
    </row>
    <row r="13">
      <c r="B13" s="76" t="s">
        <v>20</v>
      </c>
      <c r="C13" s="77">
        <f>VLOOKUP('calculative part 2'!A13,'calculative part 2'!A12:E20,5)</f>
        <v>149</v>
      </c>
      <c r="D13" s="77">
        <f>VLOOKUP(B13,'calculative part 2'!G10:K18,5)</f>
        <v>300</v>
      </c>
      <c r="E13" s="77">
        <f>VLOOKUP('sales data'!I11,'sales data'!I11:L18,4,0)</f>
        <v>100</v>
      </c>
      <c r="F13" s="78">
        <f t="shared" si="1"/>
        <v>0.4966666667</v>
      </c>
    </row>
    <row r="14">
      <c r="B14" s="76" t="s">
        <v>8</v>
      </c>
      <c r="C14" s="77">
        <f>VLOOKUP('calculative part 2'!A14,'calculative part 2'!A13:E21,5)</f>
        <v>165</v>
      </c>
      <c r="D14" s="77">
        <f>VLOOKUP(B14,'calculative part 2'!G11:K19,5)</f>
        <v>300</v>
      </c>
      <c r="E14" s="77">
        <f>VLOOKUP('sales data'!I12,'sales data'!I12:L19,4,0)</f>
        <v>100</v>
      </c>
      <c r="F14" s="78">
        <f t="shared" si="1"/>
        <v>0.55</v>
      </c>
    </row>
    <row r="15">
      <c r="B15" s="76" t="s">
        <v>6</v>
      </c>
      <c r="C15" s="77">
        <f>VLOOKUP('calculative part 2'!A15,'calculative part 2'!A14:E22,5)</f>
        <v>179</v>
      </c>
      <c r="D15" s="77">
        <f>vlookup('calculative part 2'!G13,'calculative part 2'!G6:K15,5,0)</f>
        <v>300</v>
      </c>
      <c r="E15" s="77">
        <f>VLOOKUP('sales data'!I13,'sales data'!I13:L20,4,0)</f>
        <v>100</v>
      </c>
      <c r="F15" s="78">
        <f t="shared" si="1"/>
        <v>0.5966666667</v>
      </c>
    </row>
    <row r="16">
      <c r="B16" s="76" t="s">
        <v>24</v>
      </c>
      <c r="C16" s="77">
        <f>VLOOKUP('calculative part 2'!A16,'calculative part 2'!A15:E23,5,0)</f>
        <v>193</v>
      </c>
      <c r="D16" s="77">
        <f>vlookup('calculative part 2'!G14,'calculative part 2'!G7:K16,5,0)</f>
        <v>300</v>
      </c>
      <c r="E16" s="77">
        <f>VLOOKUP('sales data'!I14,'sales data'!I14:L21,4,0)</f>
        <v>100</v>
      </c>
      <c r="F16" s="78">
        <f t="shared" si="1"/>
        <v>0.6433333333</v>
      </c>
    </row>
    <row r="19">
      <c r="B19" s="79" t="s">
        <v>99</v>
      </c>
      <c r="C19" s="80" t="s">
        <v>113</v>
      </c>
      <c r="D19" s="81"/>
      <c r="E19" s="82"/>
    </row>
    <row r="20">
      <c r="C20" s="83" t="s">
        <v>114</v>
      </c>
      <c r="D20" s="84"/>
      <c r="E20" s="85"/>
    </row>
    <row r="21">
      <c r="C21" s="83" t="s">
        <v>115</v>
      </c>
      <c r="D21" s="84"/>
      <c r="E21" s="85"/>
    </row>
    <row r="22">
      <c r="C22" s="83" t="s">
        <v>116</v>
      </c>
      <c r="D22" s="84"/>
      <c r="E22" s="85"/>
    </row>
    <row r="23">
      <c r="C23" s="83" t="s">
        <v>117</v>
      </c>
      <c r="D23" s="84"/>
      <c r="E23" s="85"/>
    </row>
    <row r="24">
      <c r="C24" s="86" t="s">
        <v>118</v>
      </c>
      <c r="D24" s="87"/>
      <c r="E24" s="88"/>
    </row>
  </sheetData>
  <mergeCells count="1">
    <mergeCell ref="C5:D5"/>
  </mergeCells>
  <conditionalFormatting sqref="F8:F16">
    <cfRule type="cellIs" dxfId="0" priority="1" operator="greaterThan">
      <formula>"65%"</formula>
    </cfRule>
  </conditionalFormatting>
  <conditionalFormatting sqref="F8:F16">
    <cfRule type="cellIs" dxfId="1" priority="2" operator="between">
      <formula>"50%"</formula>
      <formula>"65%"</formula>
    </cfRule>
  </conditionalFormatting>
  <conditionalFormatting sqref="F8:F16">
    <cfRule type="cellIs" dxfId="2" priority="3" operator="lessThan">
      <formula>"50%"</formula>
    </cfRule>
  </conditionalFormatting>
  <drawing r:id="rId2"/>
  <legacyDrawing r:id="rId3"/>
</worksheet>
</file>