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IgnisBandTEC\IGNIS\ArqComp\"/>
    </mc:Choice>
  </mc:AlternateContent>
  <xr:revisionPtr revIDLastSave="0" documentId="13_ncr:1_{93C328E1-E2A5-48F0-8364-B8C84A45F7DC}" xr6:coauthVersionLast="46" xr6:coauthVersionMax="46" xr10:uidLastSave="{00000000-0000-0000-0000-000000000000}"/>
  <bookViews>
    <workbookView xWindow="-120" yWindow="-120" windowWidth="29040" windowHeight="15840" activeTab="1" xr2:uid="{3FCBBB7F-1FC4-4430-B72E-3E374A0E91DE}"/>
  </bookViews>
  <sheets>
    <sheet name="Dado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B26" i="1"/>
  <c r="L24" i="1"/>
  <c r="L28" i="1"/>
  <c r="M28" i="1"/>
  <c r="M27" i="1"/>
  <c r="L27" i="1"/>
  <c r="K27" i="1"/>
  <c r="J27" i="1"/>
  <c r="I27" i="1"/>
  <c r="H27" i="1"/>
  <c r="G27" i="1"/>
  <c r="F27" i="1"/>
  <c r="E27" i="1"/>
  <c r="D27" i="1"/>
  <c r="C27" i="1"/>
  <c r="M25" i="1"/>
  <c r="L25" i="1"/>
  <c r="K25" i="1"/>
  <c r="J25" i="1"/>
  <c r="I25" i="1"/>
  <c r="H25" i="1"/>
  <c r="G25" i="1"/>
  <c r="F25" i="1"/>
  <c r="E25" i="1"/>
  <c r="D25" i="1"/>
  <c r="M24" i="1"/>
  <c r="K24" i="1"/>
  <c r="J24" i="1"/>
  <c r="I24" i="1"/>
  <c r="H24" i="1"/>
  <c r="G24" i="1"/>
  <c r="F24" i="1"/>
  <c r="E24" i="1"/>
  <c r="D24" i="1"/>
  <c r="C24" i="1"/>
  <c r="K28" i="1"/>
  <c r="J28" i="1"/>
  <c r="I28" i="1"/>
  <c r="H28" i="1"/>
  <c r="G28" i="1"/>
  <c r="F28" i="1"/>
  <c r="E28" i="1"/>
  <c r="D28" i="1"/>
  <c r="C28" i="1"/>
  <c r="D26" i="1"/>
  <c r="E26" i="1"/>
  <c r="F26" i="1"/>
  <c r="G26" i="1"/>
  <c r="H26" i="1"/>
  <c r="I26" i="1"/>
  <c r="J26" i="1"/>
  <c r="K26" i="1"/>
  <c r="L26" i="1"/>
  <c r="M26" i="1"/>
  <c r="C26" i="1"/>
  <c r="E31" i="2"/>
  <c r="E30" i="2"/>
  <c r="E29" i="2"/>
  <c r="E28" i="2"/>
  <c r="E16" i="2"/>
  <c r="E18" i="2"/>
  <c r="E17" i="2"/>
  <c r="E15" i="2"/>
  <c r="B27" i="1"/>
  <c r="B25" i="1"/>
  <c r="B24" i="1"/>
  <c r="B28" i="1"/>
</calcChain>
</file>

<file path=xl/sharedStrings.xml><?xml version="1.0" encoding="utf-8"?>
<sst xmlns="http://schemas.openxmlformats.org/spreadsheetml/2006/main" count="108" uniqueCount="59">
  <si>
    <t>-</t>
  </si>
  <si>
    <t>FOCOS DE QUEIMADA NO ESTADO DE SP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</si>
  <si>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</si>
  <si>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</si>
  <si>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</si>
  <si>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</si>
  <si>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</si>
  <si>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</si>
  <si>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</si>
  <si>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</si>
  <si>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</si>
  <si>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</si>
  <si>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</si>
  <si>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</si>
  <si>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</si>
  <si>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</si>
  <si>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</si>
  <si>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</si>
  <si>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</si>
  <si>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Média</t>
  </si>
  <si>
    <t>Máximo</t>
  </si>
  <si>
    <t>Mínimo</t>
  </si>
  <si>
    <t>1º Quartil</t>
  </si>
  <si>
    <t>3º Quartil</t>
  </si>
  <si>
    <t>Temperatura</t>
  </si>
  <si>
    <t>Prq. Nacional de Monte Pascoal</t>
  </si>
  <si>
    <t>Estável</t>
  </si>
  <si>
    <t>Atenção</t>
  </si>
  <si>
    <t>Perigo</t>
  </si>
  <si>
    <t>Mês</t>
  </si>
  <si>
    <t>Umidade</t>
  </si>
  <si>
    <t>28°C</t>
  </si>
  <si>
    <t>29°C</t>
  </si>
  <si>
    <t>35°C</t>
  </si>
  <si>
    <t>36°C</t>
  </si>
  <si>
    <t>Sensor 1</t>
  </si>
  <si>
    <t>Sensor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</si>
  <si>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</si>
  <si>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</si>
  <si>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</si>
  <si>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</si>
  <si>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</si>
  <si>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</si>
  <si>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</si>
  <si>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</si>
  <si>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</si>
  <si>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</si>
  <si>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</si>
  <si>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</si>
  <si>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0°C</t>
  </si>
  <si>
    <t>47°C</t>
  </si>
  <si>
    <t>Mediana</t>
  </si>
  <si>
    <t>Alarme</t>
  </si>
  <si>
    <t>Dia</t>
  </si>
  <si>
    <t>1°Quartil</t>
  </si>
  <si>
    <t>3°Quartil</t>
  </si>
  <si>
    <t>Alerta</t>
  </si>
  <si>
    <t>Parâmetros</t>
  </si>
  <si>
    <t>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</si>
</sst>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1AB7C"/>
        <bgColor indexed="64"/>
      </patternFill>
    </fill>
    <fill>
      <patternFill patternType="solid">
        <fgColor rgb="FF00DF76"/>
        <bgColor indexed="64"/>
      </patternFill>
    </fill>
    <fill>
      <patternFill patternType="solid">
        <fgColor rgb="FFF0C419"/>
        <bgColor indexed="64"/>
      </patternFill>
    </fill>
    <fill>
      <patternFill patternType="solid">
        <fgColor rgb="FFFF3445"/>
        <bgColor indexed="64"/>
      </patternFill>
    </fill>
    <fill>
      <patternFill patternType="solid">
        <fgColor rgb="FFA3FFD3"/>
        <bgColor indexed="64"/>
      </patternFill>
    </fill>
    <fill>
      <patternFill patternType="solid">
        <fgColor rgb="FFF9E7A5"/>
        <bgColor indexed="64"/>
      </patternFill>
    </fill>
    <fill>
      <patternFill patternType="solid">
        <fgColor rgb="FFFF939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0017"/>
        <bgColor indexed="64"/>
      </patternFill>
    </fill>
    <fill>
      <patternFill patternType="solid">
        <fgColor rgb="FFFF657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/>
    <xf numFmtId="9" fontId="0" fillId="8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5" xfId="0" applyFill="1" applyBorder="1" applyAlignment="1"/>
    <xf numFmtId="0" fontId="0" fillId="8" borderId="1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5" borderId="0" xfId="0" applyFill="1" applyBorder="1" applyAlignment="1">
      <alignment horizontal="center" vertical="center"/>
    </xf>
    <xf numFmtId="0" fontId="0" fillId="9" borderId="0" xfId="0" applyFill="1" applyBorder="1"/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0" fillId="0" borderId="0" xfId="0" applyBorder="1" applyAlignment="1"/>
    <xf numFmtId="0" fontId="0" fillId="7" borderId="0" xfId="0" applyFill="1"/>
    <xf numFmtId="0" fontId="0" fillId="8" borderId="0" xfId="0" applyFill="1"/>
    <xf numFmtId="0" fontId="6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/>
    <xf numFmtId="0" fontId="2" fillId="0" borderId="1" xfId="0" applyFont="1" applyBorder="1"/>
    <xf numFmtId="0" fontId="2" fillId="5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FFD3"/>
      <color rgb="FFF5D76B"/>
      <color rgb="FFF9E7A5"/>
      <color rgb="FFFF3445"/>
      <color rgb="FFFF939D"/>
      <color rgb="FFEE0017"/>
      <color rgb="FFFF6574"/>
      <color rgb="FF00DF76"/>
      <color rgb="FF5FEF96"/>
      <color rgb="FF11A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Planilha1!$I$19:$I$20</c:f>
              <c:strCache>
                <c:ptCount val="2"/>
                <c:pt idx="0">
                  <c:v>Umidade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Planilha1!$H$21:$H$32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Planilha1!$I$21:$I$32</c:f>
              <c:numCache>
                <c:formatCode>General</c:formatCode>
                <c:ptCount val="12"/>
                <c:pt idx="0">
                  <c:v>80</c:v>
                </c:pt>
                <c:pt idx="1">
                  <c:v>79</c:v>
                </c:pt>
                <c:pt idx="2">
                  <c:v>75</c:v>
                </c:pt>
                <c:pt idx="3">
                  <c:v>65</c:v>
                </c:pt>
                <c:pt idx="4">
                  <c:v>80</c:v>
                </c:pt>
                <c:pt idx="5">
                  <c:v>80</c:v>
                </c:pt>
                <c:pt idx="6">
                  <c:v>77</c:v>
                </c:pt>
                <c:pt idx="7">
                  <c:v>68</c:v>
                </c:pt>
                <c:pt idx="8">
                  <c:v>20</c:v>
                </c:pt>
                <c:pt idx="9">
                  <c:v>27</c:v>
                </c:pt>
                <c:pt idx="10">
                  <c:v>30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4263-907B-1D6BE0FF8BB9}"/>
            </c:ext>
          </c:extLst>
        </c:ser>
        <c:ser>
          <c:idx val="1"/>
          <c:order val="1"/>
          <c:tx>
            <c:strRef>
              <c:f>Planilha1!$J$19:$J$20</c:f>
              <c:strCache>
                <c:ptCount val="2"/>
                <c:pt idx="0">
                  <c:v>Umidade</c:v>
                </c:pt>
                <c:pt idx="1">
                  <c:v>Sensor 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Planilha1!$H$21:$H$32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Planilha1!$J$21:$J$32</c:f>
              <c:numCache>
                <c:formatCode>General</c:formatCode>
                <c:ptCount val="12"/>
                <c:pt idx="0">
                  <c:v>78</c:v>
                </c:pt>
                <c:pt idx="1">
                  <c:v>77</c:v>
                </c:pt>
                <c:pt idx="2">
                  <c:v>74</c:v>
                </c:pt>
                <c:pt idx="3">
                  <c:v>68</c:v>
                </c:pt>
                <c:pt idx="4">
                  <c:v>80</c:v>
                </c:pt>
                <c:pt idx="5">
                  <c:v>20</c:v>
                </c:pt>
                <c:pt idx="6">
                  <c:v>75</c:v>
                </c:pt>
                <c:pt idx="7">
                  <c:v>69</c:v>
                </c:pt>
                <c:pt idx="8">
                  <c:v>20</c:v>
                </c:pt>
                <c:pt idx="9">
                  <c:v>25</c:v>
                </c:pt>
                <c:pt idx="10">
                  <c:v>34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4263-907B-1D6BE0FF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59840"/>
        <c:axId val="368560256"/>
      </c:barChart>
      <c:catAx>
        <c:axId val="3685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60256"/>
        <c:crosses val="autoZero"/>
        <c:auto val="1"/>
        <c:lblAlgn val="ctr"/>
        <c:lblOffset val="100"/>
        <c:noMultiLvlLbl val="0"/>
      </c:catAx>
      <c:valAx>
        <c:axId val="368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Alertas</a:t>
            </a:r>
            <a:r>
              <a:rPr lang="pt-BR" baseline="0"/>
              <a:t> Umidade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Planilha1!$L$20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Planilha1!$L$21:$L$32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0-41F4-8F74-27EB6F51F1F8}"/>
            </c:ext>
          </c:extLst>
        </c:ser>
        <c:ser>
          <c:idx val="1"/>
          <c:order val="1"/>
          <c:tx>
            <c:strRef>
              <c:f>Planilha1!$M$20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Planilha1!$M$21:$M$32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0-41F4-8F74-27EB6F51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742335"/>
        <c:axId val="1571741503"/>
      </c:lineChart>
      <c:catAx>
        <c:axId val="157174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41503"/>
        <c:crosses val="autoZero"/>
        <c:auto val="1"/>
        <c:lblAlgn val="ctr"/>
        <c:lblOffset val="100"/>
        <c:noMultiLvlLbl val="0"/>
      </c:catAx>
      <c:valAx>
        <c:axId val="15717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Alertas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Planilha1!$L$3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Planilha1!$L$4:$L$15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A-4B54-A1B9-C4F9AEE3C519}"/>
            </c:ext>
          </c:extLst>
        </c:ser>
        <c:ser>
          <c:idx val="1"/>
          <c:order val="1"/>
          <c:tx>
            <c:strRef>
              <c:f>Planilha1!$M$3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Planilha1!$M$4:$M$15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A-4B54-A1B9-C4F9AEE3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200591"/>
        <c:axId val="1315212655"/>
      </c:lineChart>
      <c:catAx>
        <c:axId val="131520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12655"/>
        <c:crosses val="autoZero"/>
        <c:auto val="1"/>
        <c:lblAlgn val="ctr"/>
        <c:lblOffset val="100"/>
        <c:noMultiLvlLbl val="0"/>
      </c:catAx>
      <c:valAx>
        <c:axId val="13152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Planilha1!$I$2:$I$3</c:f>
              <c:strCache>
                <c:ptCount val="2"/>
                <c:pt idx="0">
                  <c:v>Temperatura</c:v>
                </c:pt>
                <c:pt idx="1">
                  <c:v>Sensor 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Planilha1!$H$4:$H$15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Planilha1!$I$4:$I$15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35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36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B-409E-AEBD-DDDA231D64BC}"/>
            </c:ext>
          </c:extLst>
        </c:ser>
        <c:ser>
          <c:idx val="1"/>
          <c:order val="1"/>
          <c:tx>
            <c:strRef>
              <c:f>Planilha1!$J$2:$J$3</c:f>
              <c:strCache>
                <c:ptCount val="2"/>
                <c:pt idx="0">
                  <c:v>Temperatura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Planilha1!$H$4:$H$15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Planilha1!$J$4:$J$15</c:f>
              <c:numCache>
                <c:formatCode>General</c:formatCode>
                <c:ptCount val="12"/>
                <c:pt idx="0">
                  <c:v>33</c:v>
                </c:pt>
                <c:pt idx="1">
                  <c:v>25</c:v>
                </c:pt>
                <c:pt idx="2">
                  <c:v>33</c:v>
                </c:pt>
                <c:pt idx="3">
                  <c:v>21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B-409E-AEBD-DDDA231D6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54816"/>
        <c:axId val="209461472"/>
      </c:barChart>
      <c:catAx>
        <c:axId val="2094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1472"/>
        <c:crosses val="autoZero"/>
        <c:auto val="1"/>
        <c:lblAlgn val="ctr"/>
        <c:lblOffset val="100"/>
        <c:noMultiLvlLbl val="0"/>
      </c:catAx>
      <c:valAx>
        <c:axId val="2094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18</xdr:row>
      <xdr:rowOff>13895</xdr:rowOff>
    </xdr:from>
    <xdr:to>
      <xdr:col>19</xdr:col>
      <xdr:colOff>342900</xdr:colOff>
      <xdr:row>32</xdr:row>
      <xdr:rowOff>17705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5829DC-01AC-40B0-A5E2-42A44BD06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478715</xdr:colOff>
      <xdr:row>18</xdr:row>
      <xdr:rowOff>19050</xdr:rowOff>
    </xdr:from>
    <xdr:to>
      <xdr:col>27</xdr:col>
      <xdr:colOff>90095</xdr:colOff>
      <xdr:row>32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38A056-E088-4967-A529-B7BB9695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473784</xdr:colOff>
      <xdr:row>1</xdr:row>
      <xdr:rowOff>5154</xdr:rowOff>
    </xdr:from>
    <xdr:to>
      <xdr:col>27</xdr:col>
      <xdr:colOff>8964</xdr:colOff>
      <xdr:row>16</xdr:row>
      <xdr:rowOff>73958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605E66-1D27-4C4B-904E-B74A6EE6C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134469</xdr:colOff>
      <xdr:row>1</xdr:row>
      <xdr:rowOff>180414</xdr:rowOff>
    </xdr:from>
    <xdr:to>
      <xdr:col>19</xdr:col>
      <xdr:colOff>302558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C0BA4-6287-4FC3-A815-F96E026D6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2C79-17A0-4D08-A74A-63921CCEDC02}">
  <dimension ref="A1:S28"/>
  <sheetViews>
    <sheetView workbookViewId="0">
      <selection activeCell="P11" sqref="P11"/>
    </sheetView>
  </sheetViews>
  <sheetFormatPr defaultColWidth="9.140625" defaultRowHeight="12.75" x14ac:dyDescent="0.2"/>
  <cols>
    <col min="1" max="16384" width="9.140625" style="1"/>
  </cols>
  <sheetData>
    <row r="1" spans="1:19" x14ac:dyDescent="0.2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9" x14ac:dyDescent="0.2">
      <c r="A2" s="5" t="s">
        <v>14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O2" s="1" t="s">
        <v>15</v>
      </c>
    </row>
    <row r="3" spans="1:19" x14ac:dyDescent="0.2">
      <c r="A3" s="2">
        <v>1999</v>
      </c>
      <c r="B3" s="3">
        <v>7</v>
      </c>
      <c r="C3" s="3">
        <v>47</v>
      </c>
      <c r="D3" s="3">
        <v>78</v>
      </c>
      <c r="E3" s="3">
        <v>291</v>
      </c>
      <c r="F3" s="3">
        <v>500</v>
      </c>
      <c r="G3" s="3">
        <v>522</v>
      </c>
      <c r="H3" s="3">
        <v>683</v>
      </c>
      <c r="I3" s="3">
        <v>1210</v>
      </c>
      <c r="J3" s="3">
        <v>910</v>
      </c>
      <c r="K3" s="3">
        <v>763</v>
      </c>
      <c r="L3" s="3">
        <v>400</v>
      </c>
      <c r="M3" s="3">
        <v>47</v>
      </c>
      <c r="O3" s="1" t="s">
        <v>16</v>
      </c>
    </row>
    <row r="4" spans="1:19" x14ac:dyDescent="0.2">
      <c r="A4" s="4">
        <v>2000</v>
      </c>
      <c r="B4" s="3">
        <v>36</v>
      </c>
      <c r="C4" s="3">
        <v>25</v>
      </c>
      <c r="D4" s="3">
        <v>27</v>
      </c>
      <c r="E4" s="3">
        <v>102</v>
      </c>
      <c r="F4" s="3">
        <v>300</v>
      </c>
      <c r="G4" s="3">
        <v>605</v>
      </c>
      <c r="H4" s="3">
        <v>770</v>
      </c>
      <c r="I4" s="3">
        <v>915</v>
      </c>
      <c r="J4" s="3">
        <v>581</v>
      </c>
      <c r="K4" s="3">
        <v>647</v>
      </c>
      <c r="L4" s="3">
        <v>96</v>
      </c>
      <c r="M4" s="3">
        <v>23</v>
      </c>
      <c r="O4" s="1" t="s">
        <v>17</v>
      </c>
    </row>
    <row r="5" spans="1:19" x14ac:dyDescent="0.2">
      <c r="A5" s="4">
        <v>2001</v>
      </c>
      <c r="B5" s="3">
        <v>26</v>
      </c>
      <c r="C5" s="3">
        <v>25</v>
      </c>
      <c r="D5" s="3">
        <v>35</v>
      </c>
      <c r="E5" s="3">
        <v>61</v>
      </c>
      <c r="F5" s="3">
        <v>211</v>
      </c>
      <c r="G5" s="3">
        <v>345</v>
      </c>
      <c r="H5" s="3">
        <v>539</v>
      </c>
      <c r="I5" s="3">
        <v>587</v>
      </c>
      <c r="J5" s="3">
        <v>423</v>
      </c>
      <c r="K5" s="3">
        <v>441</v>
      </c>
      <c r="L5" s="3">
        <v>168</v>
      </c>
      <c r="M5" s="3">
        <v>52</v>
      </c>
      <c r="O5" s="1" t="s">
        <v>18</v>
      </c>
    </row>
    <row r="6" spans="1:19" x14ac:dyDescent="0.2">
      <c r="A6" s="4">
        <v>2002</v>
      </c>
      <c r="B6" s="3">
        <v>19</v>
      </c>
      <c r="C6" s="3">
        <v>19</v>
      </c>
      <c r="D6" s="3">
        <v>111</v>
      </c>
      <c r="E6" s="3">
        <v>178</v>
      </c>
      <c r="F6" s="3">
        <v>319</v>
      </c>
      <c r="G6" s="3">
        <v>562</v>
      </c>
      <c r="H6" s="3">
        <v>645</v>
      </c>
      <c r="I6" s="3">
        <v>909</v>
      </c>
      <c r="J6" s="3">
        <v>483</v>
      </c>
      <c r="K6" s="3">
        <v>700</v>
      </c>
      <c r="L6" s="3">
        <v>129</v>
      </c>
      <c r="M6" s="3">
        <v>78</v>
      </c>
      <c r="O6" s="47"/>
      <c r="P6" s="47"/>
      <c r="Q6" s="47"/>
      <c r="R6" s="47"/>
      <c r="S6" s="47"/>
    </row>
    <row r="7" spans="1:19" x14ac:dyDescent="0.2">
      <c r="A7" s="4">
        <v>2003</v>
      </c>
      <c r="B7" s="3">
        <v>67</v>
      </c>
      <c r="C7" s="3">
        <v>185</v>
      </c>
      <c r="D7" s="3">
        <v>96</v>
      </c>
      <c r="E7" s="3">
        <v>165</v>
      </c>
      <c r="F7" s="3">
        <v>385</v>
      </c>
      <c r="G7" s="3">
        <v>757</v>
      </c>
      <c r="H7" s="3">
        <v>885</v>
      </c>
      <c r="I7" s="3">
        <v>1194</v>
      </c>
      <c r="J7" s="3">
        <v>1104</v>
      </c>
      <c r="K7" s="3">
        <v>475</v>
      </c>
      <c r="L7" s="3">
        <v>208</v>
      </c>
      <c r="M7" s="3">
        <v>78</v>
      </c>
      <c r="O7" s="48"/>
      <c r="P7" s="48"/>
      <c r="Q7" s="48"/>
      <c r="R7" s="48"/>
      <c r="S7" s="48"/>
    </row>
    <row r="8" spans="1:19" x14ac:dyDescent="0.2">
      <c r="A8" s="4">
        <v>2004</v>
      </c>
      <c r="B8" s="3">
        <v>56</v>
      </c>
      <c r="C8" s="3">
        <v>91</v>
      </c>
      <c r="D8" s="3">
        <v>122</v>
      </c>
      <c r="E8" s="3">
        <v>112</v>
      </c>
      <c r="F8" s="3">
        <v>215</v>
      </c>
      <c r="G8" s="3">
        <v>448</v>
      </c>
      <c r="H8" s="3">
        <v>529</v>
      </c>
      <c r="I8" s="3">
        <v>1012</v>
      </c>
      <c r="J8" s="3">
        <v>1104</v>
      </c>
      <c r="K8" s="3">
        <v>248</v>
      </c>
      <c r="L8" s="3">
        <v>230</v>
      </c>
      <c r="M8" s="3">
        <v>167</v>
      </c>
      <c r="O8" s="48"/>
      <c r="P8" s="48"/>
      <c r="Q8" s="49"/>
      <c r="R8" s="48"/>
      <c r="S8" s="48"/>
    </row>
    <row r="9" spans="1:19" x14ac:dyDescent="0.2">
      <c r="A9" s="4">
        <v>2005</v>
      </c>
      <c r="B9" s="3">
        <v>25</v>
      </c>
      <c r="C9" s="3">
        <v>131</v>
      </c>
      <c r="D9" s="3">
        <v>131</v>
      </c>
      <c r="E9" s="3">
        <v>213</v>
      </c>
      <c r="F9" s="3">
        <v>401</v>
      </c>
      <c r="G9" s="3">
        <v>396</v>
      </c>
      <c r="H9" s="3">
        <v>525</v>
      </c>
      <c r="I9" s="3">
        <v>1161</v>
      </c>
      <c r="J9" s="3">
        <v>291</v>
      </c>
      <c r="K9" s="3">
        <v>264</v>
      </c>
      <c r="L9" s="3">
        <v>206</v>
      </c>
      <c r="M9" s="3">
        <v>91</v>
      </c>
      <c r="O9" s="47"/>
      <c r="P9" s="48"/>
      <c r="Q9" s="48"/>
      <c r="R9" s="48"/>
      <c r="S9" s="47"/>
    </row>
    <row r="10" spans="1:19" x14ac:dyDescent="0.2">
      <c r="A10" s="4">
        <v>2006</v>
      </c>
      <c r="B10" s="3">
        <v>108</v>
      </c>
      <c r="C10" s="3">
        <v>92</v>
      </c>
      <c r="D10" s="3">
        <v>187</v>
      </c>
      <c r="E10" s="3">
        <v>285</v>
      </c>
      <c r="F10" s="3">
        <v>587</v>
      </c>
      <c r="G10" s="3">
        <v>667</v>
      </c>
      <c r="H10" s="3">
        <v>1011</v>
      </c>
      <c r="I10" s="3">
        <v>1096</v>
      </c>
      <c r="J10" s="3">
        <v>840</v>
      </c>
      <c r="K10" s="3">
        <v>233</v>
      </c>
      <c r="L10" s="3">
        <v>171</v>
      </c>
      <c r="M10" s="3">
        <v>95</v>
      </c>
    </row>
    <row r="11" spans="1:19" x14ac:dyDescent="0.2">
      <c r="A11" s="4">
        <v>2007</v>
      </c>
      <c r="B11" s="3">
        <v>43</v>
      </c>
      <c r="C11" s="3">
        <v>179</v>
      </c>
      <c r="D11" s="3">
        <v>267</v>
      </c>
      <c r="E11" s="3">
        <v>202</v>
      </c>
      <c r="F11" s="3">
        <v>392</v>
      </c>
      <c r="G11" s="3">
        <v>611</v>
      </c>
      <c r="H11" s="3">
        <v>423</v>
      </c>
      <c r="I11" s="3">
        <v>754</v>
      </c>
      <c r="J11" s="3">
        <v>779</v>
      </c>
      <c r="K11" s="3">
        <v>601</v>
      </c>
      <c r="L11" s="3">
        <v>130</v>
      </c>
      <c r="M11" s="3">
        <v>95</v>
      </c>
    </row>
    <row r="12" spans="1:19" x14ac:dyDescent="0.2">
      <c r="A12" s="4">
        <v>2008</v>
      </c>
      <c r="B12" s="3">
        <v>47</v>
      </c>
      <c r="C12" s="3">
        <v>34</v>
      </c>
      <c r="D12" s="3">
        <v>110</v>
      </c>
      <c r="E12" s="3">
        <v>132</v>
      </c>
      <c r="F12" s="3">
        <v>282</v>
      </c>
      <c r="G12" s="3">
        <v>178</v>
      </c>
      <c r="H12" s="3">
        <v>579</v>
      </c>
      <c r="I12" s="3">
        <v>489</v>
      </c>
      <c r="J12" s="3">
        <v>589</v>
      </c>
      <c r="K12" s="3">
        <v>120</v>
      </c>
      <c r="L12" s="3">
        <v>86</v>
      </c>
      <c r="M12" s="3">
        <v>150</v>
      </c>
    </row>
    <row r="13" spans="1:19" x14ac:dyDescent="0.2">
      <c r="A13" s="4">
        <v>2009</v>
      </c>
      <c r="B13" s="3">
        <v>33</v>
      </c>
      <c r="C13" s="3">
        <v>87</v>
      </c>
      <c r="D13" s="3">
        <v>108</v>
      </c>
      <c r="E13" s="3">
        <v>199</v>
      </c>
      <c r="F13" s="3">
        <v>219</v>
      </c>
      <c r="G13" s="3">
        <v>231</v>
      </c>
      <c r="H13" s="3">
        <v>159</v>
      </c>
      <c r="I13" s="3">
        <v>347</v>
      </c>
      <c r="J13" s="3">
        <v>148</v>
      </c>
      <c r="K13" s="3">
        <v>105</v>
      </c>
      <c r="L13" s="3">
        <v>81</v>
      </c>
      <c r="M13" s="3">
        <v>48</v>
      </c>
    </row>
    <row r="14" spans="1:19" x14ac:dyDescent="0.2">
      <c r="A14" s="4">
        <v>2010</v>
      </c>
      <c r="B14" s="3">
        <v>56</v>
      </c>
      <c r="C14" s="3">
        <v>184</v>
      </c>
      <c r="D14" s="3">
        <v>153</v>
      </c>
      <c r="E14" s="3">
        <v>148</v>
      </c>
      <c r="F14" s="3">
        <v>254</v>
      </c>
      <c r="G14" s="3">
        <v>635</v>
      </c>
      <c r="H14" s="3">
        <v>943</v>
      </c>
      <c r="I14" s="3">
        <v>2444</v>
      </c>
      <c r="J14" s="3">
        <v>1923</v>
      </c>
      <c r="K14" s="3">
        <v>327</v>
      </c>
      <c r="L14" s="3">
        <v>153</v>
      </c>
      <c r="M14" s="3">
        <v>72</v>
      </c>
    </row>
    <row r="15" spans="1:19" x14ac:dyDescent="0.2">
      <c r="A15" s="4">
        <v>2011</v>
      </c>
      <c r="B15" s="3">
        <v>76</v>
      </c>
      <c r="C15" s="3">
        <v>77</v>
      </c>
      <c r="D15" s="3">
        <v>47</v>
      </c>
      <c r="E15" s="3">
        <v>76</v>
      </c>
      <c r="F15" s="3">
        <v>217</v>
      </c>
      <c r="G15" s="3">
        <v>318</v>
      </c>
      <c r="H15" s="3">
        <v>581</v>
      </c>
      <c r="I15" s="3">
        <v>1159</v>
      </c>
      <c r="J15" s="3">
        <v>1211</v>
      </c>
      <c r="K15" s="3">
        <v>250</v>
      </c>
      <c r="L15" s="3">
        <v>110</v>
      </c>
      <c r="M15" s="3">
        <v>64</v>
      </c>
    </row>
    <row r="16" spans="1:19" x14ac:dyDescent="0.2">
      <c r="A16" s="4">
        <v>2012</v>
      </c>
      <c r="B16" s="3">
        <v>49</v>
      </c>
      <c r="C16" s="3">
        <v>110</v>
      </c>
      <c r="D16" s="3">
        <v>139</v>
      </c>
      <c r="E16" s="3">
        <v>121</v>
      </c>
      <c r="F16" s="3">
        <v>108</v>
      </c>
      <c r="G16" s="3">
        <v>63</v>
      </c>
      <c r="H16" s="3">
        <v>235</v>
      </c>
      <c r="I16" s="3">
        <v>521</v>
      </c>
      <c r="J16" s="3">
        <v>908</v>
      </c>
      <c r="K16" s="3">
        <v>259</v>
      </c>
      <c r="L16" s="3">
        <v>74</v>
      </c>
      <c r="M16" s="3">
        <v>79</v>
      </c>
    </row>
    <row r="17" spans="1:13" x14ac:dyDescent="0.2">
      <c r="A17" s="4">
        <v>2013</v>
      </c>
      <c r="B17" s="3">
        <v>51</v>
      </c>
      <c r="C17" s="3">
        <v>101</v>
      </c>
      <c r="D17" s="3">
        <v>61</v>
      </c>
      <c r="E17" s="3">
        <v>172</v>
      </c>
      <c r="F17" s="3">
        <v>170</v>
      </c>
      <c r="G17" s="3">
        <v>70</v>
      </c>
      <c r="H17" s="3">
        <v>243</v>
      </c>
      <c r="I17" s="3">
        <v>602</v>
      </c>
      <c r="J17" s="3">
        <v>590</v>
      </c>
      <c r="K17" s="3">
        <v>133</v>
      </c>
      <c r="L17" s="3">
        <v>106</v>
      </c>
      <c r="M17" s="3">
        <v>93</v>
      </c>
    </row>
    <row r="18" spans="1:13" x14ac:dyDescent="0.2">
      <c r="A18" s="4">
        <v>2014</v>
      </c>
      <c r="B18" s="3">
        <v>67</v>
      </c>
      <c r="C18" s="3">
        <v>97</v>
      </c>
      <c r="D18" s="3">
        <v>58</v>
      </c>
      <c r="E18" s="3">
        <v>93</v>
      </c>
      <c r="F18" s="3">
        <v>178</v>
      </c>
      <c r="G18" s="3">
        <v>312</v>
      </c>
      <c r="H18" s="3">
        <v>462</v>
      </c>
      <c r="I18" s="3">
        <v>1440</v>
      </c>
      <c r="J18" s="3">
        <v>843</v>
      </c>
      <c r="K18" s="3">
        <v>852</v>
      </c>
      <c r="L18" s="3">
        <v>48</v>
      </c>
      <c r="M18" s="3">
        <v>40</v>
      </c>
    </row>
    <row r="19" spans="1:13" x14ac:dyDescent="0.2">
      <c r="A19" s="4">
        <v>2015</v>
      </c>
      <c r="B19" s="3">
        <v>86</v>
      </c>
      <c r="C19" s="3">
        <v>37</v>
      </c>
      <c r="D19" s="3">
        <v>45</v>
      </c>
      <c r="E19" s="3">
        <v>70</v>
      </c>
      <c r="F19" s="3">
        <v>63</v>
      </c>
      <c r="G19" s="3">
        <v>144</v>
      </c>
      <c r="H19" s="3">
        <v>139</v>
      </c>
      <c r="I19" s="3">
        <v>627</v>
      </c>
      <c r="J19" s="3">
        <v>344</v>
      </c>
      <c r="K19" s="3">
        <v>199</v>
      </c>
      <c r="L19" s="3">
        <v>18</v>
      </c>
      <c r="M19" s="3">
        <v>40</v>
      </c>
    </row>
    <row r="20" spans="1:13" x14ac:dyDescent="0.2">
      <c r="A20" s="4">
        <v>2016</v>
      </c>
      <c r="B20" s="3">
        <v>56</v>
      </c>
      <c r="C20" s="3">
        <v>107</v>
      </c>
      <c r="D20" s="3">
        <v>65</v>
      </c>
      <c r="E20" s="3">
        <v>293</v>
      </c>
      <c r="F20" s="3">
        <v>138</v>
      </c>
      <c r="G20" s="3">
        <v>196</v>
      </c>
      <c r="H20" s="3">
        <v>734</v>
      </c>
      <c r="I20" s="3">
        <v>840</v>
      </c>
      <c r="J20" s="3">
        <v>506</v>
      </c>
      <c r="K20" s="3">
        <v>172</v>
      </c>
      <c r="L20" s="3">
        <v>35</v>
      </c>
      <c r="M20" s="3">
        <v>45</v>
      </c>
    </row>
    <row r="21" spans="1:13" x14ac:dyDescent="0.2">
      <c r="A21" s="4">
        <v>2017</v>
      </c>
      <c r="B21" s="3">
        <v>21</v>
      </c>
      <c r="C21" s="3">
        <v>88</v>
      </c>
      <c r="D21" s="3">
        <v>78</v>
      </c>
      <c r="E21" s="3">
        <v>37</v>
      </c>
      <c r="F21" s="3">
        <v>45</v>
      </c>
      <c r="G21" s="3">
        <v>152</v>
      </c>
      <c r="H21" s="3">
        <v>616</v>
      </c>
      <c r="I21" s="3">
        <v>734</v>
      </c>
      <c r="J21" s="3">
        <v>1930</v>
      </c>
      <c r="K21" s="3">
        <v>134</v>
      </c>
      <c r="L21" s="3">
        <v>35</v>
      </c>
      <c r="M21" s="3">
        <v>35</v>
      </c>
    </row>
    <row r="22" spans="1:13" x14ac:dyDescent="0.2">
      <c r="A22" s="4">
        <v>2018</v>
      </c>
      <c r="B22" s="3">
        <v>41</v>
      </c>
      <c r="C22" s="3">
        <v>26</v>
      </c>
      <c r="D22" s="3">
        <v>126</v>
      </c>
      <c r="E22" s="3">
        <v>85</v>
      </c>
      <c r="F22" s="3">
        <v>317</v>
      </c>
      <c r="G22" s="3">
        <v>292</v>
      </c>
      <c r="H22" s="3">
        <v>1070</v>
      </c>
      <c r="I22" s="3">
        <v>350</v>
      </c>
      <c r="J22" s="3">
        <v>598</v>
      </c>
      <c r="K22" s="3">
        <v>27</v>
      </c>
      <c r="L22" s="3">
        <v>16</v>
      </c>
      <c r="M22" s="3">
        <v>73</v>
      </c>
    </row>
    <row r="23" spans="1:13" x14ac:dyDescent="0.2">
      <c r="A23" s="4">
        <v>2019</v>
      </c>
      <c r="B23" s="3">
        <v>90</v>
      </c>
      <c r="C23" s="3">
        <v>35</v>
      </c>
      <c r="D23" s="3">
        <v>85</v>
      </c>
      <c r="E23" s="3">
        <v>78</v>
      </c>
      <c r="F23" s="3">
        <v>81</v>
      </c>
      <c r="G23" s="3">
        <v>290</v>
      </c>
      <c r="H23" s="3">
        <v>393</v>
      </c>
      <c r="I23" s="3">
        <v>742</v>
      </c>
      <c r="J23" s="3">
        <v>872</v>
      </c>
      <c r="K23" s="3">
        <v>158</v>
      </c>
      <c r="L23" s="3" t="s">
        <v>0</v>
      </c>
      <c r="M23" s="3" t="s">
        <v>0</v>
      </c>
    </row>
    <row r="24" spans="1:13" x14ac:dyDescent="0.2">
      <c r="A24" s="43" t="s">
        <v>21</v>
      </c>
      <c r="B24" s="44">
        <f t="shared" ref="B24:M24" si="0">MIN(B3:B23)</f>
        <v>7</v>
      </c>
      <c r="C24" s="44">
        <f t="shared" si="0"/>
        <v>19</v>
      </c>
      <c r="D24" s="44">
        <f t="shared" si="0"/>
        <v>27</v>
      </c>
      <c r="E24" s="44">
        <f t="shared" si="0"/>
        <v>37</v>
      </c>
      <c r="F24" s="44">
        <f t="shared" si="0"/>
        <v>45</v>
      </c>
      <c r="G24" s="44">
        <f t="shared" si="0"/>
        <v>63</v>
      </c>
      <c r="H24" s="44">
        <f t="shared" si="0"/>
        <v>139</v>
      </c>
      <c r="I24" s="44">
        <f t="shared" si="0"/>
        <v>347</v>
      </c>
      <c r="J24" s="44">
        <f t="shared" si="0"/>
        <v>148</v>
      </c>
      <c r="K24" s="44">
        <f t="shared" si="0"/>
        <v>27</v>
      </c>
      <c r="L24" s="44">
        <f t="shared" si="0"/>
        <v>16</v>
      </c>
      <c r="M24" s="44">
        <f t="shared" si="0"/>
        <v>23</v>
      </c>
    </row>
    <row r="25" spans="1:13" x14ac:dyDescent="0.2">
      <c r="A25" s="43" t="s">
        <v>22</v>
      </c>
      <c r="B25" s="45">
        <f t="shared" ref="B25:M25" si="1">_xlfn.QUARTILE.EXC(B3:B23,1)</f>
        <v>29.5</v>
      </c>
      <c r="C25" s="45">
        <f t="shared" si="1"/>
        <v>34.5</v>
      </c>
      <c r="D25" s="45">
        <f t="shared" si="1"/>
        <v>59.5</v>
      </c>
      <c r="E25" s="45">
        <f t="shared" si="1"/>
        <v>81.5</v>
      </c>
      <c r="F25" s="45">
        <f t="shared" si="1"/>
        <v>154</v>
      </c>
      <c r="G25" s="45">
        <f t="shared" si="1"/>
        <v>187</v>
      </c>
      <c r="H25" s="45">
        <f t="shared" si="1"/>
        <v>408</v>
      </c>
      <c r="I25" s="45">
        <f t="shared" si="1"/>
        <v>594.5</v>
      </c>
      <c r="J25" s="45">
        <f t="shared" si="1"/>
        <v>494.5</v>
      </c>
      <c r="K25" s="45">
        <f t="shared" si="1"/>
        <v>146</v>
      </c>
      <c r="L25" s="45">
        <f t="shared" si="1"/>
        <v>54.5</v>
      </c>
      <c r="M25" s="45">
        <f t="shared" si="1"/>
        <v>45.5</v>
      </c>
    </row>
    <row r="26" spans="1:13" x14ac:dyDescent="0.2">
      <c r="A26" s="43" t="s">
        <v>19</v>
      </c>
      <c r="B26" s="46">
        <f t="shared" ref="B26:M26" si="2">AVERAGE(B3:B23)</f>
        <v>50.476190476190474</v>
      </c>
      <c r="C26" s="43">
        <f t="shared" si="2"/>
        <v>84.61904761904762</v>
      </c>
      <c r="D26" s="43">
        <f t="shared" si="2"/>
        <v>101.38095238095238</v>
      </c>
      <c r="E26" s="43">
        <f t="shared" si="2"/>
        <v>148.23809523809524</v>
      </c>
      <c r="F26" s="43">
        <f t="shared" si="2"/>
        <v>256.28571428571428</v>
      </c>
      <c r="G26" s="43">
        <f t="shared" si="2"/>
        <v>371.14285714285717</v>
      </c>
      <c r="H26" s="43">
        <f t="shared" si="2"/>
        <v>579.23809523809518</v>
      </c>
      <c r="I26" s="43">
        <f t="shared" si="2"/>
        <v>911.09523809523807</v>
      </c>
      <c r="J26" s="43">
        <f t="shared" si="2"/>
        <v>808.42857142857144</v>
      </c>
      <c r="K26" s="43">
        <f t="shared" si="2"/>
        <v>338.47619047619048</v>
      </c>
      <c r="L26" s="43">
        <f t="shared" si="2"/>
        <v>125</v>
      </c>
      <c r="M26" s="43">
        <f t="shared" si="2"/>
        <v>73.25</v>
      </c>
    </row>
    <row r="27" spans="1:13" x14ac:dyDescent="0.2">
      <c r="A27" s="43" t="s">
        <v>23</v>
      </c>
      <c r="B27" s="45">
        <f t="shared" ref="B27:M27" si="3">_xlfn.QUARTILE.EXC(B3:B23,3)</f>
        <v>67</v>
      </c>
      <c r="C27" s="45">
        <f t="shared" si="3"/>
        <v>108.5</v>
      </c>
      <c r="D27" s="45">
        <f t="shared" si="3"/>
        <v>128.5</v>
      </c>
      <c r="E27" s="45">
        <f t="shared" si="3"/>
        <v>200.5</v>
      </c>
      <c r="F27" s="45">
        <f t="shared" si="3"/>
        <v>352</v>
      </c>
      <c r="G27" s="45">
        <f t="shared" si="3"/>
        <v>583.5</v>
      </c>
      <c r="H27" s="45">
        <f t="shared" si="3"/>
        <v>752</v>
      </c>
      <c r="I27" s="45">
        <f t="shared" si="3"/>
        <v>1160</v>
      </c>
      <c r="J27" s="45">
        <f t="shared" si="3"/>
        <v>1007</v>
      </c>
      <c r="K27" s="45">
        <f t="shared" si="3"/>
        <v>538</v>
      </c>
      <c r="L27" s="45">
        <f t="shared" si="3"/>
        <v>170.25</v>
      </c>
      <c r="M27" s="45">
        <f t="shared" si="3"/>
        <v>92.5</v>
      </c>
    </row>
    <row r="28" spans="1:13" x14ac:dyDescent="0.2">
      <c r="A28" s="43" t="s">
        <v>20</v>
      </c>
      <c r="B28" s="44">
        <f t="shared" ref="B28:M28" si="4">MAX(B3:B23)</f>
        <v>108</v>
      </c>
      <c r="C28" s="44">
        <f t="shared" si="4"/>
        <v>185</v>
      </c>
      <c r="D28" s="44">
        <f t="shared" si="4"/>
        <v>267</v>
      </c>
      <c r="E28" s="44">
        <f t="shared" si="4"/>
        <v>293</v>
      </c>
      <c r="F28" s="44">
        <f t="shared" si="4"/>
        <v>587</v>
      </c>
      <c r="G28" s="44">
        <f t="shared" si="4"/>
        <v>757</v>
      </c>
      <c r="H28" s="44">
        <f t="shared" si="4"/>
        <v>1070</v>
      </c>
      <c r="I28" s="44">
        <f t="shared" si="4"/>
        <v>2444</v>
      </c>
      <c r="J28" s="44">
        <f t="shared" si="4"/>
        <v>1930</v>
      </c>
      <c r="K28" s="44">
        <f t="shared" si="4"/>
        <v>852</v>
      </c>
      <c r="L28" s="44">
        <f t="shared" si="4"/>
        <v>400</v>
      </c>
      <c r="M28" s="44">
        <f t="shared" si="4"/>
        <v>167</v>
      </c>
    </row>
  </sheetData>
  <mergeCells count="1">
    <mergeCell ref="A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D90-D4D7-44EF-ACCC-63453C1F2473}">
  <dimension ref="A1:P37"/>
  <sheetViews>
    <sheetView tabSelected="1" zoomScale="85" zoomScaleNormal="85" workbookViewId="0">
      <selection activeCell="T1" sqref="T1"/>
    </sheetView>
  </sheetViews>
  <sheetFormatPr defaultRowHeight="15" x14ac:dyDescent="0.25"/>
  <cols>
    <col min="1" max="1" width="8.85546875" style="8"/>
    <col min="7" max="7" width="8.85546875" style="8"/>
    <col min="11" max="11" width="8.85546875" style="8"/>
  </cols>
  <sheetData>
    <row r="1" spans="1:16" x14ac:dyDescent="0.25">
      <c r="A1" s="63" t="s">
        <v>24</v>
      </c>
      <c r="B1" s="63"/>
      <c r="C1" s="63"/>
      <c r="D1" s="63"/>
      <c r="E1" s="63"/>
      <c r="F1" s="63"/>
      <c r="H1" s="51" t="s">
        <v>25</v>
      </c>
      <c r="I1" s="51"/>
      <c r="J1" s="51"/>
      <c r="K1" s="51"/>
      <c r="L1" s="51"/>
      <c r="M1" s="51"/>
      <c r="N1" s="51"/>
    </row>
    <row r="2" spans="1:16" x14ac:dyDescent="0.25">
      <c r="A2" s="56" t="s">
        <v>26</v>
      </c>
      <c r="B2" s="57"/>
      <c r="C2" s="53" t="s">
        <v>27</v>
      </c>
      <c r="D2" s="54"/>
      <c r="E2" s="29" t="s">
        <v>28</v>
      </c>
      <c r="F2" s="39" t="s">
        <v>58</v>
      </c>
      <c r="G2" s="20"/>
      <c r="H2" s="7" t="s">
        <v>29</v>
      </c>
      <c r="I2" s="51" t="s">
        <v>24</v>
      </c>
      <c r="J2" s="55"/>
      <c r="L2" s="51" t="s">
        <v>52</v>
      </c>
      <c r="M2" s="51"/>
    </row>
    <row r="3" spans="1:16" x14ac:dyDescent="0.25">
      <c r="A3" s="17" t="s">
        <v>49</v>
      </c>
      <c r="B3" s="9" t="s">
        <v>31</v>
      </c>
      <c r="C3" s="10" t="s">
        <v>32</v>
      </c>
      <c r="D3" s="10" t="s">
        <v>33</v>
      </c>
      <c r="E3" s="19" t="s">
        <v>34</v>
      </c>
      <c r="F3" s="40" t="s">
        <v>50</v>
      </c>
      <c r="G3" s="21"/>
      <c r="I3" s="7" t="s">
        <v>35</v>
      </c>
      <c r="J3" s="7" t="s">
        <v>36</v>
      </c>
      <c r="K3" s="7"/>
      <c r="L3" s="27" t="s">
        <v>35</v>
      </c>
      <c r="M3" s="27" t="s">
        <v>36</v>
      </c>
    </row>
    <row r="4" spans="1:16" x14ac:dyDescent="0.25">
      <c r="A4" s="16" t="s">
        <v>21</v>
      </c>
      <c r="B4" s="18"/>
      <c r="C4" s="18"/>
      <c r="D4" s="18"/>
      <c r="E4" s="12"/>
      <c r="F4" s="11" t="s">
        <v>20</v>
      </c>
      <c r="G4" s="21"/>
      <c r="H4" s="7" t="s">
        <v>37</v>
      </c>
      <c r="I4">
        <v>34</v>
      </c>
      <c r="J4">
        <v>33</v>
      </c>
      <c r="K4" s="31"/>
      <c r="L4" s="27">
        <v>1</v>
      </c>
      <c r="M4" s="27">
        <v>1</v>
      </c>
      <c r="O4" s="31"/>
      <c r="P4" s="32"/>
    </row>
    <row r="5" spans="1:16" x14ac:dyDescent="0.25">
      <c r="A5" s="12"/>
      <c r="B5" s="24"/>
      <c r="C5" s="24"/>
      <c r="D5" s="24"/>
      <c r="E5" s="12"/>
      <c r="F5" s="12"/>
      <c r="G5" s="22"/>
      <c r="H5" s="7" t="s">
        <v>38</v>
      </c>
      <c r="I5">
        <v>27</v>
      </c>
      <c r="J5">
        <v>25</v>
      </c>
      <c r="K5" s="31"/>
      <c r="L5" s="27">
        <v>0</v>
      </c>
      <c r="M5" s="27">
        <v>0</v>
      </c>
      <c r="O5" s="31"/>
      <c r="P5" s="32"/>
    </row>
    <row r="6" spans="1:16" x14ac:dyDescent="0.25">
      <c r="A6" s="60" t="s">
        <v>30</v>
      </c>
      <c r="B6" s="59"/>
      <c r="C6" s="59"/>
      <c r="D6" s="59"/>
      <c r="E6" s="61"/>
      <c r="F6" s="22"/>
      <c r="H6" s="7" t="s">
        <v>39</v>
      </c>
      <c r="I6">
        <v>35</v>
      </c>
      <c r="J6">
        <v>33</v>
      </c>
      <c r="K6" s="31"/>
      <c r="L6" s="27">
        <v>1</v>
      </c>
      <c r="M6" s="27">
        <v>1</v>
      </c>
      <c r="O6" s="31"/>
      <c r="P6" s="21"/>
    </row>
    <row r="7" spans="1:16" x14ac:dyDescent="0.25">
      <c r="A7" s="6" t="s">
        <v>28</v>
      </c>
      <c r="B7" s="58" t="s">
        <v>27</v>
      </c>
      <c r="C7" s="59"/>
      <c r="D7" s="62" t="s">
        <v>26</v>
      </c>
      <c r="E7" s="61"/>
      <c r="F7" s="22"/>
      <c r="H7" s="7" t="s">
        <v>40</v>
      </c>
      <c r="I7">
        <v>23</v>
      </c>
      <c r="J7">
        <v>21</v>
      </c>
      <c r="K7" s="31"/>
      <c r="L7" s="27">
        <v>0</v>
      </c>
      <c r="M7" s="27">
        <v>0</v>
      </c>
      <c r="O7" s="31"/>
      <c r="P7" s="21"/>
    </row>
    <row r="8" spans="1:16" x14ac:dyDescent="0.25">
      <c r="A8" s="13">
        <v>0.2</v>
      </c>
      <c r="B8" s="14">
        <v>0.21</v>
      </c>
      <c r="C8" s="14">
        <v>0.3</v>
      </c>
      <c r="D8" s="15">
        <v>0.36</v>
      </c>
      <c r="E8" s="15">
        <v>0.8</v>
      </c>
      <c r="F8" s="22"/>
      <c r="H8" s="7" t="s">
        <v>41</v>
      </c>
      <c r="I8">
        <v>25</v>
      </c>
      <c r="J8">
        <v>26</v>
      </c>
      <c r="K8" s="31"/>
      <c r="L8" s="27">
        <v>0</v>
      </c>
      <c r="M8" s="27">
        <v>0</v>
      </c>
      <c r="O8" s="31"/>
      <c r="P8" s="21"/>
    </row>
    <row r="9" spans="1:16" x14ac:dyDescent="0.25">
      <c r="A9" s="16" t="s">
        <v>21</v>
      </c>
      <c r="B9" s="16"/>
      <c r="C9" s="16"/>
      <c r="D9" s="16"/>
      <c r="E9" s="16" t="s">
        <v>20</v>
      </c>
      <c r="F9" s="22"/>
      <c r="H9" s="7" t="s">
        <v>42</v>
      </c>
      <c r="I9">
        <v>27</v>
      </c>
      <c r="J9">
        <v>27</v>
      </c>
      <c r="K9" s="31"/>
      <c r="L9" s="27">
        <v>0</v>
      </c>
      <c r="M9" s="27">
        <v>0</v>
      </c>
      <c r="O9" s="31"/>
      <c r="P9" s="21"/>
    </row>
    <row r="10" spans="1:16" x14ac:dyDescent="0.25">
      <c r="H10" s="7" t="s">
        <v>43</v>
      </c>
      <c r="I10">
        <v>29</v>
      </c>
      <c r="J10">
        <v>26</v>
      </c>
      <c r="L10" s="27">
        <v>1</v>
      </c>
      <c r="M10" s="27">
        <v>0</v>
      </c>
    </row>
    <row r="11" spans="1:16" s="28" customFormat="1" ht="15.75" x14ac:dyDescent="0.25">
      <c r="A11" s="52" t="s">
        <v>57</v>
      </c>
      <c r="B11" s="52"/>
      <c r="C11" s="52"/>
      <c r="D11" s="52"/>
      <c r="E11" s="52"/>
      <c r="F11" s="22"/>
      <c r="H11" s="7" t="s">
        <v>44</v>
      </c>
      <c r="I11">
        <v>30</v>
      </c>
      <c r="J11">
        <v>28</v>
      </c>
      <c r="L11" s="27">
        <v>1</v>
      </c>
      <c r="M11" s="27">
        <v>0</v>
      </c>
    </row>
    <row r="12" spans="1:16" x14ac:dyDescent="0.25">
      <c r="A12" s="30"/>
      <c r="B12" s="30"/>
      <c r="C12" s="30"/>
      <c r="D12" s="30"/>
      <c r="E12" s="30"/>
      <c r="H12" s="7" t="s">
        <v>45</v>
      </c>
      <c r="I12">
        <v>36</v>
      </c>
      <c r="J12">
        <v>30</v>
      </c>
      <c r="L12" s="27">
        <v>1</v>
      </c>
      <c r="M12" s="27">
        <v>1</v>
      </c>
    </row>
    <row r="13" spans="1:16" x14ac:dyDescent="0.25">
      <c r="A13" s="27" t="s">
        <v>53</v>
      </c>
      <c r="B13" s="33" t="s">
        <v>24</v>
      </c>
      <c r="D13" s="31"/>
      <c r="E13" s="31"/>
      <c r="F13" s="35"/>
      <c r="H13" s="7" t="s">
        <v>46</v>
      </c>
      <c r="I13">
        <v>31</v>
      </c>
      <c r="J13">
        <v>31</v>
      </c>
      <c r="L13" s="27">
        <v>1</v>
      </c>
      <c r="M13" s="27">
        <v>1</v>
      </c>
    </row>
    <row r="14" spans="1:16" x14ac:dyDescent="0.25">
      <c r="A14" s="27">
        <v>1</v>
      </c>
      <c r="B14" s="27">
        <v>26</v>
      </c>
      <c r="D14" s="25" t="s">
        <v>21</v>
      </c>
      <c r="E14" s="34">
        <v>0</v>
      </c>
      <c r="G14" s="20"/>
      <c r="H14" s="7" t="s">
        <v>47</v>
      </c>
      <c r="I14">
        <v>32</v>
      </c>
      <c r="J14">
        <v>29</v>
      </c>
      <c r="L14" s="27">
        <v>1</v>
      </c>
      <c r="M14" s="27">
        <v>1</v>
      </c>
    </row>
    <row r="15" spans="1:16" x14ac:dyDescent="0.25">
      <c r="A15" s="27">
        <v>2</v>
      </c>
      <c r="B15" s="27">
        <v>28</v>
      </c>
      <c r="D15" s="25" t="s">
        <v>54</v>
      </c>
      <c r="E15" s="34">
        <f>_xlfn.QUARTILE.EXC(B14:B24,1)</f>
        <v>28</v>
      </c>
      <c r="H15" s="7" t="s">
        <v>48</v>
      </c>
      <c r="I15">
        <v>33</v>
      </c>
      <c r="J15">
        <v>37</v>
      </c>
      <c r="L15" s="27">
        <v>1</v>
      </c>
      <c r="M15" s="27">
        <v>1</v>
      </c>
    </row>
    <row r="16" spans="1:16" x14ac:dyDescent="0.25">
      <c r="A16" s="27">
        <v>3</v>
      </c>
      <c r="B16" s="27">
        <v>28</v>
      </c>
      <c r="D16" s="26" t="s">
        <v>19</v>
      </c>
      <c r="E16" s="36">
        <f>AVERAGE(B14:B24)</f>
        <v>31.818181818181817</v>
      </c>
      <c r="F16" t="s">
        <v>56</v>
      </c>
      <c r="L16" s="38">
        <v>8</v>
      </c>
      <c r="M16" s="38">
        <v>6</v>
      </c>
    </row>
    <row r="17" spans="1:13" s="8" customFormat="1" x14ac:dyDescent="0.25">
      <c r="A17" s="27">
        <v>4</v>
      </c>
      <c r="B17" s="27">
        <v>29</v>
      </c>
      <c r="D17" s="26" t="s">
        <v>51</v>
      </c>
      <c r="E17" s="36">
        <f>MEDIAN(B14:B24)</f>
        <v>30</v>
      </c>
      <c r="F17" s="8" t="s">
        <v>56</v>
      </c>
      <c r="H17" s="7"/>
    </row>
    <row r="18" spans="1:13" x14ac:dyDescent="0.25">
      <c r="A18" s="27">
        <v>5</v>
      </c>
      <c r="B18" s="27">
        <v>36</v>
      </c>
      <c r="D18" s="23" t="s">
        <v>55</v>
      </c>
      <c r="E18" s="37">
        <f>_xlfn.QUARTILE.EXC(B14:B24,3)</f>
        <v>36</v>
      </c>
      <c r="F18" t="s">
        <v>52</v>
      </c>
    </row>
    <row r="19" spans="1:13" x14ac:dyDescent="0.25">
      <c r="A19" s="27">
        <v>6</v>
      </c>
      <c r="B19" s="27">
        <v>47</v>
      </c>
      <c r="D19" s="41" t="s">
        <v>20</v>
      </c>
      <c r="E19" s="42">
        <v>47</v>
      </c>
      <c r="F19" t="s">
        <v>52</v>
      </c>
      <c r="H19" s="7" t="s">
        <v>29</v>
      </c>
      <c r="I19" s="51" t="s">
        <v>30</v>
      </c>
      <c r="J19" s="51"/>
      <c r="L19" s="51" t="s">
        <v>52</v>
      </c>
      <c r="M19" s="51"/>
    </row>
    <row r="20" spans="1:13" x14ac:dyDescent="0.25">
      <c r="A20" s="27">
        <v>7</v>
      </c>
      <c r="B20" s="27">
        <v>35</v>
      </c>
      <c r="I20" s="7" t="s">
        <v>35</v>
      </c>
      <c r="J20" s="7" t="s">
        <v>36</v>
      </c>
      <c r="L20" s="27" t="s">
        <v>35</v>
      </c>
      <c r="M20" s="27" t="s">
        <v>36</v>
      </c>
    </row>
    <row r="21" spans="1:13" x14ac:dyDescent="0.25">
      <c r="A21" s="27">
        <v>8</v>
      </c>
      <c r="B21" s="27">
        <v>23</v>
      </c>
      <c r="H21" s="7" t="s">
        <v>37</v>
      </c>
      <c r="I21">
        <v>80</v>
      </c>
      <c r="J21">
        <v>78</v>
      </c>
      <c r="L21" s="27">
        <v>0</v>
      </c>
      <c r="M21" s="27">
        <v>0</v>
      </c>
    </row>
    <row r="22" spans="1:13" x14ac:dyDescent="0.25">
      <c r="A22" s="27">
        <v>9</v>
      </c>
      <c r="B22" s="27">
        <v>32</v>
      </c>
      <c r="H22" s="7" t="s">
        <v>38</v>
      </c>
      <c r="I22">
        <v>79</v>
      </c>
      <c r="J22">
        <v>77</v>
      </c>
      <c r="L22" s="27">
        <v>0</v>
      </c>
      <c r="M22" s="27">
        <v>0</v>
      </c>
    </row>
    <row r="23" spans="1:13" x14ac:dyDescent="0.25">
      <c r="A23" s="27">
        <v>10</v>
      </c>
      <c r="B23" s="27">
        <v>30</v>
      </c>
      <c r="H23" s="7" t="s">
        <v>39</v>
      </c>
      <c r="I23">
        <v>75</v>
      </c>
      <c r="J23">
        <v>74</v>
      </c>
      <c r="L23" s="27">
        <v>0</v>
      </c>
      <c r="M23" s="27">
        <v>0</v>
      </c>
    </row>
    <row r="24" spans="1:13" x14ac:dyDescent="0.25">
      <c r="A24" s="27">
        <v>11</v>
      </c>
      <c r="B24" s="27">
        <v>36</v>
      </c>
      <c r="H24" s="7" t="s">
        <v>40</v>
      </c>
      <c r="I24">
        <v>65</v>
      </c>
      <c r="J24">
        <v>68</v>
      </c>
      <c r="L24" s="27">
        <v>0</v>
      </c>
      <c r="M24" s="27">
        <v>0</v>
      </c>
    </row>
    <row r="25" spans="1:13" x14ac:dyDescent="0.25">
      <c r="H25" s="7" t="s">
        <v>41</v>
      </c>
      <c r="I25">
        <v>80</v>
      </c>
      <c r="J25">
        <v>80</v>
      </c>
      <c r="L25" s="27">
        <v>0</v>
      </c>
      <c r="M25" s="27">
        <v>0</v>
      </c>
    </row>
    <row r="26" spans="1:13" x14ac:dyDescent="0.25">
      <c r="A26" s="27" t="s">
        <v>53</v>
      </c>
      <c r="B26" t="s">
        <v>30</v>
      </c>
      <c r="H26" s="7" t="s">
        <v>42</v>
      </c>
      <c r="I26">
        <v>80</v>
      </c>
      <c r="J26">
        <v>20</v>
      </c>
      <c r="L26" s="27">
        <v>0</v>
      </c>
      <c r="M26" s="27">
        <v>1</v>
      </c>
    </row>
    <row r="27" spans="1:13" x14ac:dyDescent="0.25">
      <c r="A27" s="27">
        <v>1</v>
      </c>
      <c r="B27" s="27">
        <v>30</v>
      </c>
      <c r="D27" s="23" t="s">
        <v>21</v>
      </c>
      <c r="E27" s="37">
        <v>20</v>
      </c>
      <c r="F27" t="s">
        <v>52</v>
      </c>
      <c r="H27" s="7" t="s">
        <v>43</v>
      </c>
      <c r="I27">
        <v>77</v>
      </c>
      <c r="J27">
        <v>75</v>
      </c>
      <c r="L27" s="27">
        <v>0</v>
      </c>
      <c r="M27" s="27">
        <v>0</v>
      </c>
    </row>
    <row r="28" spans="1:13" x14ac:dyDescent="0.25">
      <c r="A28" s="27">
        <v>2</v>
      </c>
      <c r="B28" s="27">
        <v>25</v>
      </c>
      <c r="D28" s="23" t="s">
        <v>54</v>
      </c>
      <c r="E28" s="37">
        <f>_xlfn.QUARTILE.EXC(B27:B37,1)</f>
        <v>20</v>
      </c>
      <c r="F28" t="s">
        <v>52</v>
      </c>
      <c r="H28" s="7" t="s">
        <v>44</v>
      </c>
      <c r="I28">
        <v>68</v>
      </c>
      <c r="J28">
        <v>69</v>
      </c>
      <c r="L28" s="27">
        <v>0</v>
      </c>
      <c r="M28" s="27">
        <v>0</v>
      </c>
    </row>
    <row r="29" spans="1:13" x14ac:dyDescent="0.25">
      <c r="A29" s="27">
        <v>3</v>
      </c>
      <c r="B29" s="27">
        <v>50</v>
      </c>
      <c r="D29" s="26" t="s">
        <v>19</v>
      </c>
      <c r="E29" s="36">
        <f>AVERAGE(B27:B37)</f>
        <v>28.90909090909091</v>
      </c>
      <c r="F29" t="s">
        <v>56</v>
      </c>
      <c r="H29" s="7" t="s">
        <v>45</v>
      </c>
      <c r="I29">
        <v>20</v>
      </c>
      <c r="J29">
        <v>20</v>
      </c>
      <c r="L29" s="27">
        <v>1</v>
      </c>
      <c r="M29" s="27">
        <v>1</v>
      </c>
    </row>
    <row r="30" spans="1:13" x14ac:dyDescent="0.25">
      <c r="A30" s="27">
        <v>4</v>
      </c>
      <c r="B30" s="27">
        <v>45</v>
      </c>
      <c r="D30" s="26" t="s">
        <v>51</v>
      </c>
      <c r="E30" s="36">
        <f>MEDIAN(B27:B37)</f>
        <v>25</v>
      </c>
      <c r="F30" t="s">
        <v>56</v>
      </c>
      <c r="H30" s="7" t="s">
        <v>46</v>
      </c>
      <c r="I30">
        <v>27</v>
      </c>
      <c r="J30">
        <v>25</v>
      </c>
      <c r="L30" s="27">
        <v>1</v>
      </c>
      <c r="M30" s="27">
        <v>1</v>
      </c>
    </row>
    <row r="31" spans="1:13" x14ac:dyDescent="0.25">
      <c r="A31" s="27">
        <v>5</v>
      </c>
      <c r="B31" s="27">
        <v>20</v>
      </c>
      <c r="D31" s="25" t="s">
        <v>55</v>
      </c>
      <c r="E31" s="34">
        <f>_xlfn.QUARTILE.EXC(B27:B37,3)</f>
        <v>36</v>
      </c>
      <c r="H31" s="7" t="s">
        <v>47</v>
      </c>
      <c r="I31">
        <v>30</v>
      </c>
      <c r="J31">
        <v>34</v>
      </c>
      <c r="L31" s="27">
        <v>1</v>
      </c>
      <c r="M31" s="27">
        <v>1</v>
      </c>
    </row>
    <row r="32" spans="1:13" x14ac:dyDescent="0.25">
      <c r="A32" s="27">
        <v>6</v>
      </c>
      <c r="B32" s="27">
        <v>36</v>
      </c>
      <c r="D32" s="25" t="s">
        <v>20</v>
      </c>
      <c r="E32" s="34">
        <v>80</v>
      </c>
      <c r="H32" s="7" t="s">
        <v>48</v>
      </c>
      <c r="I32">
        <v>50</v>
      </c>
      <c r="J32">
        <v>55</v>
      </c>
      <c r="L32" s="27">
        <v>0</v>
      </c>
      <c r="M32" s="27">
        <v>0</v>
      </c>
    </row>
    <row r="33" spans="1:13" x14ac:dyDescent="0.25">
      <c r="A33" s="27">
        <v>7</v>
      </c>
      <c r="B33" s="27">
        <v>20</v>
      </c>
      <c r="L33" s="38">
        <v>3</v>
      </c>
      <c r="M33" s="38">
        <v>3</v>
      </c>
    </row>
    <row r="34" spans="1:13" x14ac:dyDescent="0.25">
      <c r="A34" s="27">
        <v>8</v>
      </c>
      <c r="B34" s="27">
        <v>21</v>
      </c>
    </row>
    <row r="35" spans="1:13" x14ac:dyDescent="0.25">
      <c r="A35" s="27">
        <v>9</v>
      </c>
      <c r="B35" s="27">
        <v>26</v>
      </c>
    </row>
    <row r="36" spans="1:13" x14ac:dyDescent="0.25">
      <c r="A36" s="27">
        <v>10</v>
      </c>
      <c r="B36" s="27">
        <v>25</v>
      </c>
    </row>
    <row r="37" spans="1:13" x14ac:dyDescent="0.25">
      <c r="A37" s="27">
        <v>11</v>
      </c>
      <c r="B37" s="27">
        <v>20</v>
      </c>
    </row>
  </sheetData>
  <mergeCells count="12">
    <mergeCell ref="L2:M2"/>
    <mergeCell ref="L19:M19"/>
    <mergeCell ref="A11:E11"/>
    <mergeCell ref="H1:N1"/>
    <mergeCell ref="C2:D2"/>
    <mergeCell ref="I2:J2"/>
    <mergeCell ref="I19:J19"/>
    <mergeCell ref="A2:B2"/>
    <mergeCell ref="B7:C7"/>
    <mergeCell ref="A6:E6"/>
    <mergeCell ref="D7:E7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Wesley</cp:lastModifiedBy>
  <dcterms:created xsi:type="dcterms:W3CDTF">2019-10-09T14:19:34Z</dcterms:created>
  <dcterms:modified xsi:type="dcterms:W3CDTF">2021-04-06T22:59:12Z</dcterms:modified>
</cp:coreProperties>
</file>