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cuments\SenSolutions\Documentação\"/>
    </mc:Choice>
  </mc:AlternateContent>
  <bookViews>
    <workbookView xWindow="-120" yWindow="-120" windowWidth="29040" windowHeight="15840" tabRatio="693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" i="1" l="1"/>
  <c r="M41" i="1" l="1"/>
  <c r="N18" i="1"/>
  <c r="I41" i="1"/>
  <c r="R41" i="1"/>
  <c r="P41" i="1"/>
  <c r="N41" i="1"/>
  <c r="O41" i="1" s="1"/>
  <c r="K41" i="1"/>
  <c r="L41" i="1" s="1"/>
  <c r="P18" i="1"/>
  <c r="I18" i="1"/>
  <c r="R18" i="1"/>
  <c r="M18" i="1"/>
  <c r="K18" i="1"/>
  <c r="L18" i="1" s="1"/>
  <c r="Q41" i="1" l="1"/>
  <c r="J41" i="1"/>
  <c r="Q18" i="1"/>
  <c r="O18" i="1"/>
  <c r="J18" i="1"/>
  <c r="M19" i="1"/>
  <c r="M42" i="1"/>
</calcChain>
</file>

<file path=xl/sharedStrings.xml><?xml version="1.0" encoding="utf-8"?>
<sst xmlns="http://schemas.openxmlformats.org/spreadsheetml/2006/main" count="40" uniqueCount="22">
  <si>
    <t>Temperatura</t>
  </si>
  <si>
    <t>Umidade</t>
  </si>
  <si>
    <t>Valor minimo</t>
  </si>
  <si>
    <t>25% percentil</t>
  </si>
  <si>
    <t>Média</t>
  </si>
  <si>
    <t>Ponto médio</t>
  </si>
  <si>
    <t>75% percentil</t>
  </si>
  <si>
    <t>Valor máximo</t>
  </si>
  <si>
    <t>Min</t>
  </si>
  <si>
    <t>Max</t>
  </si>
  <si>
    <t>Ideal</t>
  </si>
  <si>
    <t xml:space="preserve">Especificação Técnica </t>
  </si>
  <si>
    <t xml:space="preserve"> Avícolas </t>
  </si>
  <si>
    <t>22-23</t>
  </si>
  <si>
    <t>Correlativa</t>
  </si>
  <si>
    <t>Ação</t>
  </si>
  <si>
    <t>Cor</t>
  </si>
  <si>
    <t>Mediana</t>
  </si>
  <si>
    <t>Alerta Verbal</t>
  </si>
  <si>
    <t xml:space="preserve">Ideal </t>
  </si>
  <si>
    <t>Alerta Visual</t>
  </si>
  <si>
    <t xml:space="preserve">Summary de cores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</si>
</sst>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18"/>
      <color rgb="FF92D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3" fillId="7" borderId="1" xfId="6" applyFont="1" applyBorder="1"/>
    <xf numFmtId="0" fontId="3" fillId="7" borderId="3" xfId="6" applyFont="1" applyBorder="1"/>
    <xf numFmtId="0" fontId="3" fillId="10" borderId="1" xfId="5" applyFont="1" applyFill="1" applyBorder="1"/>
    <xf numFmtId="0" fontId="3" fillId="8" borderId="1" xfId="5" applyFont="1" applyFill="1" applyBorder="1"/>
    <xf numFmtId="0" fontId="3" fillId="9" borderId="1" xfId="5" applyFont="1" applyFill="1" applyBorder="1"/>
    <xf numFmtId="164" fontId="3" fillId="9" borderId="1" xfId="5" applyNumberFormat="1" applyFont="1" applyFill="1" applyBorder="1"/>
    <xf numFmtId="0" fontId="3" fillId="9" borderId="2" xfId="5" applyFont="1" applyFill="1" applyBorder="1"/>
    <xf numFmtId="0" fontId="3" fillId="8" borderId="2" xfId="5" applyFont="1" applyFill="1" applyBorder="1"/>
    <xf numFmtId="0" fontId="3" fillId="10" borderId="5" xfId="5" applyFont="1" applyFill="1" applyBorder="1"/>
    <xf numFmtId="0" fontId="3" fillId="10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164" fontId="3" fillId="11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10" borderId="3" xfId="0" applyFont="1" applyFill="1" applyBorder="1"/>
    <xf numFmtId="0" fontId="3" fillId="11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3" fillId="12" borderId="3" xfId="0" applyFont="1" applyFill="1" applyBorder="1" applyAlignment="1">
      <alignment horizontal="center"/>
    </xf>
    <xf numFmtId="0" fontId="3" fillId="12" borderId="4" xfId="0" applyFont="1" applyFill="1" applyBorder="1" applyAlignment="1">
      <alignment horizontal="center"/>
    </xf>
    <xf numFmtId="0" fontId="3" fillId="12" borderId="1" xfId="0" applyFont="1" applyFill="1" applyBorder="1" applyAlignment="1"/>
    <xf numFmtId="0" fontId="3" fillId="10" borderId="1" xfId="0" applyFont="1" applyFill="1" applyBorder="1" applyAlignment="1"/>
    <xf numFmtId="0" fontId="4" fillId="12" borderId="1" xfId="0" applyFont="1" applyFill="1" applyBorder="1" applyAlignment="1"/>
    <xf numFmtId="0" fontId="3" fillId="8" borderId="1" xfId="0" applyFont="1" applyFill="1" applyBorder="1" applyAlignment="1"/>
    <xf numFmtId="0" fontId="5" fillId="12" borderId="1" xfId="0" applyFont="1" applyFill="1" applyBorder="1" applyAlignment="1"/>
    <xf numFmtId="0" fontId="3" fillId="9" borderId="1" xfId="0" applyFont="1" applyFill="1" applyBorder="1" applyAlignment="1"/>
    <xf numFmtId="0" fontId="6" fillId="12" borderId="1" xfId="0" applyFont="1" applyFill="1" applyBorder="1" applyAlignment="1"/>
    <xf numFmtId="0" fontId="3" fillId="11" borderId="1" xfId="0" applyFont="1" applyFill="1" applyBorder="1" applyAlignment="1"/>
    <xf numFmtId="0" fontId="7" fillId="12" borderId="1" xfId="0" applyFont="1" applyFill="1" applyBorder="1" applyAlignment="1"/>
    <xf numFmtId="0" fontId="8" fillId="5" borderId="1" xfId="4" applyFont="1" applyBorder="1"/>
    <xf numFmtId="0" fontId="8" fillId="2" borderId="1" xfId="1" applyFont="1" applyBorder="1"/>
    <xf numFmtId="0" fontId="9" fillId="0" borderId="0" xfId="0" applyFont="1"/>
    <xf numFmtId="0" fontId="9" fillId="7" borderId="1" xfId="6" applyFont="1" applyBorder="1"/>
    <xf numFmtId="0" fontId="9" fillId="4" borderId="1" xfId="3" applyFont="1" applyBorder="1"/>
    <xf numFmtId="0" fontId="3" fillId="0" borderId="0" xfId="6" applyFont="1" applyFill="1" applyBorder="1" applyAlignment="1"/>
    <xf numFmtId="0" fontId="9" fillId="0" borderId="0" xfId="0" applyFont="1" applyAlignment="1"/>
    <xf numFmtId="0" fontId="3" fillId="0" borderId="0" xfId="0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Border="1"/>
    <xf numFmtId="0" fontId="3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9" fontId="10" fillId="12" borderId="1" xfId="7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9" fillId="10" borderId="1" xfId="2" applyFont="1" applyFill="1" applyBorder="1"/>
    <xf numFmtId="0" fontId="9" fillId="8" borderId="1" xfId="2" applyFont="1" applyFill="1" applyBorder="1"/>
    <xf numFmtId="0" fontId="9" fillId="9" borderId="1" xfId="2" applyFont="1" applyFill="1" applyBorder="1"/>
    <xf numFmtId="0" fontId="9" fillId="10" borderId="1" xfId="0" applyFont="1" applyFill="1" applyBorder="1"/>
    <xf numFmtId="0" fontId="9" fillId="8" borderId="1" xfId="0" applyFont="1" applyFill="1" applyBorder="1"/>
    <xf numFmtId="0" fontId="9" fillId="9" borderId="1" xfId="0" applyFont="1" applyFill="1" applyBorder="1"/>
    <xf numFmtId="0" fontId="9" fillId="11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</cellXfs>
  <cellStyles count="8">
    <cellStyle name="20% - Ênfase2" xfId="5" builtinId="34"/>
    <cellStyle name="40% - Ênfase1" xfId="2" builtinId="31"/>
    <cellStyle name="60% - Ênfase1" xfId="3" builtinId="32"/>
    <cellStyle name="60% - Ênfase2" xfId="6" builtinId="36"/>
    <cellStyle name="Ênfase1" xfId="1" builtinId="29"/>
    <cellStyle name="Ênfase2" xfId="4" builtinId="33"/>
    <cellStyle name="Normal" xfId="0" builtinId="0"/>
    <cellStyle name="Porcentagem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Temperatura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3-496B-8ABC-564A0ACC07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3954104"/>
        <c:axId val="523955744"/>
      </c:lineChart>
      <c:catAx>
        <c:axId val="523954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5744"/>
        <c:crosses val="autoZero"/>
        <c:auto val="1"/>
        <c:lblAlgn val="ctr"/>
        <c:lblOffset val="100"/>
        <c:noMultiLvlLbl val="0"/>
      </c:catAx>
      <c:valAx>
        <c:axId val="523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3954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419173546307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795158067928079E-2"/>
          <c:y val="0.15842007785991175"/>
          <c:w val="0.9652048419320719"/>
          <c:h val="0.71136681578444405"/>
        </c:manualLayout>
      </c:layout>
      <c:lineChart>
        <c:grouping val="stacked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Umidade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40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4-4F27-994C-01981A767E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2560384"/>
        <c:axId val="532561696"/>
      </c:lineChart>
      <c:catAx>
        <c:axId val="5325603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1696"/>
        <c:crosses val="autoZero"/>
        <c:auto val="1"/>
        <c:lblAlgn val="ctr"/>
        <c:lblOffset val="100"/>
        <c:noMultiLvlLbl val="0"/>
      </c:catAx>
      <c:valAx>
        <c:axId val="53256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25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4512248468941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Planilha1!$B$2:$B$19</c:f>
              <c:numCache>
                <c:formatCode>General</c:formatCode>
                <c:ptCount val="18"/>
                <c:pt idx="0">
                  <c:v>18</c:v>
                </c:pt>
                <c:pt idx="1">
                  <c:v>20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21</c:v>
                </c:pt>
                <c:pt idx="8">
                  <c:v>26</c:v>
                </c:pt>
                <c:pt idx="9">
                  <c:v>22</c:v>
                </c:pt>
                <c:pt idx="10">
                  <c:v>25</c:v>
                </c:pt>
                <c:pt idx="11">
                  <c:v>22</c:v>
                </c:pt>
                <c:pt idx="12">
                  <c:v>21</c:v>
                </c:pt>
                <c:pt idx="13">
                  <c:v>20</c:v>
                </c:pt>
                <c:pt idx="14">
                  <c:v>26</c:v>
                </c:pt>
                <c:pt idx="15">
                  <c:v>19</c:v>
                </c:pt>
                <c:pt idx="16">
                  <c:v>22</c:v>
                </c:pt>
                <c:pt idx="17">
                  <c:v>28</c:v>
                </c:pt>
              </c:numCache>
            </c:numRef>
          </c:xVal>
          <c:yVal>
            <c:numRef>
              <c:f>Planilha1!$C$2:$C$19</c:f>
              <c:numCache>
                <c:formatCode>General</c:formatCode>
                <c:ptCount val="18"/>
                <c:pt idx="0">
                  <c:v>40</c:v>
                </c:pt>
                <c:pt idx="1">
                  <c:v>51</c:v>
                </c:pt>
                <c:pt idx="2">
                  <c:v>45</c:v>
                </c:pt>
                <c:pt idx="3">
                  <c:v>55</c:v>
                </c:pt>
                <c:pt idx="4">
                  <c:v>60</c:v>
                </c:pt>
                <c:pt idx="5">
                  <c:v>55</c:v>
                </c:pt>
                <c:pt idx="6">
                  <c:v>56</c:v>
                </c:pt>
                <c:pt idx="7">
                  <c:v>66</c:v>
                </c:pt>
                <c:pt idx="8">
                  <c:v>50</c:v>
                </c:pt>
                <c:pt idx="9">
                  <c:v>52</c:v>
                </c:pt>
                <c:pt idx="10">
                  <c:v>40</c:v>
                </c:pt>
                <c:pt idx="11">
                  <c:v>70</c:v>
                </c:pt>
                <c:pt idx="12">
                  <c:v>50</c:v>
                </c:pt>
                <c:pt idx="13">
                  <c:v>65</c:v>
                </c:pt>
                <c:pt idx="14">
                  <c:v>55</c:v>
                </c:pt>
                <c:pt idx="15">
                  <c:v>66</c:v>
                </c:pt>
                <c:pt idx="16">
                  <c:v>50</c:v>
                </c:pt>
                <c:pt idx="1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E-4CCA-9373-ED23D180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61855"/>
        <c:axId val="1612328687"/>
      </c:scatterChart>
      <c:valAx>
        <c:axId val="43826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28687"/>
        <c:crosses val="autoZero"/>
        <c:crossBetween val="midCat"/>
      </c:valAx>
      <c:valAx>
        <c:axId val="161232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8261855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544286</xdr:colOff>
      <xdr:row>0</xdr:row>
      <xdr:rowOff>54429</xdr:rowOff>
    </xdr:from>
    <xdr:to>
      <xdr:col>18</xdr:col>
      <xdr:colOff>0</xdr:colOff>
      <xdr:row>15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C0785A-327F-4422-B134-6CAFF664B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557893</xdr:colOff>
      <xdr:row>24</xdr:row>
      <xdr:rowOff>21772</xdr:rowOff>
    </xdr:from>
    <xdr:to>
      <xdr:col>18</xdr:col>
      <xdr:colOff>54429</xdr:colOff>
      <xdr:row>38</xdr:row>
      <xdr:rowOff>7485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48772DD-0CC6-42E5-9C21-B2722CFC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207510</xdr:colOff>
      <xdr:row>2</xdr:row>
      <xdr:rowOff>77559</xdr:rowOff>
    </xdr:from>
    <xdr:to>
      <xdr:col>26</xdr:col>
      <xdr:colOff>928688</xdr:colOff>
      <xdr:row>14</xdr:row>
      <xdr:rowOff>142874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5"/>
  <sheetViews>
    <sheetView tabSelected="1" topLeftCell="A4" zoomScale="55" zoomScaleNormal="55" workbookViewId="0">
      <selection activeCell="T35" sqref="T35"/>
    </sheetView>
  </sheetViews>
  <sheetFormatPr defaultRowHeight="23.25" x14ac:dyDescent="0.35"/>
  <cols>
    <col min="1" max="1" width="9.140625" style="32"/>
    <col min="2" max="2" width="12.42578125" style="32" bestFit="1" customWidth="1"/>
    <col min="3" max="4" width="9.140625" style="32"/>
    <col min="5" max="5" width="8.85546875" style="32" customWidth="1"/>
    <col min="6" max="6" width="12" style="32" customWidth="1"/>
    <col min="7" max="7" width="20.85546875" style="32" bestFit="1" customWidth="1"/>
    <col min="8" max="8" width="9.140625" style="32"/>
    <col min="9" max="9" width="21.140625" style="32" bestFit="1" customWidth="1"/>
    <col min="10" max="10" width="16.7109375" style="32" bestFit="1" customWidth="1"/>
    <col min="11" max="11" width="14.28515625" style="32" bestFit="1" customWidth="1"/>
    <col min="12" max="12" width="14.28515625" style="32" customWidth="1"/>
    <col min="13" max="13" width="13" style="32" customWidth="1"/>
    <col min="14" max="14" width="14.140625" style="32" customWidth="1"/>
    <col min="15" max="15" width="18.5703125" style="32" customWidth="1"/>
    <col min="16" max="16" width="14.28515625" style="32" bestFit="1" customWidth="1"/>
    <col min="17" max="17" width="14.28515625" style="32" customWidth="1"/>
    <col min="18" max="18" width="21.85546875" style="32" bestFit="1" customWidth="1"/>
    <col min="19" max="19" width="13.42578125" style="32" customWidth="1"/>
    <col min="20" max="20" width="12.28515625" style="32" customWidth="1"/>
    <col min="21" max="21" width="16.7109375" style="32" bestFit="1" customWidth="1"/>
    <col min="22" max="22" width="13.140625" style="32" customWidth="1"/>
    <col min="23" max="23" width="14.28515625" style="32" bestFit="1" customWidth="1"/>
    <col min="24" max="24" width="14.28515625" style="32" customWidth="1"/>
    <col min="25" max="25" width="14.28515625" style="32" bestFit="1" customWidth="1"/>
    <col min="26" max="26" width="14.28515625" style="32" customWidth="1"/>
    <col min="27" max="27" width="14.85546875" style="32" bestFit="1" customWidth="1"/>
    <col min="28" max="28" width="14.28515625" style="32" bestFit="1" customWidth="1"/>
    <col min="29" max="29" width="14.28515625" style="32" customWidth="1"/>
    <col min="30" max="31" width="14.140625" style="32" customWidth="1"/>
    <col min="32" max="32" width="13.85546875" style="32" bestFit="1" customWidth="1"/>
    <col min="33" max="16384" width="9.140625" style="32"/>
  </cols>
  <sheetData>
    <row r="1" spans="2:3" x14ac:dyDescent="0.35">
      <c r="B1" s="30" t="s">
        <v>0</v>
      </c>
      <c r="C1" s="31" t="s">
        <v>1</v>
      </c>
    </row>
    <row r="2" spans="2:3" x14ac:dyDescent="0.35">
      <c r="B2" s="33">
        <v>18</v>
      </c>
      <c r="C2" s="34">
        <v>40</v>
      </c>
    </row>
    <row r="3" spans="2:3" x14ac:dyDescent="0.35">
      <c r="B3" s="33">
        <v>20</v>
      </c>
      <c r="C3" s="34">
        <v>51</v>
      </c>
    </row>
    <row r="4" spans="2:3" x14ac:dyDescent="0.35">
      <c r="B4" s="33">
        <v>25</v>
      </c>
      <c r="C4" s="34">
        <v>45</v>
      </c>
    </row>
    <row r="5" spans="2:3" x14ac:dyDescent="0.35">
      <c r="B5" s="33">
        <v>23</v>
      </c>
      <c r="C5" s="34">
        <v>55</v>
      </c>
    </row>
    <row r="6" spans="2:3" x14ac:dyDescent="0.35">
      <c r="B6" s="33">
        <v>22</v>
      </c>
      <c r="C6" s="34">
        <v>60</v>
      </c>
    </row>
    <row r="7" spans="2:3" x14ac:dyDescent="0.35">
      <c r="B7" s="33">
        <v>18</v>
      </c>
      <c r="C7" s="34">
        <v>55</v>
      </c>
    </row>
    <row r="8" spans="2:3" x14ac:dyDescent="0.35">
      <c r="B8" s="33">
        <v>22</v>
      </c>
      <c r="C8" s="34">
        <v>56</v>
      </c>
    </row>
    <row r="9" spans="2:3" x14ac:dyDescent="0.35">
      <c r="B9" s="33">
        <v>21</v>
      </c>
      <c r="C9" s="34">
        <v>66</v>
      </c>
    </row>
    <row r="10" spans="2:3" x14ac:dyDescent="0.35">
      <c r="B10" s="33">
        <v>26</v>
      </c>
      <c r="C10" s="34">
        <v>50</v>
      </c>
    </row>
    <row r="11" spans="2:3" x14ac:dyDescent="0.35">
      <c r="B11" s="33">
        <v>22</v>
      </c>
      <c r="C11" s="34">
        <v>52</v>
      </c>
    </row>
    <row r="12" spans="2:3" x14ac:dyDescent="0.35">
      <c r="B12" s="33">
        <v>25</v>
      </c>
      <c r="C12" s="34">
        <v>40</v>
      </c>
    </row>
    <row r="13" spans="2:3" x14ac:dyDescent="0.35">
      <c r="B13" s="33">
        <v>22</v>
      </c>
      <c r="C13" s="34">
        <v>70</v>
      </c>
    </row>
    <row r="14" spans="2:3" x14ac:dyDescent="0.35">
      <c r="B14" s="33">
        <v>21</v>
      </c>
      <c r="C14" s="34">
        <v>50</v>
      </c>
    </row>
    <row r="15" spans="2:3" x14ac:dyDescent="0.35">
      <c r="B15" s="33">
        <v>20</v>
      </c>
      <c r="C15" s="34">
        <v>65</v>
      </c>
    </row>
    <row r="16" spans="2:3" x14ac:dyDescent="0.35">
      <c r="B16" s="33">
        <v>26</v>
      </c>
      <c r="C16" s="34">
        <v>55</v>
      </c>
    </row>
    <row r="17" spans="2:26" x14ac:dyDescent="0.35">
      <c r="B17" s="33">
        <v>19</v>
      </c>
      <c r="C17" s="34">
        <v>66</v>
      </c>
      <c r="F17" s="19" t="s">
        <v>21</v>
      </c>
      <c r="G17" s="20"/>
      <c r="I17" s="1" t="s">
        <v>2</v>
      </c>
      <c r="J17" s="1"/>
      <c r="K17" s="1" t="s">
        <v>3</v>
      </c>
      <c r="L17" s="1"/>
      <c r="M17" s="1" t="s">
        <v>4</v>
      </c>
      <c r="N17" s="1" t="s">
        <v>5</v>
      </c>
      <c r="O17" s="1"/>
      <c r="P17" s="1" t="s">
        <v>6</v>
      </c>
      <c r="Q17" s="1"/>
      <c r="R17" s="2" t="s">
        <v>7</v>
      </c>
      <c r="S17" s="35"/>
      <c r="U17" s="32">
        <f>CORREL(B2:B19,C2:C19)</f>
        <v>0.11989228275459898</v>
      </c>
    </row>
    <row r="18" spans="2:26" x14ac:dyDescent="0.35">
      <c r="B18" s="33">
        <v>22</v>
      </c>
      <c r="C18" s="34">
        <v>50</v>
      </c>
      <c r="E18" s="36"/>
      <c r="F18" s="21" t="s">
        <v>16</v>
      </c>
      <c r="G18" s="21" t="s">
        <v>15</v>
      </c>
      <c r="I18" s="3">
        <f>QUARTILE(B2:B19,0)</f>
        <v>18</v>
      </c>
      <c r="J18" s="4">
        <f>(I18+K18)/2</f>
        <v>19.125</v>
      </c>
      <c r="K18" s="4">
        <f>QUARTILE(B2:B19,1)</f>
        <v>20.25</v>
      </c>
      <c r="L18" s="5">
        <f>(K18+M18)/2</f>
        <v>21.236111111111111</v>
      </c>
      <c r="M18" s="6">
        <f>AVERAGE(B2:B19)</f>
        <v>22.222222222222221</v>
      </c>
      <c r="N18" s="5">
        <f>MEDIAN(B2:B19)</f>
        <v>22</v>
      </c>
      <c r="O18" s="7">
        <f>(N18+P18)/2</f>
        <v>23.25</v>
      </c>
      <c r="P18" s="8">
        <f>QUARTILE(B2:B19,3)</f>
        <v>24.5</v>
      </c>
      <c r="Q18" s="8">
        <f>(P18+R18)/2</f>
        <v>26.25</v>
      </c>
      <c r="R18" s="9">
        <f>QUARTILE(B2:B19,4)</f>
        <v>28</v>
      </c>
      <c r="S18" s="35"/>
      <c r="U18" s="37" t="s">
        <v>14</v>
      </c>
    </row>
    <row r="19" spans="2:26" x14ac:dyDescent="0.35">
      <c r="B19" s="33">
        <v>28</v>
      </c>
      <c r="C19" s="34">
        <v>80</v>
      </c>
      <c r="E19" s="36"/>
      <c r="F19" s="22"/>
      <c r="G19" s="23" t="s">
        <v>18</v>
      </c>
      <c r="I19" s="10"/>
      <c r="J19" s="11"/>
      <c r="K19" s="11"/>
      <c r="L19" s="12"/>
      <c r="M19" s="13">
        <f>(M18-N18)</f>
        <v>0.22222222222222143</v>
      </c>
      <c r="N19" s="14"/>
      <c r="O19" s="15"/>
      <c r="P19" s="11"/>
      <c r="Q19" s="11"/>
      <c r="R19" s="16"/>
      <c r="S19" s="35"/>
    </row>
    <row r="20" spans="2:26" x14ac:dyDescent="0.35">
      <c r="F20" s="24"/>
      <c r="G20" s="25" t="s">
        <v>20</v>
      </c>
      <c r="I20" s="10"/>
      <c r="J20" s="11"/>
      <c r="K20" s="11"/>
      <c r="L20" s="12"/>
      <c r="M20" s="17"/>
      <c r="N20" s="17"/>
      <c r="O20" s="18"/>
      <c r="P20" s="11"/>
      <c r="Q20" s="11"/>
      <c r="R20" s="16"/>
      <c r="S20" s="35"/>
    </row>
    <row r="21" spans="2:26" x14ac:dyDescent="0.35">
      <c r="F21" s="26"/>
      <c r="G21" s="27" t="s">
        <v>19</v>
      </c>
      <c r="S21" s="35"/>
    </row>
    <row r="22" spans="2:26" x14ac:dyDescent="0.35">
      <c r="F22" s="28"/>
      <c r="G22" s="29" t="s">
        <v>17</v>
      </c>
      <c r="S22" s="35"/>
    </row>
    <row r="23" spans="2:26" x14ac:dyDescent="0.35">
      <c r="C23" s="38"/>
      <c r="G23" s="36"/>
      <c r="P23" s="39"/>
      <c r="S23" s="40"/>
      <c r="U23" s="41" t="s">
        <v>12</v>
      </c>
      <c r="V23" s="41"/>
      <c r="W23" s="41"/>
      <c r="X23" s="41"/>
      <c r="Y23" s="41"/>
      <c r="Z23" s="41"/>
    </row>
    <row r="24" spans="2:26" x14ac:dyDescent="0.35">
      <c r="G24" s="36"/>
      <c r="U24" s="41" t="s">
        <v>11</v>
      </c>
      <c r="V24" s="41"/>
      <c r="W24" s="41"/>
      <c r="X24" s="41"/>
      <c r="Y24" s="41"/>
      <c r="Z24" s="41"/>
    </row>
    <row r="25" spans="2:26" x14ac:dyDescent="0.35">
      <c r="U25" s="42" t="s">
        <v>0</v>
      </c>
      <c r="V25" s="42"/>
      <c r="W25" s="42"/>
      <c r="X25" s="43" t="s">
        <v>1</v>
      </c>
      <c r="Y25" s="43"/>
      <c r="Z25" s="43"/>
    </row>
    <row r="26" spans="2:26" x14ac:dyDescent="0.35">
      <c r="E26" s="37"/>
      <c r="F26" s="37"/>
      <c r="U26" s="44" t="s">
        <v>8</v>
      </c>
      <c r="V26" s="44" t="s">
        <v>10</v>
      </c>
      <c r="W26" s="44" t="s">
        <v>9</v>
      </c>
      <c r="X26" s="45" t="s">
        <v>8</v>
      </c>
      <c r="Y26" s="45" t="s">
        <v>10</v>
      </c>
      <c r="Z26" s="45" t="s">
        <v>9</v>
      </c>
    </row>
    <row r="27" spans="2:26" x14ac:dyDescent="0.35">
      <c r="E27" s="37"/>
      <c r="F27" s="37"/>
      <c r="N27" s="46"/>
      <c r="O27" s="46"/>
      <c r="U27" s="44">
        <v>18</v>
      </c>
      <c r="V27" s="44" t="s">
        <v>13</v>
      </c>
      <c r="W27" s="44">
        <v>28</v>
      </c>
      <c r="X27" s="47">
        <v>0.4</v>
      </c>
      <c r="Y27" s="47">
        <v>0.55000000000000004</v>
      </c>
      <c r="Z27" s="47">
        <v>0.8</v>
      </c>
    </row>
    <row r="28" spans="2:26" x14ac:dyDescent="0.35">
      <c r="N28" s="48"/>
      <c r="O28" s="48"/>
      <c r="U28" s="49"/>
      <c r="V28" s="49"/>
      <c r="W28" s="49"/>
      <c r="X28" s="49"/>
      <c r="Y28" s="49"/>
      <c r="Z28" s="49"/>
    </row>
    <row r="29" spans="2:26" x14ac:dyDescent="0.35">
      <c r="U29" s="49"/>
      <c r="V29" s="49"/>
      <c r="W29" s="49"/>
      <c r="X29" s="49"/>
      <c r="Y29" s="49"/>
      <c r="Z29" s="49"/>
    </row>
    <row r="30" spans="2:26" x14ac:dyDescent="0.35">
      <c r="N30" s="46"/>
      <c r="O30" s="46"/>
    </row>
    <row r="40" spans="6:18" x14ac:dyDescent="0.35">
      <c r="F40" s="19" t="s">
        <v>21</v>
      </c>
      <c r="G40" s="20"/>
      <c r="I40" s="34" t="s">
        <v>2</v>
      </c>
      <c r="J40" s="34"/>
      <c r="K40" s="34" t="s">
        <v>3</v>
      </c>
      <c r="L40" s="34"/>
      <c r="M40" s="34" t="s">
        <v>4</v>
      </c>
      <c r="N40" s="34" t="s">
        <v>5</v>
      </c>
      <c r="O40" s="34"/>
      <c r="P40" s="34" t="s">
        <v>6</v>
      </c>
      <c r="Q40" s="34"/>
      <c r="R40" s="34" t="s">
        <v>7</v>
      </c>
    </row>
    <row r="41" spans="6:18" x14ac:dyDescent="0.35">
      <c r="F41" s="21" t="s">
        <v>16</v>
      </c>
      <c r="G41" s="21" t="s">
        <v>15</v>
      </c>
      <c r="I41" s="50">
        <f>QUARTILE(C2:C19,0)</f>
        <v>40</v>
      </c>
      <c r="J41" s="51">
        <f>(I41+K41)/2</f>
        <v>45</v>
      </c>
      <c r="K41" s="51">
        <f>QUARTILE(C2:C19,1)</f>
        <v>50</v>
      </c>
      <c r="L41" s="52">
        <f>(K41+M41)/2</f>
        <v>52.944444444444443</v>
      </c>
      <c r="M41" s="52">
        <f>AVERAGE(C2:C19)</f>
        <v>55.888888888888886</v>
      </c>
      <c r="N41" s="52">
        <f>MEDIAN(C2:C19,)</f>
        <v>55</v>
      </c>
      <c r="O41" s="52">
        <f>(N41+P41)/2</f>
        <v>59.375</v>
      </c>
      <c r="P41" s="51">
        <f>QUARTILE(C2:C19,3)</f>
        <v>63.75</v>
      </c>
      <c r="Q41" s="51">
        <f>(P41+R41)/2</f>
        <v>71.875</v>
      </c>
      <c r="R41" s="50">
        <f>QUARTILE(C2:C19,4)</f>
        <v>80</v>
      </c>
    </row>
    <row r="42" spans="6:18" x14ac:dyDescent="0.35">
      <c r="F42" s="22"/>
      <c r="G42" s="23" t="s">
        <v>18</v>
      </c>
      <c r="I42" s="53"/>
      <c r="J42" s="54"/>
      <c r="K42" s="54"/>
      <c r="L42" s="55"/>
      <c r="M42" s="56">
        <f>(M41-N41)</f>
        <v>0.88888888888888573</v>
      </c>
      <c r="N42" s="56"/>
      <c r="O42" s="57"/>
      <c r="P42" s="54"/>
      <c r="Q42" s="54"/>
      <c r="R42" s="53"/>
    </row>
    <row r="43" spans="6:18" x14ac:dyDescent="0.35">
      <c r="F43" s="24"/>
      <c r="G43" s="25" t="s">
        <v>20</v>
      </c>
      <c r="I43" s="53"/>
      <c r="J43" s="54"/>
      <c r="K43" s="54"/>
      <c r="L43" s="55"/>
      <c r="M43" s="58"/>
      <c r="N43" s="59"/>
      <c r="O43" s="60"/>
      <c r="P43" s="54"/>
      <c r="Q43" s="54"/>
      <c r="R43" s="53"/>
    </row>
    <row r="44" spans="6:18" x14ac:dyDescent="0.35">
      <c r="F44" s="26"/>
      <c r="G44" s="27" t="s">
        <v>19</v>
      </c>
    </row>
    <row r="45" spans="6:18" x14ac:dyDescent="0.35">
      <c r="F45" s="28"/>
      <c r="G45" s="29" t="s">
        <v>17</v>
      </c>
    </row>
  </sheetData>
  <mergeCells count="13">
    <mergeCell ref="F40:G40"/>
    <mergeCell ref="F17:G17"/>
    <mergeCell ref="M43:N43"/>
    <mergeCell ref="N28:O28"/>
    <mergeCell ref="N30:O30"/>
    <mergeCell ref="M19:N19"/>
    <mergeCell ref="M42:N42"/>
    <mergeCell ref="U24:Z24"/>
    <mergeCell ref="U25:W25"/>
    <mergeCell ref="X25:Z25"/>
    <mergeCell ref="U23:Z23"/>
    <mergeCell ref="M20:N20"/>
    <mergeCell ref="N27:O2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POMA MAMANI</dc:creator>
  <cp:lastModifiedBy>Aluno</cp:lastModifiedBy>
  <dcterms:created xsi:type="dcterms:W3CDTF">2019-04-30T02:50:23Z</dcterms:created>
  <dcterms:modified xsi:type="dcterms:W3CDTF">2019-05-02T20:07:07Z</dcterms:modified>
</cp:coreProperties>
</file>