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47a3301a2d4c99/Documentos/Bandtec/segundo-semestre/calculo-computacional/"/>
    </mc:Choice>
  </mc:AlternateContent>
  <xr:revisionPtr revIDLastSave="148" documentId="8_{D085F2E5-F440-43C3-8BFA-BE03098362B0}" xr6:coauthVersionLast="45" xr6:coauthVersionMax="45" xr10:uidLastSave="{D5D76340-7413-4CE6-9F7D-37E8D34D1B3E}"/>
  <bookViews>
    <workbookView xWindow="-108" yWindow="-108" windowWidth="23256" windowHeight="12576" tabRatio="561" activeTab="1" xr2:uid="{665BDC26-0F55-4D40-97CB-7943928362E1}"/>
  </bookViews>
  <sheets>
    <sheet name="Dados" sheetId="1" r:id="rId1"/>
    <sheet name="Graficos" sheetId="2" r:id="rId2"/>
  </sheets>
  <definedNames>
    <definedName name="_xlchart.v1.0" hidden="1">Dados!$H$3:$H$5</definedName>
    <definedName name="_xlchart.v1.1" hidden="1">Dados!$K$2</definedName>
    <definedName name="_xlchart.v1.2" hidden="1">Dados!$K$3:$K$5</definedName>
    <definedName name="_xlchart.v1.3" hidden="1">Dados!$H$2:$H$4</definedName>
    <definedName name="_xlchart.v1.4" hidden="1">Dados!$K$1</definedName>
    <definedName name="_xlchart.v1.5" hidden="1">Dados!$K$2:$K$4</definedName>
    <definedName name="_xlchart.v1.6" hidden="1">Dados!$H$2:$H$4</definedName>
    <definedName name="_xlchart.v1.7" hidden="1">Dados!$K$1</definedName>
    <definedName name="_xlchart.v1.8" hidden="1">Dados!$K$2:$K$4</definedName>
    <definedName name="_xlnm.Print_Area" localSheetId="1">Graficos!$A$1:$AC$53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I12" i="1"/>
  <c r="I11" i="1"/>
  <c r="G22" i="1"/>
  <c r="C18" i="1"/>
  <c r="N7" i="1"/>
  <c r="O7" i="1"/>
  <c r="P7" i="1"/>
  <c r="F22" i="1"/>
  <c r="F20" i="1"/>
  <c r="F21" i="1"/>
  <c r="P6" i="1"/>
  <c r="P5" i="1"/>
  <c r="O4" i="1"/>
  <c r="N3" i="1"/>
  <c r="S4" i="1"/>
  <c r="O3" i="1"/>
  <c r="P3" i="1" s="1"/>
  <c r="P4" i="1" s="1"/>
  <c r="G19" i="1" l="1"/>
  <c r="G11" i="1"/>
  <c r="G20" i="1" s="1"/>
  <c r="D11" i="1"/>
  <c r="C12" i="1"/>
  <c r="C13" i="1"/>
  <c r="I6" i="1" l="1"/>
  <c r="J4" i="1" s="1"/>
  <c r="K4" i="1" s="1"/>
  <c r="D12" i="1" l="1"/>
  <c r="H11" i="1"/>
  <c r="G21" i="1" s="1"/>
  <c r="J5" i="1"/>
  <c r="K5" i="1" s="1"/>
  <c r="J3" i="1"/>
  <c r="D13" i="1"/>
</calcChain>
</file>

<file path=xl/sharedStrings.xml><?xml version="1.0" encoding="utf-8"?>
<sst xmlns="http://schemas.openxmlformats.org/spreadsheetml/2006/main" count="43" uniqueCount="36">
  <si>
    <t>idMeses</t>
  </si>
  <si>
    <t>meses</t>
  </si>
  <si>
    <t>valores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</si>
  <si>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</si>
  <si>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</si>
  <si>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</si>
  <si>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</si>
  <si>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</si>
  <si>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</si>
  <si>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</si>
  <si>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</si>
  <si>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</si>
  <si>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</si>
  <si>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Last-Month Setembro2020</t>
  </si>
  <si>
    <t>Month-to-Date Outubro2020</t>
  </si>
  <si>
    <t>idServico</t>
  </si>
  <si>
    <t>servico</t>
  </si>
  <si>
    <t>ec2</t>
  </si>
  <si>
    <t>ebs</t>
  </si>
  <si>
    <t>s3</t>
  </si>
  <si>
    <t>Novembro</t>
  </si>
  <si>
    <t>Dezembro</t>
  </si>
  <si>
    <t>valorBase</t>
  </si>
  <si>
    <t>porcentagem</t>
  </si>
  <si>
    <t>valorMes</t>
  </si>
  <si>
    <t>equação</t>
  </si>
  <si>
    <t>Juros</t>
  </si>
  <si>
    <t>y = 0,4364x + 65,6</t>
  </si>
  <si>
    <t>Biling com previsão para Outubro</t>
  </si>
  <si>
    <t>Simulação de Juros</t>
  </si>
  <si>
    <t>Meses</t>
  </si>
  <si>
    <t>Taxa</t>
  </si>
  <si>
    <t>Valor Inicial</t>
  </si>
  <si>
    <t>Período</t>
  </si>
  <si>
    <t>2 meses</t>
  </si>
  <si>
    <t>Forecast Novembro2020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</si>
</sst>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1" applyFont="1"/>
    <xf numFmtId="0" fontId="4" fillId="0" borderId="0" xfId="0" applyFont="1"/>
    <xf numFmtId="0" fontId="0" fillId="0" borderId="0" xfId="0" applyNumberFormat="1"/>
    <xf numFmtId="164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/>
  </cellXfs>
  <cellStyles count="2">
    <cellStyle name="Normal" xfId="0" builtinId="0"/>
    <cellStyle name="Porcentagem" xfId="1" builtinId="5"/>
  </cellStyles>
  <dxfs count="6">
    <dxf>
      <numFmt numFmtId="164" formatCode="&quot;R$&quot;\ #,##0.00"/>
      <alignment horizontal="center" vertical="center" textRotation="0" wrapText="0" indent="0" justifyLastLine="0" shrinkToFit="0" readingOrder="0"/>
    </dxf>
    <dxf>
      <numFmt numFmtId="164" formatCode="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9FF33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Linha</a:t>
            </a:r>
            <a:r>
              <a:rPr lang="en-US" baseline="0"/>
              <a:t> temporal de custos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Dados!$C$1</c:f>
              <c:strCache>
                <c:ptCount val="1"/>
                <c:pt idx="0">
                  <c:v>valores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F8A-4B25-BFD4-9464F947F2DC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F8A-4B25-BFD4-9464F947F2DC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F8A-4B25-BFD4-9464F947F2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sng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Dados!$B$2:$B$13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Dados!$C$2:$C$13</c:f>
              <c:numCache>
                <c:formatCode>"R$"\ #,##0.00</c:formatCode>
                <c:ptCount val="12"/>
                <c:pt idx="0">
                  <c:v>60</c:v>
                </c:pt>
                <c:pt idx="1">
                  <c:v>68</c:v>
                </c:pt>
                <c:pt idx="2">
                  <c:v>85</c:v>
                </c:pt>
                <c:pt idx="3">
                  <c:v>45</c:v>
                </c:pt>
                <c:pt idx="4">
                  <c:v>57</c:v>
                </c:pt>
                <c:pt idx="5">
                  <c:v>95</c:v>
                </c:pt>
                <c:pt idx="6">
                  <c:v>60</c:v>
                </c:pt>
                <c:pt idx="7">
                  <c:v>90</c:v>
                </c:pt>
                <c:pt idx="8">
                  <c:v>50</c:v>
                </c:pt>
                <c:pt idx="9">
                  <c:v>70</c:v>
                </c:pt>
                <c:pt idx="10">
                  <c:v>70.400399999999991</c:v>
                </c:pt>
                <c:pt idx="11">
                  <c:v>70.836799999999997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A-4B25-BFD4-9464F947F2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86663456"/>
        <c:axId val="386654272"/>
      </c:barChart>
      <c:catAx>
        <c:axId val="38666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654272"/>
        <c:crosses val="autoZero"/>
        <c:auto val="1"/>
        <c:lblAlgn val="ctr"/>
        <c:lblOffset val="100"/>
        <c:noMultiLvlLbl val="0"/>
      </c:catAx>
      <c:valAx>
        <c:axId val="3866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66345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Dados!$G$19</c:f>
              <c:strCache>
                <c:ptCount val="1"/>
                <c:pt idx="0">
                  <c:v>Biling com previsão para Outubro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2"/>
            <c:invertIfNegative val="0"/>
            <c:bubble3D val="0"/>
            <c:spPr>
              <a:solidFill>
                <a:srgbClr val="99FF3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A14-43CF-BEEF-18A529A546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sng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Dados!$F$20:$F$22</c:f>
              <c:strCache>
                <c:ptCount val="3"/>
                <c:pt idx="0">
                  <c:v>Last-Month Setembro2020</c:v>
                </c:pt>
                <c:pt idx="1">
                  <c:v>Month-to-Date Outubro2020</c:v>
                </c:pt>
                <c:pt idx="2">
                  <c:v>Forecast Novembro2020</c:v>
                </c:pt>
              </c:strCache>
            </c:strRef>
          </c:cat>
          <c:val>
            <c:numRef>
              <c:f>Dados!$G$20:$G$22</c:f>
              <c:numCache>
                <c:formatCode>"R$"\ #,##0.00</c:formatCode>
                <c:ptCount val="3"/>
                <c:pt idx="0">
                  <c:v>50</c:v>
                </c:pt>
                <c:pt idx="1">
                  <c:v>70</c:v>
                </c:pt>
                <c:pt idx="2">
                  <c:v>70.400399999999991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4-43CF-BEEF-18A529A546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47718656"/>
        <c:axId val="1098442304"/>
      </c:barChart>
      <c:catAx>
        <c:axId val="204771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8442304"/>
        <c:crosses val="autoZero"/>
        <c:auto val="1"/>
        <c:lblAlgn val="ctr"/>
        <c:lblOffset val="100"/>
        <c:noMultiLvlLbl val="0"/>
      </c:catAx>
      <c:valAx>
        <c:axId val="10984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771865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kumimoji="0" lang="pt-BR" sz="1800" b="1" i="0" u="none" strike="noStrike" kern="1200" cap="none" spc="100" normalizeH="0" baseline="0" noProof="0">
                <a:ln>
                  <a:noFill/>
                </a:ln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uLnTx/>
                <a:uFillTx/>
                <a:latin typeface="Calibri" panose="020F0502020204030204"/>
              </a:rPr>
              <a:t>Gasto do mês de Outubro</a:t>
            </a:r>
            <a:endParaRPr kumimoji="0" lang="pt-BR" sz="1600" b="1" i="0" u="none" strike="noStrike" kern="1200" cap="none" spc="100" normalizeH="0" baseline="0" noProof="0">
              <a:ln>
                <a:noFill/>
              </a:ln>
              <a:solidFill>
                <a:sysClr val="window" lastClr="FFFFFF">
                  <a:lumMod val="95000"/>
                </a:sysClr>
              </a:solidFill>
              <a:effectLst/>
              <a:uLnTx/>
              <a:uFillTx/>
              <a:latin typeface="Calibri" panose="020F0502020204030204"/>
            </a:endParaRPr>
          </a:p>
          <a:p>
            <a:pPr algn="ctr" rtl="0"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kumimoji="0" lang="pt-BR" sz="1800" b="1" i="0" u="none" strike="noStrike" kern="1200" cap="none" spc="100" normalizeH="0" baseline="0" noProof="0">
                <a:ln>
                  <a:noFill/>
                </a:ln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uLnTx/>
                <a:uFillTx/>
                <a:latin typeface="Calibri" panose="020F0502020204030204"/>
              </a:rPr>
              <a:t>R$70,00</a:t>
            </a:r>
            <a:endParaRPr lang="pt-BR">
              <a:effectLst/>
            </a:endParaRPr>
          </a:p>
        </cx:rich>
      </cx:tx>
    </cx:title>
    <cx:plotArea>
      <cx:plotAreaRegion>
        <cx:series layoutId="sunburst" uniqueId="{C3BD5633-CDAA-4E39-95E7-CCC4961714C0}">
          <cx:tx>
            <cx:txData>
              <cx:f>_xlchart.v1.1</cx:f>
              <cx:v>valorMes</cx:v>
            </cx:txData>
          </cx:tx>
          <cx:spPr>
            <a:ln>
              <a:noFill/>
            </a:ln>
          </cx:spPr>
          <cx:dataPt idx="0">
            <cx:spPr>
              <a:solidFill>
                <a:srgbClr val="FF0000"/>
              </a:solidFill>
            </cx:spPr>
          </cx:dataPt>
          <cx:dataPt idx="1">
            <cx:spPr>
              <a:solidFill>
                <a:srgbClr val="99FF33"/>
              </a:solidFill>
            </cx:spPr>
          </cx:dataPt>
          <cx:dataPt idx="2">
            <cx:spPr>
              <a:solidFill>
                <a:srgbClr val="00FFCC"/>
              </a:solidFill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pt-BR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</cx:series>
      </cx:plotAreaRegion>
    </cx:plotArea>
    <cx:legend pos="r" align="ctr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/>
          </a:pPr>
          <a:endParaRPr lang="pt-BR" sz="18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</a:endParaRPr>
        </a:p>
      </cx:txPr>
    </cx:legend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trlProps/ctrlProp1.xml><?xml version="1.0" encoding="utf-8"?>
<formControlPr xmlns="http://schemas.microsoft.com/office/spreadsheetml/2009/9/main" objectType="Drop" dropStyle="combo" dx="26" fmlaLink="Dados!$E$19" fmlaRange="Dados!$F$11:$F$12" noThreeD="1" sel="2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16</xdr:row>
      <xdr:rowOff>129540</xdr:rowOff>
    </xdr:from>
    <xdr:to>
      <xdr:col>18</xdr:col>
      <xdr:colOff>411480</xdr:colOff>
      <xdr:row>38</xdr:row>
      <xdr:rowOff>43814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536280</xdr:colOff>
      <xdr:row>2</xdr:row>
      <xdr:rowOff>15240</xdr:rowOff>
    </xdr:from>
    <xdr:to>
      <xdr:col>18</xdr:col>
      <xdr:colOff>411480</xdr:colOff>
      <xdr:row>16</xdr:row>
      <xdr:rowOff>82869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84680" y="381000"/>
              <a:ext cx="4752000" cy="26279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3</xdr:col>
      <xdr:colOff>228780</xdr:colOff>
      <xdr:row>1</xdr:row>
      <xdr:rowOff>76200</xdr:rowOff>
    </xdr:from>
    <xdr:to>
      <xdr:col>10</xdr:col>
      <xdr:colOff>471120</xdr:colOff>
      <xdr:row>16</xdr:row>
      <xdr:rowOff>83820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2103300" y="259080"/>
          <a:ext cx="4616220" cy="2750820"/>
          <a:chOff x="472620" y="83820"/>
          <a:chExt cx="4616220" cy="2750820"/>
        </a:xfrm>
      </xdr:grpSpPr>
      <xdr:graphicFrame macro="">
        <xdr:nvGraphicFramePr>
          <xdr:cNvPr id="7" name="Gráfico 10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GraphicFramePr/>
        </xdr:nvGraphicFramePr>
        <xdr:xfrm>
          <a:off x="624840" y="205740"/>
          <a:ext cx="4464000" cy="26289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9" name="Drop Down 5" hidden="1">
                <a:extLst>
                  <a:ext uri="{63B3BB69-23CF-44E3-9099-C40C66FF867C}">
                    <a14:compatExt spid="_x0000_s1029"/>
                  </a:ext>
                  <a:ext uri="{FF2B5EF4-FFF2-40B4-BE49-F238E27FC236}">
                    <a16:creationId xmlns:a16="http://schemas.microsoft.com/office/drawing/2014/main" id="{00000000-0008-0000-0100-000005040000}"/>
                  </a:ext>
                </a:extLst>
              </xdr:cNvPr>
              <xdr:cNvSpPr/>
            </xdr:nvSpPr>
            <xdr:spPr bwMode="auto">
              <a:xfrm>
                <a:off x="472620" y="83820"/>
                <a:ext cx="1800000" cy="18288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430A15-BF2B-4182-B126-1F921218338E}" name="Tabela1" displayName="Tabela1" ref="A1:D13" totalsRowShown="0" headerRowDxfId="5" dataDxfId="4">
  <autoFilter ref="A1:D13" xr:uid="{0872CA60-891F-4ED2-8E21-E28753DC008E}">
    <filterColumn colId="0" hiddenButton="1"/>
    <filterColumn colId="1" hiddenButton="1"/>
    <filterColumn colId="2" hiddenButton="1"/>
    <filterColumn colId="3" hiddenButton="1"/>
  </autoFilter>
  <tableColumns count="4">
    <tableColumn id="1" xr3:uid="{70A6CB2D-56F7-426A-AE89-95F11AA62013}" name="idMeses" dataDxfId="3"/>
    <tableColumn id="2" xr3:uid="{1ACA59AE-3E53-41D3-BD73-D8EBBD762209}" name="meses" dataDxfId="2"/>
    <tableColumn id="3" xr3:uid="{81DD289C-8B49-4485-ABD4-BF2B7B3C6503}" name="valores" dataDxfId="1"/>
    <tableColumn id="4" xr3:uid="{0CAC41DF-9936-41E9-AC20-FFA07827D8BA}" name="Jur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35D1F-9E85-4CF3-971C-2410094CAC89}">
  <sheetPr codeName="Planilha1"/>
  <dimension ref="A1:S22"/>
  <sheetViews>
    <sheetView zoomScaleNormal="100" workbookViewId="0">
      <selection activeCell="K4" sqref="K4"/>
    </sheetView>
  </sheetViews>
  <sheetFormatPr defaultRowHeight="14.4" x14ac:dyDescent="0.3"/>
  <cols>
    <col min="1" max="1" width="10.6640625" customWidth="1"/>
    <col min="2" max="2" width="14.6640625" customWidth="1"/>
    <col min="3" max="3" width="9.5546875" customWidth="1"/>
    <col min="4" max="4" width="8.88671875" customWidth="1"/>
    <col min="5" max="5" width="9.109375" customWidth="1"/>
    <col min="6" max="6" width="8.88671875" customWidth="1"/>
    <col min="7" max="8" width="9.109375" customWidth="1"/>
    <col min="9" max="9" width="8.88671875" customWidth="1"/>
    <col min="10" max="10" width="11.77734375" customWidth="1"/>
    <col min="11" max="14" width="8.88671875" customWidth="1"/>
    <col min="15" max="15" width="9.6640625" bestFit="1" customWidth="1"/>
    <col min="16" max="17" width="8.88671875" customWidth="1"/>
    <col min="18" max="18" width="10.5546875" bestFit="1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26</v>
      </c>
      <c r="M1" s="17" t="s">
        <v>26</v>
      </c>
      <c r="N1" s="17"/>
      <c r="O1" s="17"/>
      <c r="P1" s="17"/>
    </row>
    <row r="2" spans="1:19" x14ac:dyDescent="0.3">
      <c r="A2" s="1">
        <v>1</v>
      </c>
      <c r="B2" s="1" t="s">
        <v>3</v>
      </c>
      <c r="C2" s="8">
        <v>60</v>
      </c>
      <c r="D2" s="8"/>
      <c r="G2" s="7" t="s">
        <v>15</v>
      </c>
      <c r="H2" s="7" t="s">
        <v>16</v>
      </c>
      <c r="I2" s="7" t="s">
        <v>22</v>
      </c>
      <c r="J2" s="7" t="s">
        <v>23</v>
      </c>
      <c r="K2" s="7" t="s">
        <v>24</v>
      </c>
      <c r="N2" t="s">
        <v>12</v>
      </c>
      <c r="O2" t="s">
        <v>20</v>
      </c>
      <c r="P2" t="s">
        <v>21</v>
      </c>
    </row>
    <row r="3" spans="1:19" x14ac:dyDescent="0.3">
      <c r="A3" s="1">
        <v>2</v>
      </c>
      <c r="B3" s="1" t="s">
        <v>4</v>
      </c>
      <c r="C3" s="8">
        <v>68</v>
      </c>
      <c r="D3" s="8"/>
      <c r="G3" s="7">
        <v>1</v>
      </c>
      <c r="H3" s="7" t="s">
        <v>17</v>
      </c>
      <c r="I3" s="12">
        <v>35.86</v>
      </c>
      <c r="J3" s="13">
        <f>((I3*100)/$I$6)/100</f>
        <v>0.61977186311787069</v>
      </c>
      <c r="K3" s="6">
        <f>$C$17*J3</f>
        <v>43.384030418250951</v>
      </c>
      <c r="M3" s="15"/>
      <c r="N3" s="18">
        <f>C11</f>
        <v>70</v>
      </c>
      <c r="O3" s="15">
        <f>N3</f>
        <v>70</v>
      </c>
      <c r="P3" s="15">
        <f>O3</f>
        <v>70</v>
      </c>
      <c r="R3" t="s">
        <v>31</v>
      </c>
      <c r="S3" s="13">
        <v>0.1</v>
      </c>
    </row>
    <row r="4" spans="1:19" x14ac:dyDescent="0.3">
      <c r="A4" s="1">
        <v>3</v>
      </c>
      <c r="B4" s="1" t="s">
        <v>5</v>
      </c>
      <c r="C4" s="9">
        <v>85</v>
      </c>
      <c r="D4" s="8"/>
      <c r="G4" s="7">
        <v>2</v>
      </c>
      <c r="H4" s="7" t="s">
        <v>18</v>
      </c>
      <c r="I4" s="12">
        <v>12</v>
      </c>
      <c r="J4" s="13">
        <f>((I4*100)/$I$6)/100</f>
        <v>0.20739716557207052</v>
      </c>
      <c r="K4" s="6">
        <f>$C$17*J4</f>
        <v>14.517801590044936</v>
      </c>
      <c r="O4">
        <f>N3*S3</f>
        <v>7</v>
      </c>
      <c r="P4">
        <f>P3*0.1</f>
        <v>7</v>
      </c>
      <c r="R4" t="s">
        <v>32</v>
      </c>
      <c r="S4" s="6">
        <f>C11</f>
        <v>70</v>
      </c>
    </row>
    <row r="5" spans="1:19" x14ac:dyDescent="0.3">
      <c r="A5" s="1">
        <v>4</v>
      </c>
      <c r="B5" s="1" t="s">
        <v>6</v>
      </c>
      <c r="C5" s="8">
        <v>45</v>
      </c>
      <c r="D5" s="8"/>
      <c r="G5" s="7">
        <v>3</v>
      </c>
      <c r="H5" s="7" t="s">
        <v>19</v>
      </c>
      <c r="I5" s="12">
        <v>10</v>
      </c>
      <c r="J5" s="13">
        <f>((I5*100)/$I$6)/100</f>
        <v>0.17283097131005878</v>
      </c>
      <c r="K5" s="6">
        <f>$C$17*J5</f>
        <v>12.098167991704114</v>
      </c>
      <c r="P5">
        <f>P3*S3</f>
        <v>7</v>
      </c>
      <c r="R5" t="s">
        <v>33</v>
      </c>
      <c r="S5" t="s">
        <v>34</v>
      </c>
    </row>
    <row r="6" spans="1:19" x14ac:dyDescent="0.3">
      <c r="A6" s="1">
        <v>5</v>
      </c>
      <c r="B6" s="1" t="s">
        <v>7</v>
      </c>
      <c r="C6" s="8">
        <v>57</v>
      </c>
      <c r="D6" s="8"/>
      <c r="I6" s="6">
        <f>SUM(I3:I5)</f>
        <v>57.86</v>
      </c>
      <c r="K6" s="6"/>
      <c r="P6">
        <f>P4*S3</f>
        <v>0.70000000000000007</v>
      </c>
    </row>
    <row r="7" spans="1:19" x14ac:dyDescent="0.3">
      <c r="A7" s="1">
        <v>6</v>
      </c>
      <c r="B7" s="1" t="s">
        <v>8</v>
      </c>
      <c r="C7" s="8">
        <v>95</v>
      </c>
      <c r="D7" s="8"/>
      <c r="N7" s="18">
        <f>SUM(N3:N6)</f>
        <v>70</v>
      </c>
      <c r="O7">
        <f>SUM(O3:O6)</f>
        <v>77</v>
      </c>
      <c r="P7">
        <f>SUM(P3:P6)</f>
        <v>84.7</v>
      </c>
    </row>
    <row r="8" spans="1:19" x14ac:dyDescent="0.3">
      <c r="A8" s="1">
        <v>7</v>
      </c>
      <c r="B8" s="1" t="s">
        <v>9</v>
      </c>
      <c r="C8" s="8">
        <v>60</v>
      </c>
      <c r="D8" s="8"/>
      <c r="G8" s="14" t="s">
        <v>25</v>
      </c>
    </row>
    <row r="9" spans="1:19" x14ac:dyDescent="0.3">
      <c r="A9" s="1">
        <v>8</v>
      </c>
      <c r="B9" s="1" t="s">
        <v>10</v>
      </c>
      <c r="C9" s="8">
        <v>90</v>
      </c>
      <c r="D9" s="8"/>
      <c r="G9" s="14" t="s">
        <v>27</v>
      </c>
    </row>
    <row r="10" spans="1:19" x14ac:dyDescent="0.3">
      <c r="A10" s="1">
        <v>9</v>
      </c>
      <c r="B10" s="1" t="s">
        <v>11</v>
      </c>
      <c r="C10" s="8">
        <v>50</v>
      </c>
      <c r="D10" s="8"/>
    </row>
    <row r="11" spans="1:19" x14ac:dyDescent="0.3">
      <c r="A11" s="1">
        <v>10</v>
      </c>
      <c r="B11" s="1" t="s">
        <v>12</v>
      </c>
      <c r="C11" s="8">
        <v>70</v>
      </c>
      <c r="D11" s="8">
        <f>SUM(N3:N6)</f>
        <v>70</v>
      </c>
      <c r="F11" t="s">
        <v>29</v>
      </c>
      <c r="G11" s="8">
        <f>SUM(N3:N6)</f>
        <v>70</v>
      </c>
      <c r="H11" s="8">
        <f>SUM(O3:O6)</f>
        <v>77</v>
      </c>
      <c r="I11" s="8">
        <f>SUM(P3:P6)</f>
        <v>84.7</v>
      </c>
    </row>
    <row r="12" spans="1:19" x14ac:dyDescent="0.3">
      <c r="A12" s="1">
        <v>11</v>
      </c>
      <c r="B12" s="1" t="s">
        <v>20</v>
      </c>
      <c r="C12" s="8">
        <f t="shared" ref="C12:C13" si="0">0.4364*A12 + 65.6</f>
        <v>70.400399999999991</v>
      </c>
      <c r="D12" s="8">
        <f>SUM(O3:O6)</f>
        <v>77</v>
      </c>
      <c r="F12" t="s">
        <v>28</v>
      </c>
      <c r="G12" s="10">
        <v>50</v>
      </c>
      <c r="H12" s="16">
        <v>70</v>
      </c>
      <c r="I12" s="10">
        <f>$C$12</f>
        <v>70.400399999999991</v>
      </c>
    </row>
    <row r="13" spans="1:19" x14ac:dyDescent="0.3">
      <c r="A13" s="1">
        <v>12</v>
      </c>
      <c r="B13" s="1" t="s">
        <v>21</v>
      </c>
      <c r="C13" s="8">
        <f t="shared" si="0"/>
        <v>70.836799999999997</v>
      </c>
      <c r="D13" s="8">
        <f>SUM(P3:P8)</f>
        <v>169.4</v>
      </c>
    </row>
    <row r="14" spans="1:19" x14ac:dyDescent="0.3">
      <c r="A14" s="1"/>
      <c r="B14" s="1"/>
      <c r="C14" s="8"/>
    </row>
    <row r="15" spans="1:19" x14ac:dyDescent="0.3">
      <c r="A15" s="4" t="s">
        <v>0</v>
      </c>
      <c r="B15" s="4" t="s">
        <v>1</v>
      </c>
      <c r="C15" s="4" t="s">
        <v>2</v>
      </c>
    </row>
    <row r="16" spans="1:19" ht="38.25" customHeight="1" x14ac:dyDescent="0.3">
      <c r="A16" s="2">
        <v>9</v>
      </c>
      <c r="B16" s="5" t="s">
        <v>13</v>
      </c>
      <c r="C16" s="10">
        <v>50</v>
      </c>
    </row>
    <row r="17" spans="1:7" ht="36.75" customHeight="1" x14ac:dyDescent="0.3">
      <c r="A17" s="3">
        <v>10</v>
      </c>
      <c r="B17" s="5" t="s">
        <v>14</v>
      </c>
      <c r="C17" s="11">
        <v>70</v>
      </c>
    </row>
    <row r="18" spans="1:7" ht="37.5" customHeight="1" x14ac:dyDescent="0.3">
      <c r="A18" s="2">
        <v>11</v>
      </c>
      <c r="B18" s="5" t="s">
        <v>35</v>
      </c>
      <c r="C18" s="10">
        <f>C12</f>
        <v>70.400399999999991</v>
      </c>
    </row>
    <row r="19" spans="1:7" x14ac:dyDescent="0.3">
      <c r="E19">
        <v>2</v>
      </c>
      <c r="F19" t="s">
        <v>30</v>
      </c>
      <c r="G19" t="str">
        <f>IF(E19=1,F11,F12)</f>
        <v>Biling com previsão para Outubro</v>
      </c>
    </row>
    <row r="20" spans="1:7" x14ac:dyDescent="0.3">
      <c r="C20" s="2"/>
      <c r="D20" s="10"/>
      <c r="F20" t="str">
        <f>IF($E19=1,N2,$B$16)</f>
        <v>Last-Month Setembro2020</v>
      </c>
      <c r="G20" s="6">
        <f>IF($E$19=1,G11,G12)</f>
        <v>50</v>
      </c>
    </row>
    <row r="21" spans="1:7" x14ac:dyDescent="0.3">
      <c r="F21" t="str">
        <f>IF($E19=1,O2,$B$17)</f>
        <v>Month-to-Date Outubro2020</v>
      </c>
      <c r="G21" s="6">
        <f>IF($E$19=1,H11,H12)</f>
        <v>70</v>
      </c>
    </row>
    <row r="22" spans="1:7" x14ac:dyDescent="0.3">
      <c r="F22" t="str">
        <f>IF($E19=1,P2,$B$18)</f>
        <v>Forecast Novembro2020</v>
      </c>
      <c r="G22" s="6">
        <f>IF($E$19=1,I11,I12)</f>
        <v>70.400399999999991</v>
      </c>
    </row>
  </sheetData>
  <mergeCells count="1">
    <mergeCell ref="M1:P1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7909D-B655-4FFA-8B4E-0544A2C61707}">
  <sheetPr codeName="Planilha2"/>
  <dimension ref="A1"/>
  <sheetViews>
    <sheetView showGridLines="0" showRowColHeaders="0" tabSelected="1" topLeftCell="D1" zoomScaleNormal="100" workbookViewId="0">
      <selection activeCell="T8" sqref="T8"/>
    </sheetView>
  </sheetViews>
  <sheetFormatPr defaultRowHeight="14.4" x14ac:dyDescent="0.3"/>
  <cols>
    <col min="1" max="10" width="9.109375" customWidth="1"/>
  </cols>
  <sheetData/>
  <pageMargins left="0.511811024" right="0.511811024" top="0.78740157499999996" bottom="0.78740157499999996" header="0.31496062000000002" footer="0.31496062000000002"/>
  <pageSetup paperSize="9" scale="3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Drop Down 5">
              <controlPr defaultSize="0" autoLine="0" autoPict="0">
                <anchor moveWithCells="1">
                  <from>
                    <xdr:col>3</xdr:col>
                    <xdr:colOff>228600</xdr:colOff>
                    <xdr:row>1</xdr:row>
                    <xdr:rowOff>76200</xdr:rowOff>
                  </from>
                  <to>
                    <xdr:col>6</xdr:col>
                    <xdr:colOff>152400</xdr:colOff>
                    <xdr:row>2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R G B j U f u F u Q O l A A A A 9 Q A A A B I A H A B D b 2 5 m a W c v U G F j a 2 F n Z S 5 4 b W w g o h g A K K A U A A A A A A A A A A A A A A A A A A A A A A A A A A A A h Y 9 B D o I w F E S v Q r q n h R q V k E 9 J d C u J 0 c S 4 b U q F R i i E F s v d X H g k r y B G U X c u 5 8 1 M M n O / 3 i A d 6 s q 7 y M 6 o R i c o x A H y p B Z N r n S R o N 6 e / A i l D L Z c n H k h v T G s T T w Y l a D S 2 j Y m x D m H 3 Q w 3 X U F o E I T k m G 3 2 o p Q 1 9 5 U 2 l m s h 0 a e V / 2 8 h B o f X G E Z x t M B L O s c B k I l B p v T X p + P c p / s D Y d 1 X t u 8 k a 6 2 / 2 g G Z J J D 3 B f Y A U E s D B B Q A A g A I A E R g Y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E Y G N R K I p H u A 4 A A A A R A A A A E w A c A E Z v c m 1 1 b G F z L 1 N l Y 3 R p b 2 4 x L m 0 g o h g A K K A U A A A A A A A A A A A A A A A A A A A A A A A A A A A A K 0 5 N L s n M z 1 M I h t C G 1 g B Q S w E C L Q A U A A I A C A B E Y G N R + 4 W 5 A 6 U A A A D 1 A A A A E g A A A A A A A A A A A A A A A A A A A A A A Q 2 9 u Z m l n L 1 B h Y 2 t h Z 2 U u e G 1 s U E s B A i 0 A F A A C A A g A R G B j U Q / K 6 a u k A A A A 6 Q A A A B M A A A A A A A A A A A A A A A A A 8 Q A A A F t D b 2 5 0 Z W 5 0 X 1 R 5 c G V z X S 5 4 b W x Q S w E C L Q A U A A I A C A B E Y G N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W r + k M C i J M 0 C l 3 4 n 2 j x 3 A L g A A A A A C A A A A A A A Q Z g A A A A E A A C A A A A D n J e Y 2 s 1 N G S J s 9 w M / d R k m r H U S 8 a N M I Z 8 6 Y q + Z D R 1 j U R Q A A A A A O g A A A A A I A A C A A A A A U 9 + s O V / m h W j 2 P R O 1 9 f B d p h F A y E P T r v K p y n B L D A 4 l F W F A A A A A k a f y j k i 0 6 L e r f J D i m c Z B s d 8 D r X d G V 8 j 0 X + 6 3 u R u 6 k Y H X N J T M P O x F l o d t q K d v U Z Z N j s q V U a k P h u k i c Z x L c A r h U e Z b o t 0 s C 8 z X r q W I F Q l N x X U A A A A B X Q 0 C / J + I X Q f s x d r m v Q A O A S B N w S d O F w W P r z 5 2 F U A n X K 0 D B h y N t 4 E f C T 2 H T m s / L 8 M 6 i r i g N T A O r h S M n x W q k r v + / < / D a t a M a s h u p > 
</file>

<file path=customXml/itemProps1.xml><?xml version="1.0" encoding="utf-8"?>
<ds:datastoreItem xmlns:ds="http://schemas.openxmlformats.org/officeDocument/2006/customXml" ds:itemID="{FD1EB632-BB3C-4190-B299-A9F0F4E7CA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Dados</vt:lpstr>
      <vt:lpstr>Graficos</vt:lpstr>
      <vt:lpstr>Graficos!Area_de_impressao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Kaio Baleeiro</cp:lastModifiedBy>
  <dcterms:created xsi:type="dcterms:W3CDTF">2020-11-03T14:18:24Z</dcterms:created>
  <dcterms:modified xsi:type="dcterms:W3CDTF">2020-11-18T07:48:16Z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7621fe6c-7560-4d5c-84ae-ddbfaf053bf0</vt:lpwstr>
  </property>
</Properties>
</file>