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rinterSettings/printerSettings1.bin" ContentType="application/vnd.openxmlformats-officedocument.spreadsheetml.printerSettings"/>
  <Override PartName="/xl/drawings/drawing2.xml" ContentType="application/vnd.openxmlformats-officedocument.drawing+xml"/>
  <Override PartName="/xl/printerSettings/printerSettings2.bin" ContentType="application/vnd.openxmlformats-officedocument.spreadsheetml.printerSettings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filterPrivacy="1" codeName="EstaPastaDeTrabalho"/>
  <xr:revisionPtr revIDLastSave="0" documentId="13_ncr:1_{CCE45598-19E1-473B-AD34-730EB0675D24}" xr6:coauthVersionLast="45" xr6:coauthVersionMax="45" xr10:uidLastSave="{00000000-0000-0000-0000-000000000000}"/>
  <bookViews>
    <workbookView xWindow="-120" yWindow="-120" windowWidth="38640" windowHeight="15840" firstSheet="1" activeTab="3" xr2:uid="{00000000-000D-0000-FFFF-FFFF00000000}"/>
  </bookViews>
  <sheets>
    <sheet name="MACRO PROCESSO" sheetId="4" state="hidden" r:id="rId1"/>
    <sheet name="ATIVIDADES PALHA" sheetId="13" r:id="rId2"/>
    <sheet name="MAPA" sheetId="12" r:id="rId3"/>
    <sheet name="PALHA_2" sheetId="5" r:id="rId4"/>
    <sheet name="CCUSTO" sheetId="11" r:id="rId5"/>
    <sheet name="AGR_IRRIGAÇÃO" sheetId="7" r:id="rId6"/>
    <sheet name="AGR_MUDA" sheetId="8" r:id="rId7"/>
    <sheet name="AGR_CLASSE" sheetId="9" r:id="rId8"/>
    <sheet name="LISTA_S" sheetId="6" r:id="rId9"/>
    <sheet name="AGR_CCUSTO_RAT_ADM" sheetId="10" r:id="rId10"/>
    <sheet name="RESUMO PLAN AGR" sheetId="1" state="hidden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xlnm._FilterDatabase" localSheetId="1" hidden="1">'ATIVIDADES PALHA'!$B$2:$Z$2</definedName>
    <definedName name="_xlnm._FilterDatabase" localSheetId="3" hidden="1">PALHA_2!$B$14:$I$39</definedName>
    <definedName name="_xlnm._FilterDatabase" localSheetId="10" hidden="1">'RESUMO PLAN AGR'!$A$5:$S$359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9" i="5" l="1"/>
  <c r="G27" i="5"/>
  <c r="G24" i="5"/>
  <c r="G34" i="5"/>
  <c r="F34" i="5"/>
  <c r="E34" i="5" l="1"/>
  <c r="G37" i="5" l="1"/>
  <c r="F37" i="5"/>
  <c r="I37" i="5" s="1"/>
  <c r="E37" i="5"/>
  <c r="G23" i="5"/>
  <c r="F23" i="5"/>
  <c r="E23" i="5"/>
  <c r="I25" i="5" l="1"/>
  <c r="H25" i="5"/>
  <c r="I36" i="5" l="1"/>
  <c r="H36" i="5"/>
  <c r="N8" i="6" l="1"/>
  <c r="N7" i="6"/>
  <c r="N6" i="6"/>
  <c r="N5" i="6"/>
  <c r="N4" i="6"/>
  <c r="N3" i="6"/>
  <c r="D9" i="5" l="1"/>
  <c r="E3" i="6"/>
  <c r="D12" i="5" l="1"/>
  <c r="N13" i="6"/>
  <c r="N14" i="6"/>
  <c r="N15" i="6"/>
  <c r="N16" i="6"/>
  <c r="N17" i="6"/>
  <c r="N18" i="6"/>
  <c r="N12" i="6"/>
  <c r="H41" i="5" l="1"/>
  <c r="I41" i="5"/>
  <c r="I32" i="5"/>
  <c r="I31" i="5"/>
  <c r="I30" i="5"/>
  <c r="I29" i="5"/>
  <c r="I28" i="5"/>
  <c r="H32" i="5"/>
  <c r="H31" i="5"/>
  <c r="H30" i="5"/>
  <c r="H29" i="5"/>
  <c r="H28" i="5"/>
  <c r="I20" i="5"/>
  <c r="I21" i="5"/>
  <c r="I22" i="5"/>
  <c r="I35" i="5"/>
  <c r="I19" i="5"/>
  <c r="I18" i="5"/>
  <c r="I17" i="5"/>
  <c r="I16" i="5"/>
  <c r="I15" i="5"/>
  <c r="H35" i="5"/>
  <c r="H37" i="5" s="1"/>
  <c r="H22" i="5"/>
  <c r="H21" i="5"/>
  <c r="H20" i="5"/>
  <c r="H19" i="5"/>
  <c r="H18" i="5"/>
  <c r="H17" i="5"/>
  <c r="H16" i="5"/>
  <c r="H15" i="5"/>
  <c r="H23" i="5" l="1"/>
  <c r="H34" i="5"/>
  <c r="I34" i="5"/>
  <c r="G14" i="5" l="1"/>
  <c r="F14" i="5"/>
  <c r="E14" i="5"/>
  <c r="C31" i="6"/>
  <c r="C32" i="6"/>
  <c r="D10" i="5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D11" i="5" l="1"/>
  <c r="G333" i="1" l="1"/>
  <c r="S19" i="1" l="1"/>
  <c r="R19" i="1"/>
  <c r="Q19" i="1"/>
  <c r="P19" i="1"/>
  <c r="O19" i="1"/>
  <c r="N19" i="1"/>
  <c r="M19" i="1"/>
  <c r="L19" i="1"/>
  <c r="K19" i="1"/>
  <c r="J19" i="1"/>
  <c r="I19" i="1"/>
  <c r="H19" i="1"/>
  <c r="G171" i="1"/>
  <c r="G19" i="1" l="1"/>
  <c r="G297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5" i="1"/>
  <c r="G280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4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56" i="1"/>
  <c r="G239" i="1"/>
  <c r="G195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200" i="1"/>
  <c r="G189" i="1"/>
  <c r="G273" i="1" l="1"/>
  <c r="G279" i="1"/>
  <c r="G286" i="1"/>
  <c r="G194" i="1"/>
  <c r="M345" i="1" l="1"/>
  <c r="L345" i="1"/>
  <c r="S345" i="1"/>
  <c r="R345" i="1"/>
  <c r="Q345" i="1"/>
  <c r="P345" i="1"/>
  <c r="S344" i="1"/>
  <c r="R344" i="1"/>
  <c r="Q344" i="1"/>
  <c r="P344" i="1"/>
  <c r="O345" i="1"/>
  <c r="N345" i="1"/>
  <c r="K345" i="1"/>
  <c r="J345" i="1"/>
  <c r="I345" i="1" l="1"/>
  <c r="H345" i="1"/>
  <c r="O344" i="1"/>
  <c r="N344" i="1"/>
  <c r="M344" i="1"/>
  <c r="L344" i="1"/>
  <c r="K344" i="1"/>
  <c r="J344" i="1"/>
  <c r="I344" i="1"/>
  <c r="H344" i="1" l="1"/>
  <c r="H16" i="1" l="1"/>
  <c r="H346" i="1" l="1"/>
  <c r="G136" i="1"/>
  <c r="G135" i="1"/>
  <c r="G134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S90" i="1"/>
  <c r="R90" i="1"/>
  <c r="Q90" i="1"/>
  <c r="P90" i="1"/>
  <c r="O90" i="1"/>
  <c r="N90" i="1"/>
  <c r="M90" i="1"/>
  <c r="L90" i="1"/>
  <c r="K90" i="1"/>
  <c r="J90" i="1"/>
  <c r="I90" i="1"/>
  <c r="H90" i="1"/>
  <c r="S28" i="1"/>
  <c r="R28" i="1"/>
  <c r="Q28" i="1"/>
  <c r="P28" i="1"/>
  <c r="O28" i="1"/>
  <c r="N28" i="1"/>
  <c r="M28" i="1"/>
  <c r="L28" i="1"/>
  <c r="K28" i="1"/>
  <c r="J28" i="1"/>
  <c r="I28" i="1"/>
  <c r="H28" i="1"/>
  <c r="G130" i="1" l="1"/>
  <c r="I16" i="1" l="1"/>
  <c r="J16" i="1"/>
  <c r="K16" i="1"/>
  <c r="L16" i="1"/>
  <c r="M16" i="1"/>
  <c r="N16" i="1"/>
  <c r="O16" i="1"/>
  <c r="P16" i="1"/>
  <c r="Q16" i="1"/>
  <c r="R16" i="1"/>
  <c r="S16" i="1"/>
  <c r="S15" i="1" l="1"/>
  <c r="R15" i="1"/>
  <c r="Q15" i="1"/>
  <c r="P15" i="1"/>
  <c r="O15" i="1"/>
  <c r="N15" i="1"/>
  <c r="M15" i="1"/>
  <c r="L15" i="1"/>
  <c r="K15" i="1"/>
  <c r="J15" i="1"/>
  <c r="I15" i="1"/>
  <c r="H15" i="1"/>
  <c r="S12" i="1"/>
  <c r="R12" i="1"/>
  <c r="Q12" i="1"/>
  <c r="P12" i="1"/>
  <c r="O12" i="1"/>
  <c r="N12" i="1"/>
  <c r="M12" i="1"/>
  <c r="L12" i="1"/>
  <c r="K12" i="1"/>
  <c r="J12" i="1"/>
  <c r="I12" i="1"/>
  <c r="H12" i="1"/>
  <c r="S356" i="1" l="1"/>
  <c r="S355" i="1" s="1"/>
  <c r="R356" i="1"/>
  <c r="Q356" i="1"/>
  <c r="P356" i="1"/>
  <c r="O356" i="1"/>
  <c r="O355" i="1" s="1"/>
  <c r="N356" i="1"/>
  <c r="M356" i="1"/>
  <c r="L356" i="1"/>
  <c r="K356" i="1"/>
  <c r="K355" i="1" s="1"/>
  <c r="J356" i="1"/>
  <c r="I356" i="1"/>
  <c r="H356" i="1"/>
  <c r="S354" i="1"/>
  <c r="S359" i="1" s="1"/>
  <c r="R354" i="1"/>
  <c r="R359" i="1" s="1"/>
  <c r="Q354" i="1"/>
  <c r="P354" i="1"/>
  <c r="P359" i="1" s="1"/>
  <c r="O354" i="1"/>
  <c r="O359" i="1" s="1"/>
  <c r="N354" i="1"/>
  <c r="N359" i="1" s="1"/>
  <c r="M354" i="1"/>
  <c r="M359" i="1" s="1"/>
  <c r="L354" i="1"/>
  <c r="K354" i="1"/>
  <c r="J354" i="1"/>
  <c r="J359" i="1" s="1"/>
  <c r="I354" i="1"/>
  <c r="I359" i="1" s="1"/>
  <c r="H354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S349" i="1"/>
  <c r="S353" i="1" s="1"/>
  <c r="R349" i="1"/>
  <c r="Q349" i="1"/>
  <c r="P349" i="1"/>
  <c r="O349" i="1"/>
  <c r="O353" i="1" s="1"/>
  <c r="N349" i="1"/>
  <c r="M349" i="1"/>
  <c r="L349" i="1"/>
  <c r="K349" i="1"/>
  <c r="K353" i="1" s="1"/>
  <c r="J349" i="1"/>
  <c r="I349" i="1"/>
  <c r="G351" i="1"/>
  <c r="G350" i="1"/>
  <c r="H349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K359" i="1" l="1"/>
  <c r="G352" i="1"/>
  <c r="H359" i="1"/>
  <c r="Q359" i="1"/>
  <c r="L359" i="1"/>
  <c r="P355" i="1"/>
  <c r="G356" i="1"/>
  <c r="L353" i="1"/>
  <c r="P353" i="1"/>
  <c r="L355" i="1"/>
  <c r="H355" i="1"/>
  <c r="I355" i="1"/>
  <c r="M355" i="1"/>
  <c r="I353" i="1"/>
  <c r="M353" i="1"/>
  <c r="Q353" i="1"/>
  <c r="J355" i="1"/>
  <c r="N355" i="1"/>
  <c r="R355" i="1"/>
  <c r="H353" i="1"/>
  <c r="Q355" i="1"/>
  <c r="J353" i="1"/>
  <c r="N353" i="1"/>
  <c r="R353" i="1"/>
  <c r="G354" i="1"/>
  <c r="G349" i="1"/>
  <c r="G347" i="1"/>
  <c r="G346" i="1"/>
  <c r="G345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4" i="1"/>
  <c r="G343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S338" i="1"/>
  <c r="R338" i="1"/>
  <c r="Q338" i="1"/>
  <c r="P338" i="1"/>
  <c r="O338" i="1"/>
  <c r="N338" i="1"/>
  <c r="M338" i="1"/>
  <c r="L338" i="1"/>
  <c r="K338" i="1"/>
  <c r="J338" i="1"/>
  <c r="I338" i="1"/>
  <c r="S337" i="1"/>
  <c r="R337" i="1"/>
  <c r="Q337" i="1"/>
  <c r="P337" i="1"/>
  <c r="S336" i="1"/>
  <c r="R336" i="1"/>
  <c r="Q336" i="1"/>
  <c r="P336" i="1"/>
  <c r="O336" i="1"/>
  <c r="S335" i="1"/>
  <c r="R335" i="1"/>
  <c r="Q335" i="1"/>
  <c r="P335" i="1"/>
  <c r="O335" i="1"/>
  <c r="N335" i="1"/>
  <c r="M335" i="1"/>
  <c r="L335" i="1"/>
  <c r="K335" i="1"/>
  <c r="J335" i="1"/>
  <c r="I335" i="1"/>
  <c r="H338" i="1"/>
  <c r="H335" i="1"/>
  <c r="S332" i="1"/>
  <c r="S334" i="1" s="1"/>
  <c r="R332" i="1"/>
  <c r="R334" i="1" s="1"/>
  <c r="Q332" i="1"/>
  <c r="Q334" i="1" s="1"/>
  <c r="P332" i="1"/>
  <c r="P334" i="1" s="1"/>
  <c r="O332" i="1"/>
  <c r="O334" i="1" s="1"/>
  <c r="N332" i="1"/>
  <c r="N334" i="1" s="1"/>
  <c r="M332" i="1"/>
  <c r="M334" i="1" s="1"/>
  <c r="L332" i="1"/>
  <c r="L334" i="1" s="1"/>
  <c r="K332" i="1"/>
  <c r="K334" i="1" s="1"/>
  <c r="J332" i="1"/>
  <c r="J334" i="1" s="1"/>
  <c r="I332" i="1"/>
  <c r="I334" i="1" s="1"/>
  <c r="H332" i="1"/>
  <c r="H334" i="1" s="1"/>
  <c r="S328" i="1"/>
  <c r="R328" i="1"/>
  <c r="Q328" i="1"/>
  <c r="P328" i="1"/>
  <c r="O328" i="1"/>
  <c r="N328" i="1"/>
  <c r="M328" i="1"/>
  <c r="L328" i="1"/>
  <c r="K328" i="1"/>
  <c r="J328" i="1"/>
  <c r="I328" i="1"/>
  <c r="S327" i="1"/>
  <c r="R327" i="1"/>
  <c r="Q327" i="1"/>
  <c r="P327" i="1"/>
  <c r="O327" i="1"/>
  <c r="N327" i="1"/>
  <c r="M327" i="1"/>
  <c r="L327" i="1"/>
  <c r="K327" i="1"/>
  <c r="J327" i="1"/>
  <c r="I327" i="1"/>
  <c r="S326" i="1"/>
  <c r="R326" i="1"/>
  <c r="Q326" i="1"/>
  <c r="P326" i="1"/>
  <c r="O326" i="1"/>
  <c r="N326" i="1"/>
  <c r="M326" i="1"/>
  <c r="L326" i="1"/>
  <c r="K326" i="1"/>
  <c r="J326" i="1"/>
  <c r="I326" i="1"/>
  <c r="S325" i="1"/>
  <c r="R325" i="1"/>
  <c r="Q325" i="1"/>
  <c r="P325" i="1"/>
  <c r="O325" i="1"/>
  <c r="N325" i="1"/>
  <c r="M325" i="1"/>
  <c r="L325" i="1"/>
  <c r="K325" i="1"/>
  <c r="J325" i="1"/>
  <c r="I325" i="1"/>
  <c r="H328" i="1"/>
  <c r="H327" i="1"/>
  <c r="H326" i="1"/>
  <c r="H325" i="1"/>
  <c r="S324" i="1"/>
  <c r="R324" i="1"/>
  <c r="Q324" i="1"/>
  <c r="P324" i="1"/>
  <c r="O324" i="1"/>
  <c r="N324" i="1"/>
  <c r="M324" i="1"/>
  <c r="L324" i="1"/>
  <c r="K324" i="1"/>
  <c r="J324" i="1"/>
  <c r="I324" i="1"/>
  <c r="S330" i="1"/>
  <c r="S331" i="1" s="1"/>
  <c r="R330" i="1"/>
  <c r="R331" i="1" s="1"/>
  <c r="Q330" i="1"/>
  <c r="Q331" i="1" s="1"/>
  <c r="P330" i="1"/>
  <c r="P331" i="1" s="1"/>
  <c r="O330" i="1"/>
  <c r="O331" i="1" s="1"/>
  <c r="N330" i="1"/>
  <c r="N331" i="1" s="1"/>
  <c r="M330" i="1"/>
  <c r="M331" i="1" s="1"/>
  <c r="L330" i="1"/>
  <c r="L331" i="1" s="1"/>
  <c r="K330" i="1"/>
  <c r="K331" i="1" s="1"/>
  <c r="J330" i="1"/>
  <c r="J331" i="1" s="1"/>
  <c r="I330" i="1"/>
  <c r="I331" i="1" s="1"/>
  <c r="H324" i="1"/>
  <c r="H330" i="1"/>
  <c r="H331" i="1" s="1"/>
  <c r="S321" i="1"/>
  <c r="R321" i="1"/>
  <c r="Q321" i="1"/>
  <c r="P321" i="1"/>
  <c r="O321" i="1"/>
  <c r="N321" i="1"/>
  <c r="M321" i="1"/>
  <c r="L321" i="1"/>
  <c r="K321" i="1"/>
  <c r="J321" i="1"/>
  <c r="I321" i="1"/>
  <c r="H321" i="1"/>
  <c r="S317" i="1"/>
  <c r="R317" i="1"/>
  <c r="Q317" i="1"/>
  <c r="P317" i="1"/>
  <c r="O317" i="1"/>
  <c r="N317" i="1"/>
  <c r="M317" i="1"/>
  <c r="L317" i="1"/>
  <c r="K317" i="1"/>
  <c r="J317" i="1"/>
  <c r="I317" i="1"/>
  <c r="S315" i="1"/>
  <c r="R315" i="1"/>
  <c r="Q315" i="1"/>
  <c r="P315" i="1"/>
  <c r="O315" i="1"/>
  <c r="N315" i="1"/>
  <c r="M315" i="1"/>
  <c r="L315" i="1"/>
  <c r="K315" i="1"/>
  <c r="J315" i="1"/>
  <c r="I315" i="1"/>
  <c r="H317" i="1"/>
  <c r="H315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59" i="1" l="1"/>
  <c r="S339" i="1"/>
  <c r="G353" i="1"/>
  <c r="G355" i="1"/>
  <c r="R339" i="1"/>
  <c r="G330" i="1"/>
  <c r="G315" i="1"/>
  <c r="G332" i="1"/>
  <c r="Q339" i="1"/>
  <c r="P339" i="1"/>
  <c r="G325" i="1"/>
  <c r="G326" i="1"/>
  <c r="G328" i="1"/>
  <c r="G335" i="1"/>
  <c r="G338" i="1"/>
  <c r="G340" i="1"/>
  <c r="G348" i="1"/>
  <c r="G334" i="1"/>
  <c r="G327" i="1"/>
  <c r="G321" i="1"/>
  <c r="G324" i="1"/>
  <c r="G317" i="1"/>
  <c r="G312" i="1"/>
  <c r="S302" i="1"/>
  <c r="R302" i="1"/>
  <c r="Q302" i="1"/>
  <c r="P302" i="1"/>
  <c r="O302" i="1"/>
  <c r="N302" i="1"/>
  <c r="M302" i="1"/>
  <c r="L302" i="1"/>
  <c r="K302" i="1"/>
  <c r="J302" i="1"/>
  <c r="I302" i="1"/>
  <c r="S301" i="1"/>
  <c r="R301" i="1"/>
  <c r="Q301" i="1"/>
  <c r="P301" i="1"/>
  <c r="S300" i="1"/>
  <c r="R300" i="1"/>
  <c r="Q300" i="1"/>
  <c r="P300" i="1"/>
  <c r="O300" i="1"/>
  <c r="S299" i="1"/>
  <c r="R299" i="1"/>
  <c r="Q299" i="1"/>
  <c r="P299" i="1"/>
  <c r="O299" i="1"/>
  <c r="N299" i="1"/>
  <c r="M299" i="1"/>
  <c r="L299" i="1"/>
  <c r="K299" i="1"/>
  <c r="J299" i="1"/>
  <c r="I299" i="1"/>
  <c r="H302" i="1"/>
  <c r="H299" i="1"/>
  <c r="Q303" i="1" l="1"/>
  <c r="P303" i="1"/>
  <c r="G331" i="1"/>
  <c r="S303" i="1"/>
  <c r="R303" i="1"/>
  <c r="G302" i="1"/>
  <c r="G299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S291" i="1"/>
  <c r="R291" i="1"/>
  <c r="Q291" i="1"/>
  <c r="P291" i="1"/>
  <c r="O291" i="1"/>
  <c r="N291" i="1"/>
  <c r="M291" i="1"/>
  <c r="L291" i="1"/>
  <c r="K291" i="1"/>
  <c r="J291" i="1"/>
  <c r="I291" i="1"/>
  <c r="S290" i="1"/>
  <c r="R290" i="1"/>
  <c r="Q290" i="1"/>
  <c r="P290" i="1"/>
  <c r="O290" i="1"/>
  <c r="N290" i="1"/>
  <c r="M290" i="1"/>
  <c r="L290" i="1"/>
  <c r="K290" i="1"/>
  <c r="J290" i="1"/>
  <c r="I290" i="1"/>
  <c r="S289" i="1"/>
  <c r="R289" i="1"/>
  <c r="Q289" i="1"/>
  <c r="P289" i="1"/>
  <c r="O289" i="1"/>
  <c r="N289" i="1"/>
  <c r="M289" i="1"/>
  <c r="L289" i="1"/>
  <c r="K289" i="1"/>
  <c r="J289" i="1"/>
  <c r="I289" i="1"/>
  <c r="S288" i="1"/>
  <c r="R288" i="1"/>
  <c r="Q288" i="1"/>
  <c r="P288" i="1"/>
  <c r="O288" i="1"/>
  <c r="N288" i="1"/>
  <c r="M288" i="1"/>
  <c r="L288" i="1"/>
  <c r="K288" i="1"/>
  <c r="J288" i="1"/>
  <c r="I288" i="1"/>
  <c r="S287" i="1"/>
  <c r="R287" i="1"/>
  <c r="Q287" i="1"/>
  <c r="P287" i="1"/>
  <c r="O287" i="1"/>
  <c r="N287" i="1"/>
  <c r="M287" i="1"/>
  <c r="L287" i="1"/>
  <c r="K287" i="1"/>
  <c r="J287" i="1"/>
  <c r="I287" i="1"/>
  <c r="H291" i="1"/>
  <c r="H290" i="1"/>
  <c r="H289" i="1"/>
  <c r="H288" i="1"/>
  <c r="H287" i="1"/>
  <c r="S294" i="1"/>
  <c r="R294" i="1"/>
  <c r="Q294" i="1"/>
  <c r="P294" i="1"/>
  <c r="O294" i="1"/>
  <c r="N294" i="1"/>
  <c r="M294" i="1"/>
  <c r="L294" i="1"/>
  <c r="K294" i="1"/>
  <c r="J294" i="1"/>
  <c r="I294" i="1"/>
  <c r="S293" i="1"/>
  <c r="R293" i="1"/>
  <c r="Q293" i="1"/>
  <c r="P293" i="1"/>
  <c r="O293" i="1"/>
  <c r="N293" i="1"/>
  <c r="M293" i="1"/>
  <c r="L293" i="1"/>
  <c r="K293" i="1"/>
  <c r="J293" i="1"/>
  <c r="I293" i="1"/>
  <c r="S254" i="1"/>
  <c r="R254" i="1"/>
  <c r="Q254" i="1"/>
  <c r="P254" i="1"/>
  <c r="O254" i="1"/>
  <c r="N254" i="1"/>
  <c r="M254" i="1"/>
  <c r="L254" i="1"/>
  <c r="K254" i="1"/>
  <c r="J254" i="1"/>
  <c r="I254" i="1"/>
  <c r="H294" i="1"/>
  <c r="H293" i="1"/>
  <c r="H254" i="1"/>
  <c r="S268" i="1"/>
  <c r="R268" i="1"/>
  <c r="Q268" i="1"/>
  <c r="P268" i="1"/>
  <c r="O268" i="1"/>
  <c r="N268" i="1"/>
  <c r="M268" i="1"/>
  <c r="L268" i="1"/>
  <c r="K268" i="1"/>
  <c r="J268" i="1"/>
  <c r="I268" i="1"/>
  <c r="S266" i="1"/>
  <c r="R266" i="1"/>
  <c r="Q266" i="1"/>
  <c r="P266" i="1"/>
  <c r="O266" i="1"/>
  <c r="N266" i="1"/>
  <c r="M266" i="1"/>
  <c r="L266" i="1"/>
  <c r="K266" i="1"/>
  <c r="J266" i="1"/>
  <c r="I266" i="1"/>
  <c r="H268" i="1"/>
  <c r="H266" i="1"/>
  <c r="S263" i="1"/>
  <c r="R263" i="1"/>
  <c r="Q263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H295" i="1" l="1"/>
  <c r="K295" i="1"/>
  <c r="O295" i="1"/>
  <c r="S295" i="1"/>
  <c r="L295" i="1"/>
  <c r="P295" i="1"/>
  <c r="I295" i="1"/>
  <c r="M295" i="1"/>
  <c r="Q295" i="1"/>
  <c r="J295" i="1"/>
  <c r="N295" i="1"/>
  <c r="R295" i="1"/>
  <c r="G268" i="1"/>
  <c r="G291" i="1"/>
  <c r="G296" i="1"/>
  <c r="G259" i="1"/>
  <c r="G254" i="1"/>
  <c r="G293" i="1"/>
  <c r="G287" i="1"/>
  <c r="G294" i="1"/>
  <c r="G289" i="1"/>
  <c r="G290" i="1"/>
  <c r="G288" i="1"/>
  <c r="G266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S253" i="1"/>
  <c r="R253" i="1"/>
  <c r="Q253" i="1"/>
  <c r="P253" i="1"/>
  <c r="O253" i="1"/>
  <c r="N253" i="1"/>
  <c r="M253" i="1"/>
  <c r="L253" i="1"/>
  <c r="K253" i="1"/>
  <c r="J253" i="1"/>
  <c r="I253" i="1"/>
  <c r="S251" i="1"/>
  <c r="R251" i="1"/>
  <c r="Q251" i="1"/>
  <c r="P251" i="1"/>
  <c r="O251" i="1"/>
  <c r="N251" i="1"/>
  <c r="M251" i="1"/>
  <c r="L251" i="1"/>
  <c r="K251" i="1"/>
  <c r="J251" i="1"/>
  <c r="I251" i="1"/>
  <c r="S250" i="1"/>
  <c r="R250" i="1"/>
  <c r="Q250" i="1"/>
  <c r="P250" i="1"/>
  <c r="O250" i="1"/>
  <c r="N250" i="1"/>
  <c r="M250" i="1"/>
  <c r="L250" i="1"/>
  <c r="K250" i="1"/>
  <c r="J250" i="1"/>
  <c r="I250" i="1"/>
  <c r="S249" i="1"/>
  <c r="R249" i="1"/>
  <c r="Q249" i="1"/>
  <c r="P249" i="1"/>
  <c r="O249" i="1"/>
  <c r="N249" i="1"/>
  <c r="M249" i="1"/>
  <c r="L249" i="1"/>
  <c r="K249" i="1"/>
  <c r="J249" i="1"/>
  <c r="I249" i="1"/>
  <c r="H253" i="1"/>
  <c r="H251" i="1"/>
  <c r="H250" i="1"/>
  <c r="H249" i="1"/>
  <c r="G295" i="1" l="1"/>
  <c r="G255" i="1"/>
  <c r="G253" i="1" l="1"/>
  <c r="S244" i="1"/>
  <c r="R244" i="1"/>
  <c r="Q244" i="1"/>
  <c r="P244" i="1"/>
  <c r="O244" i="1"/>
  <c r="N244" i="1"/>
  <c r="M244" i="1"/>
  <c r="L244" i="1"/>
  <c r="K244" i="1"/>
  <c r="J244" i="1"/>
  <c r="I244" i="1"/>
  <c r="S243" i="1"/>
  <c r="R243" i="1"/>
  <c r="Q243" i="1"/>
  <c r="P243" i="1"/>
  <c r="O243" i="1"/>
  <c r="N243" i="1"/>
  <c r="M243" i="1"/>
  <c r="L243" i="1"/>
  <c r="K243" i="1"/>
  <c r="J243" i="1"/>
  <c r="I243" i="1"/>
  <c r="S242" i="1"/>
  <c r="R242" i="1"/>
  <c r="Q242" i="1"/>
  <c r="P242" i="1"/>
  <c r="O242" i="1"/>
  <c r="N242" i="1"/>
  <c r="M242" i="1"/>
  <c r="L242" i="1"/>
  <c r="K242" i="1"/>
  <c r="J242" i="1"/>
  <c r="I242" i="1"/>
  <c r="S241" i="1"/>
  <c r="R241" i="1"/>
  <c r="Q241" i="1"/>
  <c r="P241" i="1"/>
  <c r="O241" i="1"/>
  <c r="N241" i="1"/>
  <c r="M241" i="1"/>
  <c r="L241" i="1"/>
  <c r="K241" i="1"/>
  <c r="J241" i="1"/>
  <c r="I241" i="1"/>
  <c r="H244" i="1"/>
  <c r="H243" i="1"/>
  <c r="H242" i="1"/>
  <c r="H241" i="1"/>
  <c r="G251" i="1" l="1"/>
  <c r="G250" i="1"/>
  <c r="G249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4" i="1"/>
  <c r="G243" i="1"/>
  <c r="G242" i="1"/>
  <c r="G241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S234" i="1"/>
  <c r="R234" i="1"/>
  <c r="Q234" i="1"/>
  <c r="P234" i="1"/>
  <c r="O234" i="1"/>
  <c r="N234" i="1"/>
  <c r="M234" i="1"/>
  <c r="L234" i="1"/>
  <c r="K234" i="1"/>
  <c r="J234" i="1"/>
  <c r="I234" i="1"/>
  <c r="S233" i="1"/>
  <c r="R233" i="1"/>
  <c r="Q233" i="1"/>
  <c r="P233" i="1"/>
  <c r="O233" i="1"/>
  <c r="N233" i="1"/>
  <c r="M233" i="1"/>
  <c r="L233" i="1"/>
  <c r="K233" i="1"/>
  <c r="J233" i="1"/>
  <c r="I233" i="1"/>
  <c r="S232" i="1"/>
  <c r="R232" i="1"/>
  <c r="Q232" i="1"/>
  <c r="P232" i="1"/>
  <c r="O232" i="1"/>
  <c r="N232" i="1"/>
  <c r="M232" i="1"/>
  <c r="L232" i="1"/>
  <c r="K232" i="1"/>
  <c r="J232" i="1"/>
  <c r="I232" i="1"/>
  <c r="S231" i="1"/>
  <c r="R231" i="1"/>
  <c r="Q231" i="1"/>
  <c r="P231" i="1"/>
  <c r="O231" i="1"/>
  <c r="N231" i="1"/>
  <c r="M231" i="1"/>
  <c r="L231" i="1"/>
  <c r="K231" i="1"/>
  <c r="J231" i="1"/>
  <c r="I231" i="1"/>
  <c r="H234" i="1"/>
  <c r="H233" i="1"/>
  <c r="H232" i="1"/>
  <c r="H231" i="1"/>
  <c r="S236" i="1"/>
  <c r="S237" i="1" s="1"/>
  <c r="R236" i="1"/>
  <c r="R237" i="1" s="1"/>
  <c r="Q236" i="1"/>
  <c r="Q237" i="1" s="1"/>
  <c r="P236" i="1"/>
  <c r="P237" i="1" s="1"/>
  <c r="O236" i="1"/>
  <c r="O237" i="1" s="1"/>
  <c r="N236" i="1"/>
  <c r="N237" i="1" s="1"/>
  <c r="M236" i="1"/>
  <c r="M237" i="1" s="1"/>
  <c r="L236" i="1"/>
  <c r="L237" i="1" s="1"/>
  <c r="K236" i="1"/>
  <c r="K237" i="1" s="1"/>
  <c r="J236" i="1"/>
  <c r="J237" i="1" s="1"/>
  <c r="I236" i="1"/>
  <c r="I237" i="1" s="1"/>
  <c r="H236" i="1"/>
  <c r="H237" i="1" s="1"/>
  <c r="G237" i="1" l="1"/>
  <c r="G233" i="1"/>
  <c r="O235" i="1"/>
  <c r="O240" i="1" s="1"/>
  <c r="S235" i="1"/>
  <c r="S240" i="1" s="1"/>
  <c r="K235" i="1"/>
  <c r="K240" i="1" s="1"/>
  <c r="G234" i="1"/>
  <c r="L235" i="1"/>
  <c r="L240" i="1" s="1"/>
  <c r="P235" i="1"/>
  <c r="P240" i="1" s="1"/>
  <c r="H235" i="1"/>
  <c r="H240" i="1" s="1"/>
  <c r="I235" i="1"/>
  <c r="I240" i="1" s="1"/>
  <c r="M235" i="1"/>
  <c r="M240" i="1" s="1"/>
  <c r="Q235" i="1"/>
  <c r="Q240" i="1" s="1"/>
  <c r="G232" i="1"/>
  <c r="J235" i="1"/>
  <c r="J240" i="1" s="1"/>
  <c r="N235" i="1"/>
  <c r="N240" i="1" s="1"/>
  <c r="G231" i="1"/>
  <c r="G238" i="1"/>
  <c r="G245" i="1"/>
  <c r="R235" i="1"/>
  <c r="R240" i="1" s="1"/>
  <c r="G236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S219" i="1"/>
  <c r="S220" i="1" s="1"/>
  <c r="R219" i="1"/>
  <c r="R220" i="1" s="1"/>
  <c r="Q219" i="1"/>
  <c r="Q220" i="1" s="1"/>
  <c r="P219" i="1"/>
  <c r="P220" i="1" s="1"/>
  <c r="O219" i="1"/>
  <c r="O220" i="1" s="1"/>
  <c r="N219" i="1"/>
  <c r="N220" i="1" s="1"/>
  <c r="M219" i="1"/>
  <c r="M220" i="1" s="1"/>
  <c r="L219" i="1"/>
  <c r="L220" i="1" s="1"/>
  <c r="K219" i="1"/>
  <c r="K220" i="1" s="1"/>
  <c r="J219" i="1"/>
  <c r="J220" i="1" s="1"/>
  <c r="I219" i="1"/>
  <c r="I220" i="1" s="1"/>
  <c r="H219" i="1"/>
  <c r="G219" i="1" l="1"/>
  <c r="G224" i="1"/>
  <c r="G240" i="1"/>
  <c r="G235" i="1"/>
  <c r="H220" i="1"/>
  <c r="G220" i="1" s="1"/>
  <c r="G227" i="1"/>
  <c r="S214" i="1" l="1"/>
  <c r="R214" i="1"/>
  <c r="Q214" i="1"/>
  <c r="P214" i="1"/>
  <c r="O214" i="1"/>
  <c r="N214" i="1"/>
  <c r="M214" i="1"/>
  <c r="L214" i="1"/>
  <c r="K214" i="1"/>
  <c r="J214" i="1"/>
  <c r="I214" i="1"/>
  <c r="S213" i="1"/>
  <c r="R213" i="1"/>
  <c r="Q213" i="1"/>
  <c r="P213" i="1"/>
  <c r="O213" i="1"/>
  <c r="N213" i="1"/>
  <c r="M213" i="1"/>
  <c r="L213" i="1"/>
  <c r="K213" i="1"/>
  <c r="J213" i="1"/>
  <c r="I213" i="1"/>
  <c r="S212" i="1"/>
  <c r="R212" i="1"/>
  <c r="Q212" i="1"/>
  <c r="P212" i="1"/>
  <c r="O212" i="1"/>
  <c r="N212" i="1"/>
  <c r="M212" i="1"/>
  <c r="L212" i="1"/>
  <c r="K212" i="1"/>
  <c r="J212" i="1"/>
  <c r="I212" i="1"/>
  <c r="S211" i="1"/>
  <c r="R211" i="1"/>
  <c r="Q211" i="1"/>
  <c r="P211" i="1"/>
  <c r="O211" i="1"/>
  <c r="N211" i="1"/>
  <c r="M211" i="1"/>
  <c r="L211" i="1"/>
  <c r="K211" i="1"/>
  <c r="J211" i="1"/>
  <c r="I211" i="1"/>
  <c r="H213" i="1"/>
  <c r="H212" i="1"/>
  <c r="H211" i="1"/>
  <c r="H214" i="1"/>
  <c r="G213" i="1" l="1"/>
  <c r="L215" i="1"/>
  <c r="P215" i="1"/>
  <c r="H215" i="1"/>
  <c r="G212" i="1"/>
  <c r="G211" i="1"/>
  <c r="O215" i="1"/>
  <c r="S215" i="1"/>
  <c r="J215" i="1"/>
  <c r="N215" i="1"/>
  <c r="R215" i="1"/>
  <c r="G214" i="1"/>
  <c r="I215" i="1"/>
  <c r="M215" i="1"/>
  <c r="Q215" i="1"/>
  <c r="K215" i="1"/>
  <c r="S206" i="1"/>
  <c r="R206" i="1"/>
  <c r="Q206" i="1"/>
  <c r="P206" i="1"/>
  <c r="O206" i="1"/>
  <c r="N206" i="1"/>
  <c r="M206" i="1"/>
  <c r="L206" i="1"/>
  <c r="K206" i="1"/>
  <c r="J206" i="1"/>
  <c r="I206" i="1"/>
  <c r="S205" i="1"/>
  <c r="R205" i="1"/>
  <c r="Q205" i="1"/>
  <c r="P205" i="1"/>
  <c r="O205" i="1"/>
  <c r="N205" i="1"/>
  <c r="M205" i="1"/>
  <c r="L205" i="1"/>
  <c r="K205" i="1"/>
  <c r="J205" i="1"/>
  <c r="I205" i="1"/>
  <c r="S204" i="1"/>
  <c r="R204" i="1"/>
  <c r="Q204" i="1"/>
  <c r="P204" i="1"/>
  <c r="O204" i="1"/>
  <c r="N204" i="1"/>
  <c r="M204" i="1"/>
  <c r="L204" i="1"/>
  <c r="K204" i="1"/>
  <c r="J204" i="1"/>
  <c r="I204" i="1"/>
  <c r="S203" i="1"/>
  <c r="R203" i="1"/>
  <c r="Q203" i="1"/>
  <c r="P203" i="1"/>
  <c r="O203" i="1"/>
  <c r="N203" i="1"/>
  <c r="M203" i="1"/>
  <c r="L203" i="1"/>
  <c r="K203" i="1"/>
  <c r="J203" i="1"/>
  <c r="I203" i="1"/>
  <c r="S202" i="1"/>
  <c r="R202" i="1"/>
  <c r="Q202" i="1"/>
  <c r="P202" i="1"/>
  <c r="O202" i="1"/>
  <c r="N202" i="1"/>
  <c r="M202" i="1"/>
  <c r="L202" i="1"/>
  <c r="K202" i="1"/>
  <c r="J202" i="1"/>
  <c r="I202" i="1"/>
  <c r="H206" i="1"/>
  <c r="H205" i="1"/>
  <c r="H204" i="1"/>
  <c r="H203" i="1"/>
  <c r="H202" i="1"/>
  <c r="S209" i="1"/>
  <c r="R209" i="1"/>
  <c r="Q209" i="1"/>
  <c r="P209" i="1"/>
  <c r="O209" i="1"/>
  <c r="N209" i="1"/>
  <c r="M209" i="1"/>
  <c r="L209" i="1"/>
  <c r="K209" i="1"/>
  <c r="J209" i="1"/>
  <c r="I209" i="1"/>
  <c r="S208" i="1"/>
  <c r="R208" i="1"/>
  <c r="Q208" i="1"/>
  <c r="P208" i="1"/>
  <c r="O208" i="1"/>
  <c r="N208" i="1"/>
  <c r="M208" i="1"/>
  <c r="L208" i="1"/>
  <c r="K208" i="1"/>
  <c r="J208" i="1"/>
  <c r="I208" i="1"/>
  <c r="S168" i="1"/>
  <c r="R168" i="1"/>
  <c r="Q168" i="1"/>
  <c r="P168" i="1"/>
  <c r="O168" i="1"/>
  <c r="N168" i="1"/>
  <c r="M168" i="1"/>
  <c r="L168" i="1"/>
  <c r="K168" i="1"/>
  <c r="J168" i="1"/>
  <c r="I168" i="1"/>
  <c r="S201" i="1"/>
  <c r="R201" i="1"/>
  <c r="Q201" i="1"/>
  <c r="P201" i="1"/>
  <c r="O201" i="1"/>
  <c r="N201" i="1"/>
  <c r="M201" i="1"/>
  <c r="L201" i="1"/>
  <c r="K201" i="1"/>
  <c r="J201" i="1"/>
  <c r="I201" i="1"/>
  <c r="S188" i="1"/>
  <c r="R188" i="1"/>
  <c r="Q188" i="1"/>
  <c r="P188" i="1"/>
  <c r="O188" i="1"/>
  <c r="N188" i="1"/>
  <c r="M188" i="1"/>
  <c r="L188" i="1"/>
  <c r="K188" i="1"/>
  <c r="J188" i="1"/>
  <c r="I188" i="1"/>
  <c r="H209" i="1"/>
  <c r="H208" i="1"/>
  <c r="H168" i="1"/>
  <c r="H201" i="1"/>
  <c r="H188" i="1"/>
  <c r="O210" i="1" l="1"/>
  <c r="K210" i="1"/>
  <c r="S210" i="1"/>
  <c r="I210" i="1"/>
  <c r="M210" i="1"/>
  <c r="J210" i="1"/>
  <c r="N210" i="1"/>
  <c r="R210" i="1"/>
  <c r="L210" i="1"/>
  <c r="P210" i="1"/>
  <c r="Q210" i="1"/>
  <c r="H210" i="1"/>
  <c r="G215" i="1"/>
  <c r="G201" i="1"/>
  <c r="G204" i="1"/>
  <c r="G168" i="1"/>
  <c r="G205" i="1"/>
  <c r="G208" i="1"/>
  <c r="G202" i="1"/>
  <c r="G206" i="1"/>
  <c r="G188" i="1"/>
  <c r="G209" i="1"/>
  <c r="G203" i="1"/>
  <c r="S183" i="1"/>
  <c r="R183" i="1"/>
  <c r="Q183" i="1"/>
  <c r="P183" i="1"/>
  <c r="O183" i="1"/>
  <c r="N183" i="1"/>
  <c r="M183" i="1"/>
  <c r="L183" i="1"/>
  <c r="K183" i="1"/>
  <c r="J183" i="1"/>
  <c r="I183" i="1"/>
  <c r="S182" i="1"/>
  <c r="R182" i="1"/>
  <c r="S181" i="1"/>
  <c r="R181" i="1"/>
  <c r="Q181" i="1"/>
  <c r="P181" i="1"/>
  <c r="O181" i="1"/>
  <c r="N181" i="1"/>
  <c r="M181" i="1"/>
  <c r="L181" i="1"/>
  <c r="K181" i="1"/>
  <c r="J181" i="1"/>
  <c r="I181" i="1"/>
  <c r="H183" i="1"/>
  <c r="H181" i="1"/>
  <c r="S173" i="1"/>
  <c r="R173" i="1"/>
  <c r="Q173" i="1"/>
  <c r="S170" i="1"/>
  <c r="S172" i="1" s="1"/>
  <c r="R170" i="1"/>
  <c r="R172" i="1" s="1"/>
  <c r="Q170" i="1"/>
  <c r="Q172" i="1" s="1"/>
  <c r="P170" i="1"/>
  <c r="P172" i="1" s="1"/>
  <c r="O170" i="1"/>
  <c r="O172" i="1" s="1"/>
  <c r="N170" i="1"/>
  <c r="N172" i="1" s="1"/>
  <c r="M170" i="1"/>
  <c r="M172" i="1" s="1"/>
  <c r="L170" i="1"/>
  <c r="L172" i="1" s="1"/>
  <c r="K170" i="1"/>
  <c r="K172" i="1" s="1"/>
  <c r="J170" i="1"/>
  <c r="J172" i="1" s="1"/>
  <c r="I170" i="1"/>
  <c r="I172" i="1" s="1"/>
  <c r="H170" i="1"/>
  <c r="H172" i="1" s="1"/>
  <c r="S167" i="1"/>
  <c r="R167" i="1"/>
  <c r="Q167" i="1"/>
  <c r="P167" i="1"/>
  <c r="O167" i="1"/>
  <c r="N167" i="1"/>
  <c r="M167" i="1"/>
  <c r="L167" i="1"/>
  <c r="K167" i="1"/>
  <c r="J167" i="1"/>
  <c r="I167" i="1"/>
  <c r="S166" i="1"/>
  <c r="R166" i="1"/>
  <c r="Q166" i="1"/>
  <c r="P166" i="1"/>
  <c r="O166" i="1"/>
  <c r="N166" i="1"/>
  <c r="M166" i="1"/>
  <c r="L166" i="1"/>
  <c r="K166" i="1"/>
  <c r="J166" i="1"/>
  <c r="I166" i="1"/>
  <c r="H167" i="1"/>
  <c r="H166" i="1"/>
  <c r="H169" i="1" l="1"/>
  <c r="S169" i="1"/>
  <c r="L169" i="1"/>
  <c r="P169" i="1"/>
  <c r="K169" i="1"/>
  <c r="I169" i="1"/>
  <c r="M169" i="1"/>
  <c r="Q169" i="1"/>
  <c r="O169" i="1"/>
  <c r="J169" i="1"/>
  <c r="N169" i="1"/>
  <c r="R169" i="1"/>
  <c r="G170" i="1"/>
  <c r="G181" i="1"/>
  <c r="G166" i="1"/>
  <c r="G167" i="1"/>
  <c r="G183" i="1"/>
  <c r="G172" i="1"/>
  <c r="G216" i="1" l="1"/>
  <c r="G169" i="1"/>
  <c r="S162" i="1" l="1"/>
  <c r="R162" i="1"/>
  <c r="Q162" i="1"/>
  <c r="P162" i="1"/>
  <c r="O162" i="1"/>
  <c r="N162" i="1"/>
  <c r="M162" i="1"/>
  <c r="L162" i="1"/>
  <c r="K162" i="1"/>
  <c r="J162" i="1"/>
  <c r="I162" i="1"/>
  <c r="S161" i="1"/>
  <c r="R161" i="1"/>
  <c r="Q161" i="1"/>
  <c r="P161" i="1"/>
  <c r="O161" i="1"/>
  <c r="N161" i="1"/>
  <c r="M161" i="1"/>
  <c r="L161" i="1"/>
  <c r="K161" i="1"/>
  <c r="J161" i="1"/>
  <c r="I161" i="1"/>
  <c r="S160" i="1"/>
  <c r="R160" i="1"/>
  <c r="Q160" i="1"/>
  <c r="P160" i="1"/>
  <c r="O160" i="1"/>
  <c r="N160" i="1"/>
  <c r="M160" i="1"/>
  <c r="L160" i="1"/>
  <c r="K160" i="1"/>
  <c r="J160" i="1"/>
  <c r="I160" i="1"/>
  <c r="S159" i="1"/>
  <c r="R159" i="1"/>
  <c r="Q159" i="1"/>
  <c r="P159" i="1"/>
  <c r="O159" i="1"/>
  <c r="N159" i="1"/>
  <c r="M159" i="1"/>
  <c r="L159" i="1"/>
  <c r="K159" i="1"/>
  <c r="J159" i="1"/>
  <c r="I159" i="1"/>
  <c r="H162" i="1"/>
  <c r="H161" i="1"/>
  <c r="H160" i="1"/>
  <c r="H159" i="1"/>
  <c r="I163" i="1" l="1"/>
  <c r="J163" i="1"/>
  <c r="R163" i="1"/>
  <c r="M163" i="1"/>
  <c r="N163" i="1"/>
  <c r="Q163" i="1"/>
  <c r="K163" i="1"/>
  <c r="O163" i="1"/>
  <c r="S163" i="1"/>
  <c r="P163" i="1"/>
  <c r="L163" i="1"/>
  <c r="H163" i="1"/>
  <c r="G162" i="1"/>
  <c r="G161" i="1"/>
  <c r="G160" i="1"/>
  <c r="G159" i="1"/>
  <c r="S157" i="1"/>
  <c r="R157" i="1"/>
  <c r="Q157" i="1"/>
  <c r="P157" i="1"/>
  <c r="O157" i="1"/>
  <c r="N157" i="1"/>
  <c r="M157" i="1"/>
  <c r="L157" i="1"/>
  <c r="K157" i="1"/>
  <c r="J157" i="1"/>
  <c r="I157" i="1"/>
  <c r="S156" i="1"/>
  <c r="S158" i="1" s="1"/>
  <c r="R156" i="1"/>
  <c r="R158" i="1" s="1"/>
  <c r="Q156" i="1"/>
  <c r="Q158" i="1" s="1"/>
  <c r="P156" i="1"/>
  <c r="P158" i="1" s="1"/>
  <c r="O156" i="1"/>
  <c r="O158" i="1" s="1"/>
  <c r="N156" i="1"/>
  <c r="N158" i="1" s="1"/>
  <c r="M156" i="1"/>
  <c r="M158" i="1" s="1"/>
  <c r="L156" i="1"/>
  <c r="L158" i="1" s="1"/>
  <c r="K156" i="1"/>
  <c r="J156" i="1"/>
  <c r="J158" i="1" s="1"/>
  <c r="I156" i="1"/>
  <c r="I158" i="1" s="1"/>
  <c r="S155" i="1"/>
  <c r="R155" i="1"/>
  <c r="Q155" i="1"/>
  <c r="P155" i="1"/>
  <c r="O155" i="1"/>
  <c r="N155" i="1"/>
  <c r="M155" i="1"/>
  <c r="L155" i="1"/>
  <c r="K155" i="1"/>
  <c r="J155" i="1"/>
  <c r="I155" i="1"/>
  <c r="S154" i="1"/>
  <c r="R154" i="1"/>
  <c r="Q154" i="1"/>
  <c r="P154" i="1"/>
  <c r="O154" i="1"/>
  <c r="N154" i="1"/>
  <c r="M154" i="1"/>
  <c r="L154" i="1"/>
  <c r="K154" i="1"/>
  <c r="J154" i="1"/>
  <c r="I154" i="1"/>
  <c r="H157" i="1"/>
  <c r="H156" i="1"/>
  <c r="H158" i="1" s="1"/>
  <c r="H155" i="1"/>
  <c r="H154" i="1"/>
  <c r="S152" i="1"/>
  <c r="R152" i="1"/>
  <c r="Q152" i="1"/>
  <c r="P152" i="1"/>
  <c r="O152" i="1"/>
  <c r="N152" i="1"/>
  <c r="M152" i="1"/>
  <c r="L152" i="1"/>
  <c r="K152" i="1"/>
  <c r="J152" i="1"/>
  <c r="I152" i="1"/>
  <c r="S151" i="1"/>
  <c r="R151" i="1"/>
  <c r="Q151" i="1"/>
  <c r="P151" i="1"/>
  <c r="O151" i="1"/>
  <c r="N151" i="1"/>
  <c r="M151" i="1"/>
  <c r="L151" i="1"/>
  <c r="K151" i="1"/>
  <c r="J151" i="1"/>
  <c r="I151" i="1"/>
  <c r="S150" i="1"/>
  <c r="R150" i="1"/>
  <c r="Q150" i="1"/>
  <c r="P150" i="1"/>
  <c r="O150" i="1"/>
  <c r="N150" i="1"/>
  <c r="M150" i="1"/>
  <c r="L150" i="1"/>
  <c r="K150" i="1"/>
  <c r="J150" i="1"/>
  <c r="I150" i="1"/>
  <c r="S149" i="1"/>
  <c r="R149" i="1"/>
  <c r="Q149" i="1"/>
  <c r="P149" i="1"/>
  <c r="O149" i="1"/>
  <c r="N149" i="1"/>
  <c r="M149" i="1"/>
  <c r="L149" i="1"/>
  <c r="K149" i="1"/>
  <c r="J149" i="1"/>
  <c r="I149" i="1"/>
  <c r="H152" i="1"/>
  <c r="H151" i="1"/>
  <c r="H150" i="1"/>
  <c r="H149" i="1"/>
  <c r="G154" i="1" l="1"/>
  <c r="G163" i="1"/>
  <c r="G155" i="1"/>
  <c r="G156" i="1"/>
  <c r="G158" i="1" s="1"/>
  <c r="G157" i="1"/>
  <c r="K158" i="1"/>
  <c r="G150" i="1"/>
  <c r="S153" i="1"/>
  <c r="R153" i="1"/>
  <c r="Q153" i="1"/>
  <c r="O153" i="1"/>
  <c r="N153" i="1"/>
  <c r="M153" i="1"/>
  <c r="K153" i="1"/>
  <c r="J153" i="1"/>
  <c r="I153" i="1"/>
  <c r="S146" i="1"/>
  <c r="R146" i="1"/>
  <c r="Q146" i="1"/>
  <c r="P146" i="1"/>
  <c r="O146" i="1"/>
  <c r="N146" i="1"/>
  <c r="M146" i="1"/>
  <c r="L146" i="1"/>
  <c r="K146" i="1"/>
  <c r="J146" i="1"/>
  <c r="I146" i="1"/>
  <c r="S145" i="1"/>
  <c r="R145" i="1"/>
  <c r="Q145" i="1"/>
  <c r="P145" i="1"/>
  <c r="O145" i="1"/>
  <c r="N145" i="1"/>
  <c r="M145" i="1"/>
  <c r="L145" i="1"/>
  <c r="K145" i="1"/>
  <c r="J145" i="1"/>
  <c r="I145" i="1"/>
  <c r="S144" i="1"/>
  <c r="R144" i="1"/>
  <c r="Q144" i="1"/>
  <c r="P144" i="1"/>
  <c r="O144" i="1"/>
  <c r="S143" i="1"/>
  <c r="R143" i="1"/>
  <c r="Q143" i="1"/>
  <c r="P143" i="1"/>
  <c r="O143" i="1"/>
  <c r="N143" i="1"/>
  <c r="M143" i="1"/>
  <c r="L143" i="1"/>
  <c r="K143" i="1"/>
  <c r="J143" i="1"/>
  <c r="I143" i="1"/>
  <c r="H146" i="1"/>
  <c r="H145" i="1"/>
  <c r="H144" i="1"/>
  <c r="H143" i="1"/>
  <c r="G152" i="1" l="1"/>
  <c r="G151" i="1"/>
  <c r="G149" i="1"/>
  <c r="L153" i="1"/>
  <c r="P153" i="1"/>
  <c r="H153" i="1"/>
  <c r="G146" i="1"/>
  <c r="G145" i="1"/>
  <c r="G143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S140" i="1"/>
  <c r="R140" i="1"/>
  <c r="Q140" i="1"/>
  <c r="P140" i="1"/>
  <c r="O140" i="1"/>
  <c r="O142" i="1" s="1"/>
  <c r="N140" i="1"/>
  <c r="N142" i="1" s="1"/>
  <c r="M140" i="1"/>
  <c r="M142" i="1" s="1"/>
  <c r="L140" i="1"/>
  <c r="L142" i="1" s="1"/>
  <c r="K140" i="1"/>
  <c r="K142" i="1" s="1"/>
  <c r="J140" i="1"/>
  <c r="J142" i="1" s="1"/>
  <c r="I140" i="1"/>
  <c r="I142" i="1" s="1"/>
  <c r="H140" i="1"/>
  <c r="H142" i="1" s="1"/>
  <c r="S139" i="1"/>
  <c r="R139" i="1"/>
  <c r="Q139" i="1"/>
  <c r="P139" i="1"/>
  <c r="O139" i="1"/>
  <c r="N139" i="1"/>
  <c r="M139" i="1"/>
  <c r="L139" i="1"/>
  <c r="K139" i="1"/>
  <c r="J139" i="1"/>
  <c r="I139" i="1"/>
  <c r="H139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S142" i="1"/>
  <c r="R142" i="1"/>
  <c r="Q142" i="1"/>
  <c r="P142" i="1"/>
  <c r="G153" i="1" l="1"/>
  <c r="H24" i="1"/>
  <c r="H25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G139" i="1" l="1"/>
  <c r="G141" i="1"/>
  <c r="G140" i="1"/>
  <c r="G142" i="1" s="1"/>
  <c r="G138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S129" i="1"/>
  <c r="R129" i="1"/>
  <c r="Q129" i="1"/>
  <c r="P129" i="1"/>
  <c r="O129" i="1"/>
  <c r="N129" i="1"/>
  <c r="M129" i="1"/>
  <c r="L129" i="1"/>
  <c r="K129" i="1"/>
  <c r="J129" i="1"/>
  <c r="I129" i="1"/>
  <c r="S128" i="1"/>
  <c r="R128" i="1"/>
  <c r="Q128" i="1"/>
  <c r="P128" i="1"/>
  <c r="O128" i="1"/>
  <c r="N128" i="1"/>
  <c r="M128" i="1"/>
  <c r="L128" i="1"/>
  <c r="K128" i="1"/>
  <c r="J128" i="1"/>
  <c r="I128" i="1"/>
  <c r="S127" i="1"/>
  <c r="R127" i="1"/>
  <c r="Q127" i="1"/>
  <c r="P127" i="1"/>
  <c r="O127" i="1"/>
  <c r="N127" i="1"/>
  <c r="M127" i="1"/>
  <c r="L127" i="1"/>
  <c r="K127" i="1"/>
  <c r="J127" i="1"/>
  <c r="I127" i="1"/>
  <c r="H129" i="1"/>
  <c r="H128" i="1"/>
  <c r="H127" i="1"/>
  <c r="J137" i="1" l="1"/>
  <c r="J246" i="1" s="1"/>
  <c r="N137" i="1"/>
  <c r="N246" i="1" s="1"/>
  <c r="R137" i="1"/>
  <c r="R246" i="1" s="1"/>
  <c r="I137" i="1"/>
  <c r="I246" i="1" s="1"/>
  <c r="M137" i="1"/>
  <c r="M246" i="1" s="1"/>
  <c r="Q137" i="1"/>
  <c r="Q246" i="1" s="1"/>
  <c r="K137" i="1"/>
  <c r="K246" i="1" s="1"/>
  <c r="O137" i="1"/>
  <c r="O246" i="1" s="1"/>
  <c r="S137" i="1"/>
  <c r="S246" i="1" s="1"/>
  <c r="L137" i="1"/>
  <c r="L246" i="1" s="1"/>
  <c r="P137" i="1"/>
  <c r="P246" i="1" s="1"/>
  <c r="G133" i="1"/>
  <c r="H137" i="1"/>
  <c r="H246" i="1" s="1"/>
  <c r="G129" i="1"/>
  <c r="G127" i="1"/>
  <c r="S124" i="1"/>
  <c r="R124" i="1"/>
  <c r="Q124" i="1"/>
  <c r="P124" i="1"/>
  <c r="O124" i="1"/>
  <c r="N124" i="1"/>
  <c r="M124" i="1"/>
  <c r="L124" i="1"/>
  <c r="K124" i="1"/>
  <c r="J124" i="1"/>
  <c r="I124" i="1"/>
  <c r="S123" i="1"/>
  <c r="R123" i="1"/>
  <c r="Q123" i="1"/>
  <c r="P123" i="1"/>
  <c r="O123" i="1"/>
  <c r="N123" i="1"/>
  <c r="M123" i="1"/>
  <c r="L123" i="1"/>
  <c r="K123" i="1"/>
  <c r="J123" i="1"/>
  <c r="I123" i="1"/>
  <c r="S122" i="1"/>
  <c r="R122" i="1"/>
  <c r="Q122" i="1"/>
  <c r="P122" i="1"/>
  <c r="O122" i="1"/>
  <c r="N122" i="1"/>
  <c r="M122" i="1"/>
  <c r="L122" i="1"/>
  <c r="K122" i="1"/>
  <c r="J122" i="1"/>
  <c r="I122" i="1"/>
  <c r="S121" i="1"/>
  <c r="R121" i="1"/>
  <c r="Q121" i="1"/>
  <c r="P121" i="1"/>
  <c r="O121" i="1"/>
  <c r="N121" i="1"/>
  <c r="M121" i="1"/>
  <c r="L121" i="1"/>
  <c r="K121" i="1"/>
  <c r="J121" i="1"/>
  <c r="I121" i="1"/>
  <c r="H124" i="1"/>
  <c r="H123" i="1"/>
  <c r="H122" i="1"/>
  <c r="H121" i="1"/>
  <c r="G246" i="1" l="1"/>
  <c r="G137" i="1"/>
  <c r="G128" i="1"/>
  <c r="G124" i="1" l="1"/>
  <c r="G123" i="1"/>
  <c r="G122" i="1"/>
  <c r="G121" i="1"/>
  <c r="S115" i="1"/>
  <c r="R115" i="1"/>
  <c r="Q115" i="1"/>
  <c r="S112" i="1"/>
  <c r="R112" i="1"/>
  <c r="Q112" i="1"/>
  <c r="P112" i="1"/>
  <c r="O112" i="1"/>
  <c r="N112" i="1"/>
  <c r="M112" i="1"/>
  <c r="L112" i="1"/>
  <c r="K112" i="1"/>
  <c r="J112" i="1"/>
  <c r="I112" i="1"/>
  <c r="S111" i="1"/>
  <c r="R111" i="1"/>
  <c r="Q111" i="1"/>
  <c r="P111" i="1"/>
  <c r="O111" i="1"/>
  <c r="N111" i="1"/>
  <c r="M111" i="1"/>
  <c r="L111" i="1"/>
  <c r="K111" i="1"/>
  <c r="J111" i="1"/>
  <c r="I111" i="1"/>
  <c r="H112" i="1"/>
  <c r="H111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S107" i="1"/>
  <c r="R107" i="1"/>
  <c r="Q107" i="1"/>
  <c r="P107" i="1"/>
  <c r="O107" i="1"/>
  <c r="N107" i="1"/>
  <c r="M107" i="1"/>
  <c r="L107" i="1"/>
  <c r="K107" i="1"/>
  <c r="J107" i="1"/>
  <c r="I107" i="1"/>
  <c r="S106" i="1"/>
  <c r="P106" i="1"/>
  <c r="O106" i="1"/>
  <c r="N106" i="1"/>
  <c r="M106" i="1"/>
  <c r="L106" i="1"/>
  <c r="K106" i="1"/>
  <c r="J106" i="1"/>
  <c r="R105" i="1"/>
  <c r="Q105" i="1"/>
  <c r="P105" i="1"/>
  <c r="O105" i="1"/>
  <c r="N105" i="1"/>
  <c r="M105" i="1"/>
  <c r="L105" i="1"/>
  <c r="K105" i="1"/>
  <c r="J105" i="1"/>
  <c r="I105" i="1"/>
  <c r="S104" i="1"/>
  <c r="R104" i="1"/>
  <c r="Q104" i="1"/>
  <c r="S103" i="1"/>
  <c r="R103" i="1"/>
  <c r="Q103" i="1"/>
  <c r="P103" i="1"/>
  <c r="O103" i="1"/>
  <c r="N103" i="1"/>
  <c r="M103" i="1"/>
  <c r="L103" i="1"/>
  <c r="K103" i="1"/>
  <c r="J103" i="1"/>
  <c r="I103" i="1"/>
  <c r="S102" i="1"/>
  <c r="R102" i="1"/>
  <c r="Q102" i="1"/>
  <c r="P102" i="1"/>
  <c r="O102" i="1"/>
  <c r="N102" i="1"/>
  <c r="S101" i="1"/>
  <c r="R101" i="1"/>
  <c r="H107" i="1"/>
  <c r="H105" i="1"/>
  <c r="H103" i="1"/>
  <c r="H102" i="1"/>
  <c r="S98" i="1"/>
  <c r="R98" i="1"/>
  <c r="M98" i="1"/>
  <c r="L98" i="1"/>
  <c r="K98" i="1"/>
  <c r="J98" i="1"/>
  <c r="S99" i="1"/>
  <c r="R99" i="1"/>
  <c r="Q99" i="1"/>
  <c r="N99" i="1"/>
  <c r="M99" i="1"/>
  <c r="L99" i="1"/>
  <c r="K99" i="1"/>
  <c r="J99" i="1"/>
  <c r="I99" i="1"/>
  <c r="H99" i="1"/>
  <c r="P95" i="1"/>
  <c r="P94" i="1"/>
  <c r="S93" i="1"/>
  <c r="R93" i="1"/>
  <c r="Q93" i="1"/>
  <c r="P93" i="1"/>
  <c r="M93" i="1"/>
  <c r="L93" i="1"/>
  <c r="K93" i="1"/>
  <c r="J93" i="1"/>
  <c r="I93" i="1"/>
  <c r="S92" i="1"/>
  <c r="R92" i="1"/>
  <c r="Q92" i="1"/>
  <c r="P92" i="1"/>
  <c r="S91" i="1"/>
  <c r="R91" i="1"/>
  <c r="Q91" i="1"/>
  <c r="P91" i="1"/>
  <c r="O91" i="1"/>
  <c r="N91" i="1"/>
  <c r="M91" i="1"/>
  <c r="L91" i="1"/>
  <c r="K91" i="1"/>
  <c r="J91" i="1"/>
  <c r="I91" i="1"/>
  <c r="H93" i="1"/>
  <c r="H91" i="1"/>
  <c r="S86" i="1"/>
  <c r="O86" i="1"/>
  <c r="N86" i="1"/>
  <c r="M86" i="1"/>
  <c r="L86" i="1"/>
  <c r="K86" i="1"/>
  <c r="J86" i="1"/>
  <c r="I86" i="1"/>
  <c r="S85" i="1"/>
  <c r="O85" i="1"/>
  <c r="N85" i="1"/>
  <c r="M85" i="1"/>
  <c r="L85" i="1"/>
  <c r="K85" i="1"/>
  <c r="J85" i="1"/>
  <c r="I85" i="1"/>
  <c r="S84" i="1"/>
  <c r="R84" i="1"/>
  <c r="Q84" i="1"/>
  <c r="P84" i="1"/>
  <c r="O84" i="1"/>
  <c r="N84" i="1"/>
  <c r="M84" i="1"/>
  <c r="L84" i="1"/>
  <c r="K84" i="1"/>
  <c r="J84" i="1"/>
  <c r="I84" i="1"/>
  <c r="S83" i="1"/>
  <c r="O83" i="1"/>
  <c r="N83" i="1"/>
  <c r="M83" i="1"/>
  <c r="L83" i="1"/>
  <c r="K83" i="1"/>
  <c r="J83" i="1"/>
  <c r="I83" i="1"/>
  <c r="H86" i="1"/>
  <c r="H85" i="1"/>
  <c r="H84" i="1"/>
  <c r="H83" i="1"/>
  <c r="S81" i="1"/>
  <c r="S82" i="1" s="1"/>
  <c r="R81" i="1"/>
  <c r="R82" i="1" s="1"/>
  <c r="Q81" i="1"/>
  <c r="Q82" i="1" s="1"/>
  <c r="P81" i="1"/>
  <c r="P82" i="1" s="1"/>
  <c r="O81" i="1"/>
  <c r="O82" i="1" s="1"/>
  <c r="N81" i="1"/>
  <c r="N82" i="1" s="1"/>
  <c r="M81" i="1"/>
  <c r="M82" i="1" s="1"/>
  <c r="L81" i="1"/>
  <c r="L82" i="1" s="1"/>
  <c r="K81" i="1"/>
  <c r="K82" i="1" s="1"/>
  <c r="J81" i="1"/>
  <c r="J82" i="1" s="1"/>
  <c r="I81" i="1"/>
  <c r="I82" i="1" s="1"/>
  <c r="S80" i="1"/>
  <c r="R80" i="1"/>
  <c r="Q80" i="1"/>
  <c r="P80" i="1"/>
  <c r="O80" i="1"/>
  <c r="N80" i="1"/>
  <c r="M80" i="1"/>
  <c r="L80" i="1"/>
  <c r="K80" i="1"/>
  <c r="J80" i="1"/>
  <c r="I80" i="1"/>
  <c r="H81" i="1"/>
  <c r="H82" i="1" s="1"/>
  <c r="H80" i="1"/>
  <c r="S78" i="1"/>
  <c r="S79" i="1" s="1"/>
  <c r="R78" i="1"/>
  <c r="R79" i="1" s="1"/>
  <c r="Q78" i="1"/>
  <c r="Q79" i="1" s="1"/>
  <c r="P78" i="1"/>
  <c r="P79" i="1" s="1"/>
  <c r="O78" i="1"/>
  <c r="O79" i="1" s="1"/>
  <c r="N78" i="1"/>
  <c r="N79" i="1" s="1"/>
  <c r="M78" i="1"/>
  <c r="M79" i="1" s="1"/>
  <c r="L78" i="1"/>
  <c r="L79" i="1" s="1"/>
  <c r="K78" i="1"/>
  <c r="K79" i="1" s="1"/>
  <c r="J78" i="1"/>
  <c r="J79" i="1" s="1"/>
  <c r="I78" i="1"/>
  <c r="H78" i="1"/>
  <c r="H79" i="1" s="1"/>
  <c r="S76" i="1"/>
  <c r="R76" i="1"/>
  <c r="Q76" i="1"/>
  <c r="P76" i="1"/>
  <c r="O76" i="1"/>
  <c r="N76" i="1"/>
  <c r="M76" i="1"/>
  <c r="L76" i="1"/>
  <c r="K76" i="1"/>
  <c r="J76" i="1"/>
  <c r="I76" i="1"/>
  <c r="S75" i="1"/>
  <c r="R75" i="1"/>
  <c r="Q75" i="1"/>
  <c r="P75" i="1"/>
  <c r="O75" i="1"/>
  <c r="N75" i="1"/>
  <c r="M75" i="1"/>
  <c r="L75" i="1"/>
  <c r="K75" i="1"/>
  <c r="J75" i="1"/>
  <c r="I75" i="1"/>
  <c r="S74" i="1"/>
  <c r="R74" i="1"/>
  <c r="Q74" i="1"/>
  <c r="P74" i="1"/>
  <c r="O74" i="1"/>
  <c r="N74" i="1"/>
  <c r="M74" i="1"/>
  <c r="L74" i="1"/>
  <c r="K74" i="1"/>
  <c r="J74" i="1"/>
  <c r="I74" i="1"/>
  <c r="S73" i="1"/>
  <c r="R73" i="1"/>
  <c r="Q73" i="1"/>
  <c r="P73" i="1"/>
  <c r="O73" i="1"/>
  <c r="N73" i="1"/>
  <c r="M73" i="1"/>
  <c r="L73" i="1"/>
  <c r="K73" i="1"/>
  <c r="J73" i="1"/>
  <c r="I73" i="1"/>
  <c r="S72" i="1"/>
  <c r="R72" i="1"/>
  <c r="Q72" i="1"/>
  <c r="P72" i="1"/>
  <c r="O72" i="1"/>
  <c r="N72" i="1"/>
  <c r="M72" i="1"/>
  <c r="L72" i="1"/>
  <c r="K72" i="1"/>
  <c r="J72" i="1"/>
  <c r="I72" i="1"/>
  <c r="S71" i="1"/>
  <c r="R71" i="1"/>
  <c r="Q71" i="1"/>
  <c r="P71" i="1"/>
  <c r="O71" i="1"/>
  <c r="N71" i="1"/>
  <c r="M71" i="1"/>
  <c r="L71" i="1"/>
  <c r="K71" i="1"/>
  <c r="J71" i="1"/>
  <c r="I71" i="1"/>
  <c r="S70" i="1"/>
  <c r="R70" i="1"/>
  <c r="Q70" i="1"/>
  <c r="P70" i="1"/>
  <c r="O70" i="1"/>
  <c r="N70" i="1"/>
  <c r="M70" i="1"/>
  <c r="L70" i="1"/>
  <c r="K70" i="1"/>
  <c r="J70" i="1"/>
  <c r="I70" i="1"/>
  <c r="H76" i="1"/>
  <c r="H75" i="1"/>
  <c r="H74" i="1"/>
  <c r="H73" i="1"/>
  <c r="H72" i="1"/>
  <c r="H71" i="1"/>
  <c r="H70" i="1"/>
  <c r="S68" i="1"/>
  <c r="R68" i="1"/>
  <c r="Q68" i="1"/>
  <c r="P68" i="1"/>
  <c r="O68" i="1"/>
  <c r="N68" i="1"/>
  <c r="M68" i="1"/>
  <c r="L68" i="1"/>
  <c r="K68" i="1"/>
  <c r="J68" i="1"/>
  <c r="I68" i="1"/>
  <c r="S67" i="1"/>
  <c r="R67" i="1"/>
  <c r="Q67" i="1"/>
  <c r="P67" i="1"/>
  <c r="O67" i="1"/>
  <c r="N67" i="1"/>
  <c r="M67" i="1"/>
  <c r="L67" i="1"/>
  <c r="K67" i="1"/>
  <c r="J67" i="1"/>
  <c r="I67" i="1"/>
  <c r="S66" i="1"/>
  <c r="R66" i="1"/>
  <c r="Q66" i="1"/>
  <c r="P66" i="1"/>
  <c r="O66" i="1"/>
  <c r="N66" i="1"/>
  <c r="M66" i="1"/>
  <c r="L66" i="1"/>
  <c r="K66" i="1"/>
  <c r="J66" i="1"/>
  <c r="I66" i="1"/>
  <c r="H68" i="1"/>
  <c r="H67" i="1"/>
  <c r="H66" i="1"/>
  <c r="S64" i="1"/>
  <c r="R64" i="1"/>
  <c r="Q64" i="1"/>
  <c r="P64" i="1"/>
  <c r="O64" i="1"/>
  <c r="N64" i="1"/>
  <c r="M64" i="1"/>
  <c r="L64" i="1"/>
  <c r="K64" i="1"/>
  <c r="J64" i="1"/>
  <c r="I64" i="1"/>
  <c r="S63" i="1"/>
  <c r="R63" i="1"/>
  <c r="Q63" i="1"/>
  <c r="P63" i="1"/>
  <c r="O63" i="1"/>
  <c r="N63" i="1"/>
  <c r="M63" i="1"/>
  <c r="L63" i="1"/>
  <c r="K63" i="1"/>
  <c r="J63" i="1"/>
  <c r="I63" i="1"/>
  <c r="S62" i="1"/>
  <c r="R62" i="1"/>
  <c r="Q62" i="1"/>
  <c r="P62" i="1"/>
  <c r="O62" i="1"/>
  <c r="N62" i="1"/>
  <c r="M62" i="1"/>
  <c r="L62" i="1"/>
  <c r="K62" i="1"/>
  <c r="J62" i="1"/>
  <c r="I62" i="1"/>
  <c r="S61" i="1"/>
  <c r="R61" i="1"/>
  <c r="Q61" i="1"/>
  <c r="P61" i="1"/>
  <c r="O61" i="1"/>
  <c r="N61" i="1"/>
  <c r="M61" i="1"/>
  <c r="L61" i="1"/>
  <c r="K61" i="1"/>
  <c r="J61" i="1"/>
  <c r="I61" i="1"/>
  <c r="S60" i="1"/>
  <c r="R60" i="1"/>
  <c r="Q60" i="1"/>
  <c r="P60" i="1"/>
  <c r="O60" i="1"/>
  <c r="N60" i="1"/>
  <c r="M60" i="1"/>
  <c r="L60" i="1"/>
  <c r="K60" i="1"/>
  <c r="J60" i="1"/>
  <c r="I60" i="1"/>
  <c r="H64" i="1"/>
  <c r="H63" i="1"/>
  <c r="H62" i="1"/>
  <c r="H61" i="1"/>
  <c r="H60" i="1"/>
  <c r="S56" i="1"/>
  <c r="R56" i="1"/>
  <c r="Q56" i="1"/>
  <c r="P56" i="1"/>
  <c r="O56" i="1"/>
  <c r="N56" i="1"/>
  <c r="M56" i="1"/>
  <c r="L56" i="1"/>
  <c r="K56" i="1"/>
  <c r="J56" i="1"/>
  <c r="I56" i="1"/>
  <c r="S55" i="1"/>
  <c r="R55" i="1"/>
  <c r="Q55" i="1"/>
  <c r="P55" i="1"/>
  <c r="O55" i="1"/>
  <c r="N55" i="1"/>
  <c r="M55" i="1"/>
  <c r="L55" i="1"/>
  <c r="K55" i="1"/>
  <c r="J55" i="1"/>
  <c r="I55" i="1"/>
  <c r="S54" i="1"/>
  <c r="R54" i="1"/>
  <c r="Q54" i="1"/>
  <c r="P54" i="1"/>
  <c r="O54" i="1"/>
  <c r="N54" i="1"/>
  <c r="M54" i="1"/>
  <c r="L54" i="1"/>
  <c r="K54" i="1"/>
  <c r="J54" i="1"/>
  <c r="I54" i="1"/>
  <c r="H56" i="1"/>
  <c r="H55" i="1"/>
  <c r="H54" i="1"/>
  <c r="S47" i="1"/>
  <c r="R47" i="1"/>
  <c r="Q47" i="1"/>
  <c r="P47" i="1"/>
  <c r="O47" i="1"/>
  <c r="N47" i="1"/>
  <c r="M47" i="1"/>
  <c r="L47" i="1"/>
  <c r="K47" i="1"/>
  <c r="J47" i="1"/>
  <c r="I47" i="1"/>
  <c r="H47" i="1"/>
  <c r="S45" i="1"/>
  <c r="R45" i="1"/>
  <c r="Q45" i="1"/>
  <c r="S44" i="1"/>
  <c r="R44" i="1"/>
  <c r="Q44" i="1"/>
  <c r="P44" i="1"/>
  <c r="O44" i="1"/>
  <c r="N44" i="1"/>
  <c r="M44" i="1"/>
  <c r="L44" i="1"/>
  <c r="K44" i="1"/>
  <c r="J44" i="1"/>
  <c r="S43" i="1"/>
  <c r="R43" i="1"/>
  <c r="Q43" i="1"/>
  <c r="N43" i="1"/>
  <c r="M43" i="1"/>
  <c r="L43" i="1"/>
  <c r="K43" i="1"/>
  <c r="J43" i="1"/>
  <c r="I43" i="1"/>
  <c r="P42" i="1"/>
  <c r="O42" i="1"/>
  <c r="S41" i="1"/>
  <c r="R41" i="1"/>
  <c r="Q41" i="1"/>
  <c r="P41" i="1"/>
  <c r="O41" i="1"/>
  <c r="N41" i="1"/>
  <c r="M41" i="1"/>
  <c r="K41" i="1"/>
  <c r="J41" i="1"/>
  <c r="I41" i="1"/>
  <c r="S40" i="1"/>
  <c r="R40" i="1"/>
  <c r="Q40" i="1"/>
  <c r="P40" i="1"/>
  <c r="O40" i="1"/>
  <c r="I40" i="1"/>
  <c r="H43" i="1"/>
  <c r="H42" i="1"/>
  <c r="H40" i="1"/>
  <c r="S37" i="1"/>
  <c r="R37" i="1"/>
  <c r="Q37" i="1"/>
  <c r="P37" i="1"/>
  <c r="O37" i="1"/>
  <c r="N37" i="1"/>
  <c r="M37" i="1"/>
  <c r="L37" i="1"/>
  <c r="K37" i="1"/>
  <c r="J37" i="1"/>
  <c r="I37" i="1"/>
  <c r="S36" i="1"/>
  <c r="R36" i="1"/>
  <c r="Q36" i="1"/>
  <c r="M36" i="1"/>
  <c r="L36" i="1"/>
  <c r="K36" i="1"/>
  <c r="J36" i="1"/>
  <c r="P35" i="1"/>
  <c r="O35" i="1"/>
  <c r="N35" i="1"/>
  <c r="H37" i="1"/>
  <c r="H69" i="1" l="1"/>
  <c r="L69" i="1"/>
  <c r="P69" i="1"/>
  <c r="K69" i="1"/>
  <c r="O69" i="1"/>
  <c r="S69" i="1"/>
  <c r="I69" i="1"/>
  <c r="Q69" i="1"/>
  <c r="J69" i="1"/>
  <c r="N69" i="1"/>
  <c r="R69" i="1"/>
  <c r="M69" i="1"/>
  <c r="J113" i="1"/>
  <c r="N113" i="1"/>
  <c r="R113" i="1"/>
  <c r="L113" i="1"/>
  <c r="P113" i="1"/>
  <c r="I113" i="1"/>
  <c r="H113" i="1"/>
  <c r="K113" i="1"/>
  <c r="O113" i="1"/>
  <c r="S113" i="1"/>
  <c r="M113" i="1"/>
  <c r="Q113" i="1"/>
  <c r="G103" i="1"/>
  <c r="G107" i="1"/>
  <c r="G109" i="1"/>
  <c r="G111" i="1"/>
  <c r="G112" i="1"/>
  <c r="L38" i="1"/>
  <c r="K57" i="1"/>
  <c r="O57" i="1"/>
  <c r="S57" i="1"/>
  <c r="J65" i="1"/>
  <c r="R65" i="1"/>
  <c r="K77" i="1"/>
  <c r="O77" i="1"/>
  <c r="N87" i="1"/>
  <c r="G91" i="1"/>
  <c r="N65" i="1"/>
  <c r="G75" i="1"/>
  <c r="S77" i="1"/>
  <c r="J87" i="1"/>
  <c r="L77" i="1"/>
  <c r="K87" i="1"/>
  <c r="S87" i="1"/>
  <c r="L65" i="1"/>
  <c r="P65" i="1"/>
  <c r="I65" i="1"/>
  <c r="M65" i="1"/>
  <c r="Q65" i="1"/>
  <c r="I77" i="1"/>
  <c r="M77" i="1"/>
  <c r="Q77" i="1"/>
  <c r="J77" i="1"/>
  <c r="N77" i="1"/>
  <c r="L87" i="1"/>
  <c r="P96" i="1"/>
  <c r="J100" i="1"/>
  <c r="R100" i="1"/>
  <c r="L100" i="1"/>
  <c r="G68" i="1"/>
  <c r="P77" i="1"/>
  <c r="O87" i="1"/>
  <c r="M100" i="1"/>
  <c r="G64" i="1"/>
  <c r="K100" i="1"/>
  <c r="S100" i="1"/>
  <c r="K65" i="1"/>
  <c r="O65" i="1"/>
  <c r="S65" i="1"/>
  <c r="R77" i="1"/>
  <c r="H87" i="1"/>
  <c r="N57" i="1"/>
  <c r="R57" i="1"/>
  <c r="G60" i="1"/>
  <c r="H77" i="1"/>
  <c r="I87" i="1"/>
  <c r="M87" i="1"/>
  <c r="G37" i="1"/>
  <c r="M38" i="1"/>
  <c r="Q38" i="1"/>
  <c r="L57" i="1"/>
  <c r="P57" i="1"/>
  <c r="G61" i="1"/>
  <c r="H65" i="1"/>
  <c r="G70" i="1"/>
  <c r="G71" i="1"/>
  <c r="G74" i="1"/>
  <c r="G84" i="1"/>
  <c r="I57" i="1"/>
  <c r="M57" i="1"/>
  <c r="Q57" i="1"/>
  <c r="G47" i="1"/>
  <c r="H57" i="1"/>
  <c r="G55" i="1"/>
  <c r="G78" i="1"/>
  <c r="G79" i="1" s="1"/>
  <c r="I79" i="1"/>
  <c r="G80" i="1"/>
  <c r="G81" i="1"/>
  <c r="G82" i="1" s="1"/>
  <c r="G90" i="1"/>
  <c r="G72" i="1"/>
  <c r="G76" i="1"/>
  <c r="G73" i="1"/>
  <c r="G66" i="1"/>
  <c r="G67" i="1"/>
  <c r="G69" i="1" s="1"/>
  <c r="G62" i="1"/>
  <c r="G63" i="1"/>
  <c r="G54" i="1"/>
  <c r="G56" i="1"/>
  <c r="J38" i="1"/>
  <c r="R38" i="1"/>
  <c r="K38" i="1"/>
  <c r="S38" i="1"/>
  <c r="J57" i="1"/>
  <c r="S31" i="1"/>
  <c r="R31" i="1"/>
  <c r="Q31" i="1"/>
  <c r="P31" i="1"/>
  <c r="O31" i="1"/>
  <c r="N31" i="1"/>
  <c r="M31" i="1"/>
  <c r="L31" i="1"/>
  <c r="K31" i="1"/>
  <c r="J31" i="1"/>
  <c r="I31" i="1"/>
  <c r="S29" i="1"/>
  <c r="R29" i="1"/>
  <c r="Q29" i="1"/>
  <c r="P29" i="1"/>
  <c r="O29" i="1"/>
  <c r="N29" i="1"/>
  <c r="M29" i="1"/>
  <c r="L29" i="1"/>
  <c r="K29" i="1"/>
  <c r="J29" i="1"/>
  <c r="I29" i="1"/>
  <c r="H33" i="1"/>
  <c r="H32" i="1"/>
  <c r="H31" i="1"/>
  <c r="H29" i="1"/>
  <c r="G113" i="1" l="1"/>
  <c r="G77" i="1"/>
  <c r="G65" i="1"/>
  <c r="G57" i="1"/>
  <c r="G31" i="1"/>
  <c r="G29" i="1" l="1"/>
  <c r="G28" i="1"/>
  <c r="G25" i="1" l="1"/>
  <c r="G24" i="1"/>
  <c r="G12" i="1" l="1"/>
  <c r="G15" i="1" l="1"/>
  <c r="G16" i="1"/>
  <c r="J144" i="1" l="1"/>
  <c r="N144" i="1"/>
  <c r="K336" i="1"/>
  <c r="H337" i="1"/>
  <c r="J301" i="1"/>
  <c r="M300" i="1"/>
  <c r="J300" i="1"/>
  <c r="H300" i="1"/>
  <c r="L300" i="1"/>
  <c r="I337" i="1"/>
  <c r="N300" i="1"/>
  <c r="K301" i="1"/>
  <c r="M301" i="1"/>
  <c r="N336" i="1"/>
  <c r="N301" i="1"/>
  <c r="K300" i="1"/>
  <c r="H301" i="1"/>
  <c r="O337" i="1"/>
  <c r="O339" i="1" s="1"/>
  <c r="J336" i="1"/>
  <c r="K337" i="1"/>
  <c r="L337" i="1"/>
  <c r="I300" i="1"/>
  <c r="M337" i="1"/>
  <c r="N303" i="1" l="1"/>
  <c r="J303" i="1"/>
  <c r="K303" i="1"/>
  <c r="M303" i="1"/>
  <c r="M336" i="1"/>
  <c r="M339" i="1" s="1"/>
  <c r="I336" i="1"/>
  <c r="I339" i="1" s="1"/>
  <c r="K339" i="1"/>
  <c r="L144" i="1"/>
  <c r="K144" i="1"/>
  <c r="M144" i="1"/>
  <c r="G300" i="1"/>
  <c r="H303" i="1"/>
  <c r="I301" i="1"/>
  <c r="O301" i="1"/>
  <c r="O303" i="1" s="1"/>
  <c r="N337" i="1"/>
  <c r="N339" i="1" s="1"/>
  <c r="H336" i="1"/>
  <c r="L336" i="1"/>
  <c r="L339" i="1" s="1"/>
  <c r="J337" i="1"/>
  <c r="I144" i="1"/>
  <c r="G337" i="1" l="1"/>
  <c r="I303" i="1"/>
  <c r="J339" i="1"/>
  <c r="G144" i="1"/>
  <c r="L301" i="1"/>
  <c r="L303" i="1" s="1"/>
  <c r="H339" i="1"/>
  <c r="G336" i="1"/>
  <c r="G303" i="1" l="1"/>
  <c r="G339" i="1"/>
  <c r="G301" i="1"/>
  <c r="I320" i="1" l="1"/>
  <c r="J320" i="1"/>
  <c r="K320" i="1"/>
  <c r="L320" i="1"/>
  <c r="M320" i="1"/>
  <c r="N320" i="1"/>
  <c r="O320" i="1"/>
  <c r="P320" i="1"/>
  <c r="Q320" i="1"/>
  <c r="R320" i="1"/>
  <c r="S320" i="1"/>
  <c r="H320" i="1"/>
  <c r="I309" i="1"/>
  <c r="J309" i="1"/>
  <c r="K309" i="1"/>
  <c r="L309" i="1"/>
  <c r="M309" i="1"/>
  <c r="N309" i="1"/>
  <c r="O309" i="1"/>
  <c r="P309" i="1"/>
  <c r="Q309" i="1"/>
  <c r="R309" i="1"/>
  <c r="S309" i="1"/>
  <c r="H309" i="1"/>
  <c r="I271" i="1"/>
  <c r="J271" i="1"/>
  <c r="K271" i="1"/>
  <c r="L271" i="1"/>
  <c r="M271" i="1"/>
  <c r="N271" i="1"/>
  <c r="O271" i="1"/>
  <c r="P271" i="1"/>
  <c r="Q271" i="1"/>
  <c r="R271" i="1"/>
  <c r="S271" i="1"/>
  <c r="H271" i="1"/>
  <c r="I229" i="1"/>
  <c r="J229" i="1"/>
  <c r="K229" i="1"/>
  <c r="L229" i="1"/>
  <c r="M229" i="1"/>
  <c r="N229" i="1"/>
  <c r="O229" i="1"/>
  <c r="P229" i="1"/>
  <c r="Q229" i="1"/>
  <c r="R229" i="1"/>
  <c r="S229" i="1"/>
  <c r="H229" i="1"/>
  <c r="I261" i="1"/>
  <c r="J261" i="1"/>
  <c r="K261" i="1"/>
  <c r="L261" i="1"/>
  <c r="M261" i="1"/>
  <c r="N261" i="1"/>
  <c r="O261" i="1"/>
  <c r="P261" i="1"/>
  <c r="Q261" i="1"/>
  <c r="R261" i="1"/>
  <c r="S261" i="1"/>
  <c r="H261" i="1"/>
  <c r="P307" i="1"/>
  <c r="Q307" i="1"/>
  <c r="R307" i="1"/>
  <c r="S307" i="1"/>
  <c r="I178" i="1"/>
  <c r="J178" i="1"/>
  <c r="K178" i="1"/>
  <c r="L178" i="1"/>
  <c r="M178" i="1"/>
  <c r="N178" i="1"/>
  <c r="O178" i="1"/>
  <c r="P178" i="1"/>
  <c r="Q178" i="1"/>
  <c r="R178" i="1"/>
  <c r="S178" i="1"/>
  <c r="H178" i="1"/>
  <c r="I175" i="1"/>
  <c r="J175" i="1"/>
  <c r="K175" i="1"/>
  <c r="L175" i="1"/>
  <c r="M175" i="1"/>
  <c r="N175" i="1"/>
  <c r="O175" i="1"/>
  <c r="P175" i="1"/>
  <c r="Q175" i="1"/>
  <c r="R175" i="1"/>
  <c r="S175" i="1"/>
  <c r="H175" i="1"/>
  <c r="I262" i="1"/>
  <c r="J262" i="1"/>
  <c r="K262" i="1"/>
  <c r="L262" i="1"/>
  <c r="M262" i="1"/>
  <c r="N262" i="1"/>
  <c r="O262" i="1"/>
  <c r="P262" i="1"/>
  <c r="Q262" i="1"/>
  <c r="R262" i="1"/>
  <c r="S262" i="1"/>
  <c r="H262" i="1"/>
  <c r="S322" i="1"/>
  <c r="R322" i="1"/>
  <c r="Q322" i="1"/>
  <c r="P322" i="1"/>
  <c r="O322" i="1"/>
  <c r="N322" i="1"/>
  <c r="M322" i="1"/>
  <c r="L322" i="1"/>
  <c r="K322" i="1"/>
  <c r="J322" i="1"/>
  <c r="I322" i="1"/>
  <c r="S186" i="1"/>
  <c r="R186" i="1"/>
  <c r="Q186" i="1"/>
  <c r="P186" i="1"/>
  <c r="O186" i="1"/>
  <c r="N186" i="1"/>
  <c r="M186" i="1"/>
  <c r="L186" i="1"/>
  <c r="K186" i="1"/>
  <c r="J186" i="1"/>
  <c r="I186" i="1"/>
  <c r="H322" i="1"/>
  <c r="H186" i="1"/>
  <c r="I323" i="1"/>
  <c r="J323" i="1"/>
  <c r="K323" i="1"/>
  <c r="L323" i="1"/>
  <c r="M323" i="1"/>
  <c r="N323" i="1"/>
  <c r="O323" i="1"/>
  <c r="P323" i="1"/>
  <c r="Q323" i="1"/>
  <c r="R323" i="1"/>
  <c r="S323" i="1"/>
  <c r="H323" i="1"/>
  <c r="I272" i="1"/>
  <c r="J272" i="1"/>
  <c r="K272" i="1"/>
  <c r="L272" i="1"/>
  <c r="M272" i="1"/>
  <c r="N272" i="1"/>
  <c r="O272" i="1"/>
  <c r="P272" i="1"/>
  <c r="Q272" i="1"/>
  <c r="R272" i="1"/>
  <c r="S272" i="1"/>
  <c r="H272" i="1"/>
  <c r="I230" i="1"/>
  <c r="J230" i="1"/>
  <c r="K230" i="1"/>
  <c r="L230" i="1"/>
  <c r="M230" i="1"/>
  <c r="N230" i="1"/>
  <c r="O230" i="1"/>
  <c r="P230" i="1"/>
  <c r="Q230" i="1"/>
  <c r="R230" i="1"/>
  <c r="S230" i="1"/>
  <c r="H230" i="1"/>
  <c r="I187" i="1"/>
  <c r="J187" i="1"/>
  <c r="K187" i="1"/>
  <c r="L187" i="1"/>
  <c r="M187" i="1"/>
  <c r="N187" i="1"/>
  <c r="O187" i="1"/>
  <c r="P187" i="1"/>
  <c r="Q187" i="1"/>
  <c r="R187" i="1"/>
  <c r="S187" i="1"/>
  <c r="H187" i="1"/>
  <c r="I179" i="1"/>
  <c r="J179" i="1"/>
  <c r="K179" i="1"/>
  <c r="L179" i="1"/>
  <c r="M179" i="1"/>
  <c r="N179" i="1"/>
  <c r="O179" i="1"/>
  <c r="P179" i="1"/>
  <c r="Q179" i="1"/>
  <c r="R179" i="1"/>
  <c r="S179" i="1"/>
  <c r="H179" i="1"/>
  <c r="I264" i="1"/>
  <c r="J264" i="1"/>
  <c r="K264" i="1"/>
  <c r="L264" i="1"/>
  <c r="M264" i="1"/>
  <c r="N264" i="1"/>
  <c r="O264" i="1"/>
  <c r="P264" i="1"/>
  <c r="Q264" i="1"/>
  <c r="R264" i="1"/>
  <c r="S264" i="1"/>
  <c r="H264" i="1"/>
  <c r="I228" i="1"/>
  <c r="J228" i="1"/>
  <c r="K228" i="1"/>
  <c r="L228" i="1"/>
  <c r="M228" i="1"/>
  <c r="N228" i="1"/>
  <c r="O228" i="1"/>
  <c r="P228" i="1"/>
  <c r="Q228" i="1"/>
  <c r="R228" i="1"/>
  <c r="S228" i="1"/>
  <c r="H228" i="1"/>
  <c r="I223" i="1"/>
  <c r="J223" i="1"/>
  <c r="K223" i="1"/>
  <c r="L223" i="1"/>
  <c r="M223" i="1"/>
  <c r="N223" i="1"/>
  <c r="O223" i="1"/>
  <c r="P223" i="1"/>
  <c r="Q223" i="1"/>
  <c r="R223" i="1"/>
  <c r="S223" i="1"/>
  <c r="H223" i="1"/>
  <c r="I222" i="1"/>
  <c r="J222" i="1"/>
  <c r="K222" i="1"/>
  <c r="L222" i="1"/>
  <c r="M222" i="1"/>
  <c r="N222" i="1"/>
  <c r="O222" i="1"/>
  <c r="P222" i="1"/>
  <c r="Q222" i="1"/>
  <c r="R222" i="1"/>
  <c r="S222" i="1"/>
  <c r="H222" i="1"/>
  <c r="I316" i="1"/>
  <c r="J316" i="1"/>
  <c r="K316" i="1"/>
  <c r="L316" i="1"/>
  <c r="M316" i="1"/>
  <c r="N316" i="1"/>
  <c r="O316" i="1"/>
  <c r="P316" i="1"/>
  <c r="Q316" i="1"/>
  <c r="R316" i="1"/>
  <c r="S316" i="1"/>
  <c r="H316" i="1"/>
  <c r="I314" i="1"/>
  <c r="J314" i="1"/>
  <c r="K314" i="1"/>
  <c r="L314" i="1"/>
  <c r="M314" i="1"/>
  <c r="N314" i="1"/>
  <c r="O314" i="1"/>
  <c r="P314" i="1"/>
  <c r="Q314" i="1"/>
  <c r="R314" i="1"/>
  <c r="S314" i="1"/>
  <c r="H314" i="1"/>
  <c r="I221" i="1"/>
  <c r="J221" i="1"/>
  <c r="K221" i="1"/>
  <c r="L221" i="1"/>
  <c r="M221" i="1"/>
  <c r="N221" i="1"/>
  <c r="O221" i="1"/>
  <c r="P221" i="1"/>
  <c r="Q221" i="1"/>
  <c r="R221" i="1"/>
  <c r="S221" i="1"/>
  <c r="H221" i="1"/>
  <c r="I308" i="1"/>
  <c r="J308" i="1"/>
  <c r="K308" i="1"/>
  <c r="K310" i="1" s="1"/>
  <c r="L308" i="1"/>
  <c r="M308" i="1"/>
  <c r="N308" i="1"/>
  <c r="O308" i="1"/>
  <c r="O310" i="1" s="1"/>
  <c r="P308" i="1"/>
  <c r="Q308" i="1"/>
  <c r="R308" i="1"/>
  <c r="S308" i="1"/>
  <c r="S310" i="1" s="1"/>
  <c r="H308" i="1"/>
  <c r="I252" i="1"/>
  <c r="J252" i="1"/>
  <c r="K252" i="1"/>
  <c r="L252" i="1"/>
  <c r="M252" i="1"/>
  <c r="N252" i="1"/>
  <c r="O252" i="1"/>
  <c r="P252" i="1"/>
  <c r="Q252" i="1"/>
  <c r="R252" i="1"/>
  <c r="S252" i="1"/>
  <c r="H252" i="1"/>
  <c r="H257" i="1" s="1"/>
  <c r="I263" i="1"/>
  <c r="J263" i="1"/>
  <c r="K263" i="1"/>
  <c r="L263" i="1"/>
  <c r="M263" i="1"/>
  <c r="N263" i="1"/>
  <c r="O263" i="1"/>
  <c r="P263" i="1"/>
  <c r="H263" i="1"/>
  <c r="I177" i="1"/>
  <c r="J177" i="1"/>
  <c r="K177" i="1"/>
  <c r="L177" i="1"/>
  <c r="M177" i="1"/>
  <c r="N177" i="1"/>
  <c r="O177" i="1"/>
  <c r="P177" i="1"/>
  <c r="Q177" i="1"/>
  <c r="R177" i="1"/>
  <c r="S177" i="1"/>
  <c r="H177" i="1"/>
  <c r="I176" i="1"/>
  <c r="J176" i="1"/>
  <c r="K176" i="1"/>
  <c r="L176" i="1"/>
  <c r="M176" i="1"/>
  <c r="N176" i="1"/>
  <c r="O176" i="1"/>
  <c r="P176" i="1"/>
  <c r="Q176" i="1"/>
  <c r="R176" i="1"/>
  <c r="S176" i="1"/>
  <c r="H176" i="1"/>
  <c r="H173" i="1"/>
  <c r="J173" i="1"/>
  <c r="K173" i="1"/>
  <c r="L173" i="1"/>
  <c r="M173" i="1"/>
  <c r="N173" i="1"/>
  <c r="O173" i="1"/>
  <c r="P173" i="1"/>
  <c r="I173" i="1"/>
  <c r="I174" i="1"/>
  <c r="J174" i="1"/>
  <c r="K174" i="1"/>
  <c r="L174" i="1"/>
  <c r="M174" i="1"/>
  <c r="N174" i="1"/>
  <c r="O174" i="1"/>
  <c r="P174" i="1"/>
  <c r="Q174" i="1"/>
  <c r="R174" i="1"/>
  <c r="S174" i="1"/>
  <c r="H174" i="1"/>
  <c r="I318" i="1"/>
  <c r="L318" i="1"/>
  <c r="M318" i="1"/>
  <c r="P318" i="1"/>
  <c r="Q318" i="1"/>
  <c r="R318" i="1"/>
  <c r="S318" i="1"/>
  <c r="K225" i="1"/>
  <c r="L225" i="1"/>
  <c r="O225" i="1"/>
  <c r="P225" i="1"/>
  <c r="R225" i="1"/>
  <c r="S225" i="1"/>
  <c r="J318" i="1"/>
  <c r="K318" i="1"/>
  <c r="N318" i="1"/>
  <c r="O318" i="1"/>
  <c r="J225" i="1"/>
  <c r="M225" i="1"/>
  <c r="N225" i="1"/>
  <c r="Q225" i="1"/>
  <c r="I225" i="1"/>
  <c r="H225" i="1"/>
  <c r="H318" i="1"/>
  <c r="S270" i="1"/>
  <c r="S292" i="1" s="1"/>
  <c r="Q270" i="1"/>
  <c r="P270" i="1"/>
  <c r="O270" i="1"/>
  <c r="M270" i="1"/>
  <c r="L270" i="1"/>
  <c r="L292" i="1" s="1"/>
  <c r="K270" i="1"/>
  <c r="I270" i="1"/>
  <c r="I292" i="1" s="1"/>
  <c r="S185" i="1"/>
  <c r="P185" i="1"/>
  <c r="O185" i="1"/>
  <c r="L185" i="1"/>
  <c r="K185" i="1"/>
  <c r="S267" i="1"/>
  <c r="S269" i="1" s="1"/>
  <c r="Q267" i="1"/>
  <c r="Q269" i="1" s="1"/>
  <c r="J185" i="1"/>
  <c r="N185" i="1"/>
  <c r="R185" i="1"/>
  <c r="J270" i="1"/>
  <c r="N270" i="1"/>
  <c r="N292" i="1" s="1"/>
  <c r="R270" i="1"/>
  <c r="I185" i="1"/>
  <c r="M185" i="1"/>
  <c r="Q185" i="1"/>
  <c r="K267" i="1"/>
  <c r="K269" i="1" s="1"/>
  <c r="L267" i="1"/>
  <c r="L269" i="1" s="1"/>
  <c r="I182" i="1"/>
  <c r="K182" i="1"/>
  <c r="O182" i="1"/>
  <c r="R267" i="1"/>
  <c r="R269" i="1" s="1"/>
  <c r="H270" i="1"/>
  <c r="H185" i="1"/>
  <c r="O307" i="1"/>
  <c r="J292" i="1" l="1"/>
  <c r="R292" i="1"/>
  <c r="M292" i="1"/>
  <c r="H329" i="1"/>
  <c r="P329" i="1"/>
  <c r="L329" i="1"/>
  <c r="S329" i="1"/>
  <c r="O329" i="1"/>
  <c r="K329" i="1"/>
  <c r="R329" i="1"/>
  <c r="N329" i="1"/>
  <c r="J329" i="1"/>
  <c r="Q329" i="1"/>
  <c r="M329" i="1"/>
  <c r="I329" i="1"/>
  <c r="Q292" i="1"/>
  <c r="O292" i="1"/>
  <c r="H292" i="1"/>
  <c r="K292" i="1"/>
  <c r="P292" i="1"/>
  <c r="I207" i="1"/>
  <c r="R207" i="1"/>
  <c r="Q207" i="1"/>
  <c r="J207" i="1"/>
  <c r="N207" i="1"/>
  <c r="M207" i="1"/>
  <c r="P207" i="1"/>
  <c r="P257" i="1"/>
  <c r="L257" i="1"/>
  <c r="L304" i="1" s="1"/>
  <c r="S257" i="1"/>
  <c r="O257" i="1"/>
  <c r="O304" i="1" s="1"/>
  <c r="K257" i="1"/>
  <c r="R257" i="1"/>
  <c r="R304" i="1" s="1"/>
  <c r="N257" i="1"/>
  <c r="J257" i="1"/>
  <c r="J304" i="1" s="1"/>
  <c r="Q257" i="1"/>
  <c r="M257" i="1"/>
  <c r="M304" i="1" s="1"/>
  <c r="I257" i="1"/>
  <c r="K207" i="1"/>
  <c r="S207" i="1"/>
  <c r="L207" i="1"/>
  <c r="H207" i="1"/>
  <c r="O207" i="1"/>
  <c r="G262" i="1"/>
  <c r="G178" i="1"/>
  <c r="G229" i="1"/>
  <c r="G271" i="1"/>
  <c r="G175" i="1"/>
  <c r="G309" i="1"/>
  <c r="O180" i="1"/>
  <c r="O184" i="1" s="1"/>
  <c r="K180" i="1"/>
  <c r="K184" i="1" s="1"/>
  <c r="P180" i="1"/>
  <c r="L180" i="1"/>
  <c r="N226" i="1"/>
  <c r="S180" i="1"/>
  <c r="S184" i="1" s="1"/>
  <c r="L226" i="1"/>
  <c r="I319" i="1"/>
  <c r="G316" i="1"/>
  <c r="G222" i="1"/>
  <c r="G223" i="1"/>
  <c r="G270" i="1"/>
  <c r="Q226" i="1"/>
  <c r="M226" i="1"/>
  <c r="I226" i="1"/>
  <c r="R319" i="1"/>
  <c r="N319" i="1"/>
  <c r="J319" i="1"/>
  <c r="G228" i="1"/>
  <c r="G322" i="1"/>
  <c r="Q265" i="1"/>
  <c r="M265" i="1"/>
  <c r="I265" i="1"/>
  <c r="P310" i="1"/>
  <c r="L310" i="1"/>
  <c r="N180" i="1"/>
  <c r="J180" i="1"/>
  <c r="R180" i="1"/>
  <c r="R184" i="1" s="1"/>
  <c r="G252" i="1"/>
  <c r="H226" i="1"/>
  <c r="G221" i="1"/>
  <c r="P226" i="1"/>
  <c r="Q319" i="1"/>
  <c r="M319" i="1"/>
  <c r="H265" i="1"/>
  <c r="G261" i="1"/>
  <c r="P265" i="1"/>
  <c r="L265" i="1"/>
  <c r="G185" i="1"/>
  <c r="G174" i="1"/>
  <c r="I180" i="1"/>
  <c r="I184" i="1" s="1"/>
  <c r="M180" i="1"/>
  <c r="Q180" i="1"/>
  <c r="S226" i="1"/>
  <c r="O226" i="1"/>
  <c r="K226" i="1"/>
  <c r="G314" i="1"/>
  <c r="H319" i="1"/>
  <c r="P319" i="1"/>
  <c r="L319" i="1"/>
  <c r="S265" i="1"/>
  <c r="O265" i="1"/>
  <c r="K265" i="1"/>
  <c r="R310" i="1"/>
  <c r="N310" i="1"/>
  <c r="J310" i="1"/>
  <c r="G318" i="1"/>
  <c r="G225" i="1"/>
  <c r="H180" i="1"/>
  <c r="G173" i="1"/>
  <c r="G176" i="1"/>
  <c r="G177" i="1"/>
  <c r="G263" i="1"/>
  <c r="H310" i="1"/>
  <c r="G308" i="1"/>
  <c r="R226" i="1"/>
  <c r="J226" i="1"/>
  <c r="S319" i="1"/>
  <c r="O319" i="1"/>
  <c r="K319" i="1"/>
  <c r="G264" i="1"/>
  <c r="G179" i="1"/>
  <c r="G187" i="1"/>
  <c r="G210" i="1"/>
  <c r="G230" i="1"/>
  <c r="G272" i="1"/>
  <c r="G323" i="1"/>
  <c r="G186" i="1"/>
  <c r="R265" i="1"/>
  <c r="N265" i="1"/>
  <c r="J265" i="1"/>
  <c r="Q310" i="1"/>
  <c r="M310" i="1"/>
  <c r="I310" i="1"/>
  <c r="G320" i="1"/>
  <c r="N267" i="1"/>
  <c r="N269" i="1" s="1"/>
  <c r="M267" i="1"/>
  <c r="M269" i="1" s="1"/>
  <c r="I307" i="1"/>
  <c r="L307" i="1"/>
  <c r="J307" i="1"/>
  <c r="M307" i="1"/>
  <c r="P267" i="1"/>
  <c r="P269" i="1" s="1"/>
  <c r="H267" i="1"/>
  <c r="L182" i="1"/>
  <c r="O267" i="1"/>
  <c r="O269" i="1" s="1"/>
  <c r="I267" i="1"/>
  <c r="I269" i="1" s="1"/>
  <c r="N307" i="1"/>
  <c r="G329" i="1" l="1"/>
  <c r="I304" i="1"/>
  <c r="Q304" i="1"/>
  <c r="N304" i="1"/>
  <c r="K304" i="1"/>
  <c r="S304" i="1"/>
  <c r="P304" i="1"/>
  <c r="G207" i="1"/>
  <c r="L184" i="1"/>
  <c r="J182" i="1"/>
  <c r="J184" i="1" s="1"/>
  <c r="N182" i="1"/>
  <c r="N184" i="1" s="1"/>
  <c r="H269" i="1"/>
  <c r="P182" i="1"/>
  <c r="P184" i="1" s="1"/>
  <c r="G310" i="1"/>
  <c r="G180" i="1"/>
  <c r="Q182" i="1"/>
  <c r="Q184" i="1" s="1"/>
  <c r="H182" i="1"/>
  <c r="G265" i="1"/>
  <c r="G226" i="1"/>
  <c r="G319" i="1"/>
  <c r="H304" i="1"/>
  <c r="G257" i="1"/>
  <c r="J267" i="1"/>
  <c r="J269" i="1" s="1"/>
  <c r="K307" i="1"/>
  <c r="H307" i="1"/>
  <c r="G304" i="1" l="1"/>
  <c r="H184" i="1"/>
  <c r="G269" i="1"/>
  <c r="M182" i="1"/>
  <c r="M184" i="1" s="1"/>
  <c r="G267" i="1"/>
  <c r="G307" i="1"/>
  <c r="G184" i="1" l="1"/>
  <c r="G182" i="1"/>
  <c r="Q311" i="1" l="1"/>
  <c r="Q313" i="1" s="1"/>
  <c r="R258" i="1"/>
  <c r="Q258" i="1"/>
  <c r="O258" i="1"/>
  <c r="L258" i="1"/>
  <c r="J258" i="1"/>
  <c r="K258" i="1"/>
  <c r="L311" i="1"/>
  <c r="L313" i="1" s="1"/>
  <c r="H106" i="1"/>
  <c r="R83" i="1"/>
  <c r="R87" i="1" s="1"/>
  <c r="R94" i="1"/>
  <c r="N45" i="1"/>
  <c r="Q106" i="1"/>
  <c r="I32" i="1"/>
  <c r="R97" i="1"/>
  <c r="J97" i="1"/>
  <c r="R85" i="1"/>
  <c r="M104" i="1"/>
  <c r="R42" i="1"/>
  <c r="M30" i="1"/>
  <c r="I30" i="1"/>
  <c r="R116" i="1"/>
  <c r="Q95" i="1"/>
  <c r="J50" i="1"/>
  <c r="Q94" i="1"/>
  <c r="M32" i="1"/>
  <c r="N40" i="1"/>
  <c r="J51" i="1"/>
  <c r="J39" i="1"/>
  <c r="I45" i="1"/>
  <c r="I33" i="1"/>
  <c r="J30" i="1"/>
  <c r="M52" i="1"/>
  <c r="J52" i="1"/>
  <c r="N97" i="1"/>
  <c r="O260" i="1" l="1"/>
  <c r="K260" i="1"/>
  <c r="J260" i="1"/>
  <c r="R260" i="1"/>
  <c r="Q260" i="1"/>
  <c r="L260" i="1"/>
  <c r="Q96" i="1"/>
  <c r="H115" i="1"/>
  <c r="J95" i="1"/>
  <c r="O95" i="1"/>
  <c r="Q97" i="1"/>
  <c r="N95" i="1"/>
  <c r="H50" i="1"/>
  <c r="I34" i="1"/>
  <c r="I106" i="1"/>
  <c r="R35" i="1"/>
  <c r="R114" i="1"/>
  <c r="M50" i="1"/>
  <c r="K95" i="1"/>
  <c r="H92" i="1"/>
  <c r="H94" i="1"/>
  <c r="I94" i="1"/>
  <c r="M94" i="1"/>
  <c r="J104" i="1"/>
  <c r="H258" i="1"/>
  <c r="Q35" i="1"/>
  <c r="M51" i="1"/>
  <c r="J33" i="1"/>
  <c r="I35" i="1"/>
  <c r="J92" i="1"/>
  <c r="P83" i="1"/>
  <c r="H311" i="1"/>
  <c r="S33" i="1" l="1"/>
  <c r="K311" i="1"/>
  <c r="K313" i="1" s="1"/>
  <c r="N33" i="1"/>
  <c r="Q42" i="1"/>
  <c r="P311" i="1"/>
  <c r="P313" i="1" s="1"/>
  <c r="H41" i="1"/>
  <c r="J32" i="1"/>
  <c r="I50" i="1"/>
  <c r="M33" i="1"/>
  <c r="M34" i="1" s="1"/>
  <c r="H51" i="1"/>
  <c r="I92" i="1"/>
  <c r="R311" i="1"/>
  <c r="R313" i="1" s="1"/>
  <c r="H260" i="1"/>
  <c r="M311" i="1"/>
  <c r="M313" i="1" s="1"/>
  <c r="N32" i="1"/>
  <c r="N39" i="1"/>
  <c r="I39" i="1"/>
  <c r="I44" i="1"/>
  <c r="J40" i="1"/>
  <c r="H30" i="1"/>
  <c r="R33" i="1"/>
  <c r="Q32" i="1"/>
  <c r="P258" i="1"/>
  <c r="M258" i="1"/>
  <c r="R30" i="1"/>
  <c r="I311" i="1"/>
  <c r="I313" i="1" s="1"/>
  <c r="H313" i="1"/>
  <c r="O311" i="1"/>
  <c r="O313" i="1" s="1"/>
  <c r="N311" i="1"/>
  <c r="N313" i="1" s="1"/>
  <c r="P87" i="1"/>
  <c r="N50" i="1"/>
  <c r="I51" i="1"/>
  <c r="N51" i="1"/>
  <c r="R86" i="1"/>
  <c r="O94" i="1"/>
  <c r="H36" i="1"/>
  <c r="R32" i="1"/>
  <c r="S258" i="1"/>
  <c r="S311" i="1"/>
  <c r="S313" i="1" s="1"/>
  <c r="Q49" i="1"/>
  <c r="I258" i="1"/>
  <c r="H35" i="1"/>
  <c r="I52" i="1"/>
  <c r="N30" i="1"/>
  <c r="N52" i="1"/>
  <c r="P36" i="1"/>
  <c r="P38" i="1" s="1"/>
  <c r="Q33" i="1"/>
  <c r="O99" i="1"/>
  <c r="H45" i="1"/>
  <c r="S114" i="1"/>
  <c r="H39" i="1"/>
  <c r="N94" i="1"/>
  <c r="L95" i="1"/>
  <c r="K94" i="1"/>
  <c r="H95" i="1"/>
  <c r="I36" i="1"/>
  <c r="I38" i="1" s="1"/>
  <c r="S95" i="1"/>
  <c r="P85" i="1"/>
  <c r="S97" i="1"/>
  <c r="R106" i="1"/>
  <c r="K97" i="1"/>
  <c r="S94" i="1"/>
  <c r="N92" i="1"/>
  <c r="M95" i="1"/>
  <c r="J42" i="1"/>
  <c r="H101" i="1"/>
  <c r="J115" i="1"/>
  <c r="O92" i="1"/>
  <c r="H98" i="1"/>
  <c r="P260" i="1" l="1"/>
  <c r="S260" i="1"/>
  <c r="I260" i="1"/>
  <c r="N34" i="1"/>
  <c r="M260" i="1"/>
  <c r="S96" i="1"/>
  <c r="I98" i="1"/>
  <c r="I100" i="1" s="1"/>
  <c r="Q30" i="1"/>
  <c r="Q34" i="1" s="1"/>
  <c r="I104" i="1"/>
  <c r="R34" i="1"/>
  <c r="R51" i="1"/>
  <c r="N258" i="1"/>
  <c r="R49" i="1"/>
  <c r="L92" i="1"/>
  <c r="R95" i="1"/>
  <c r="R96" i="1" s="1"/>
  <c r="H44" i="1"/>
  <c r="G44" i="1" s="1"/>
  <c r="K92" i="1"/>
  <c r="K96" i="1" s="1"/>
  <c r="L94" i="1"/>
  <c r="Q51" i="1"/>
  <c r="H38" i="1"/>
  <c r="P30" i="1"/>
  <c r="H34" i="1"/>
  <c r="J34" i="1"/>
  <c r="R108" i="1"/>
  <c r="R110" i="1" s="1"/>
  <c r="G106" i="1"/>
  <c r="R117" i="1"/>
  <c r="R118" i="1" s="1"/>
  <c r="O32" i="1"/>
  <c r="P32" i="1"/>
  <c r="R50" i="1"/>
  <c r="L33" i="1"/>
  <c r="M92" i="1"/>
  <c r="M96" i="1" s="1"/>
  <c r="H100" i="1"/>
  <c r="J94" i="1"/>
  <c r="Q83" i="1"/>
  <c r="I95" i="1"/>
  <c r="I97" i="1"/>
  <c r="O33" i="1"/>
  <c r="J311" i="1"/>
  <c r="I115" i="1"/>
  <c r="S32" i="1"/>
  <c r="L32" i="1"/>
  <c r="H96" i="1"/>
  <c r="P97" i="1"/>
  <c r="Q85" i="1"/>
  <c r="G85" i="1" s="1"/>
  <c r="P114" i="1"/>
  <c r="S116" i="1"/>
  <c r="M114" i="1"/>
  <c r="K101" i="1"/>
  <c r="P115" i="1"/>
  <c r="N101" i="1"/>
  <c r="L35" i="1"/>
  <c r="M97" i="1"/>
  <c r="H97" i="1"/>
  <c r="H49" i="1"/>
  <c r="P98" i="1"/>
  <c r="N115" i="1"/>
  <c r="K104" i="1"/>
  <c r="P101" i="1"/>
  <c r="L104" i="1"/>
  <c r="H114" i="1"/>
  <c r="N93" i="1"/>
  <c r="L115" i="1"/>
  <c r="O115" i="1"/>
  <c r="L101" i="1"/>
  <c r="L97" i="1"/>
  <c r="M115" i="1"/>
  <c r="M101" i="1"/>
  <c r="H104" i="1"/>
  <c r="O97" i="1"/>
  <c r="N260" i="1" l="1"/>
  <c r="G260" i="1" s="1"/>
  <c r="G258" i="1"/>
  <c r="G95" i="1"/>
  <c r="I96" i="1"/>
  <c r="O98" i="1"/>
  <c r="O100" i="1" s="1"/>
  <c r="O101" i="1"/>
  <c r="P99" i="1"/>
  <c r="G99" i="1" s="1"/>
  <c r="Q98" i="1"/>
  <c r="Q100" i="1" s="1"/>
  <c r="Q101" i="1"/>
  <c r="Q108" i="1" s="1"/>
  <c r="Q110" i="1" s="1"/>
  <c r="J313" i="1"/>
  <c r="G313" i="1" s="1"/>
  <c r="G311" i="1"/>
  <c r="O50" i="1"/>
  <c r="S49" i="1"/>
  <c r="G94" i="1"/>
  <c r="J96" i="1"/>
  <c r="J114" i="1"/>
  <c r="P50" i="1"/>
  <c r="M40" i="1"/>
  <c r="L50" i="1"/>
  <c r="H46" i="1"/>
  <c r="H48" i="1" s="1"/>
  <c r="K35" i="1"/>
  <c r="O51" i="1"/>
  <c r="M45" i="1"/>
  <c r="S42" i="1"/>
  <c r="I49" i="1"/>
  <c r="I53" i="1" s="1"/>
  <c r="J102" i="1"/>
  <c r="P49" i="1"/>
  <c r="G92" i="1"/>
  <c r="L52" i="1"/>
  <c r="R52" i="1"/>
  <c r="R53" i="1" s="1"/>
  <c r="S50" i="1"/>
  <c r="H52" i="1"/>
  <c r="H53" i="1" s="1"/>
  <c r="J45" i="1"/>
  <c r="N98" i="1"/>
  <c r="J49" i="1"/>
  <c r="J53" i="1" s="1"/>
  <c r="M35" i="1"/>
  <c r="Q87" i="1"/>
  <c r="G83" i="1"/>
  <c r="G87" i="1" s="1"/>
  <c r="K33" i="1"/>
  <c r="H108" i="1"/>
  <c r="H110" i="1" s="1"/>
  <c r="J101" i="1"/>
  <c r="L41" i="1"/>
  <c r="G41" i="1" s="1"/>
  <c r="Q52" i="1"/>
  <c r="L96" i="1"/>
  <c r="L40" i="1"/>
  <c r="L51" i="1"/>
  <c r="I114" i="1"/>
  <c r="I102" i="1"/>
  <c r="S51" i="1"/>
  <c r="P33" i="1"/>
  <c r="P34" i="1" s="1"/>
  <c r="K115" i="1"/>
  <c r="G115" i="1" s="1"/>
  <c r="L45" i="1"/>
  <c r="J35" i="1"/>
  <c r="G97" i="1"/>
  <c r="O30" i="1"/>
  <c r="O34" i="1" s="1"/>
  <c r="Q39" i="1"/>
  <c r="Q46" i="1" s="1"/>
  <c r="Q48" i="1" s="1"/>
  <c r="S35" i="1"/>
  <c r="N96" i="1"/>
  <c r="K32" i="1"/>
  <c r="G32" i="1" s="1"/>
  <c r="Q50" i="1"/>
  <c r="K30" i="1"/>
  <c r="K52" i="1"/>
  <c r="R39" i="1"/>
  <c r="R46" i="1" s="1"/>
  <c r="R48" i="1" s="1"/>
  <c r="P51" i="1"/>
  <c r="L39" i="1"/>
  <c r="L30" i="1"/>
  <c r="L34" i="1" s="1"/>
  <c r="I101" i="1"/>
  <c r="N42" i="1"/>
  <c r="N46" i="1" s="1"/>
  <c r="N48" i="1" s="1"/>
  <c r="I42" i="1"/>
  <c r="S30" i="1"/>
  <c r="S34" i="1" s="1"/>
  <c r="Q114" i="1"/>
  <c r="L102" i="1"/>
  <c r="L108" i="1" s="1"/>
  <c r="L110" i="1" s="1"/>
  <c r="H116" i="1"/>
  <c r="N114" i="1"/>
  <c r="M116" i="1"/>
  <c r="P86" i="1"/>
  <c r="L114" i="1"/>
  <c r="O114" i="1"/>
  <c r="P116" i="1"/>
  <c r="Q53" i="1" l="1"/>
  <c r="P100" i="1"/>
  <c r="J108" i="1"/>
  <c r="J110" i="1" s="1"/>
  <c r="M102" i="1"/>
  <c r="M108" i="1" s="1"/>
  <c r="M110" i="1" s="1"/>
  <c r="P45" i="1"/>
  <c r="K34" i="1"/>
  <c r="G30" i="1"/>
  <c r="O39" i="1"/>
  <c r="I116" i="1"/>
  <c r="K50" i="1"/>
  <c r="G50" i="1" s="1"/>
  <c r="G33" i="1"/>
  <c r="K45" i="1"/>
  <c r="O36" i="1"/>
  <c r="O38" i="1" s="1"/>
  <c r="O45" i="1"/>
  <c r="K49" i="1"/>
  <c r="O93" i="1"/>
  <c r="K114" i="1"/>
  <c r="G114" i="1" s="1"/>
  <c r="K40" i="1"/>
  <c r="G40" i="1" s="1"/>
  <c r="N100" i="1"/>
  <c r="G98" i="1"/>
  <c r="G100" i="1" s="1"/>
  <c r="M42" i="1"/>
  <c r="I108" i="1"/>
  <c r="I110" i="1" s="1"/>
  <c r="G101" i="1"/>
  <c r="O49" i="1"/>
  <c r="K51" i="1"/>
  <c r="G51" i="1" s="1"/>
  <c r="N104" i="1"/>
  <c r="K102" i="1"/>
  <c r="K108" i="1" s="1"/>
  <c r="K110" i="1" s="1"/>
  <c r="P104" i="1"/>
  <c r="P108" i="1" s="1"/>
  <c r="P110" i="1" s="1"/>
  <c r="O104" i="1"/>
  <c r="O108" i="1" s="1"/>
  <c r="O110" i="1" s="1"/>
  <c r="I46" i="1"/>
  <c r="I48" i="1" s="1"/>
  <c r="P43" i="1"/>
  <c r="P52" i="1"/>
  <c r="P53" i="1" s="1"/>
  <c r="P39" i="1"/>
  <c r="G35" i="1"/>
  <c r="N36" i="1"/>
  <c r="J46" i="1"/>
  <c r="J48" i="1" s="1"/>
  <c r="S39" i="1"/>
  <c r="S46" i="1" s="1"/>
  <c r="S48" i="1" s="1"/>
  <c r="M39" i="1"/>
  <c r="J116" i="1"/>
  <c r="K39" i="1"/>
  <c r="M49" i="1"/>
  <c r="M53" i="1" s="1"/>
  <c r="L116" i="1"/>
  <c r="Q116" i="1"/>
  <c r="O116" i="1"/>
  <c r="S105" i="1"/>
  <c r="K116" i="1"/>
  <c r="N116" i="1"/>
  <c r="M46" i="1" l="1"/>
  <c r="M48" i="1" s="1"/>
  <c r="K53" i="1"/>
  <c r="G45" i="1"/>
  <c r="G34" i="1"/>
  <c r="S52" i="1"/>
  <c r="S53" i="1" s="1"/>
  <c r="G102" i="1"/>
  <c r="Q86" i="1"/>
  <c r="G86" i="1" s="1"/>
  <c r="G39" i="1"/>
  <c r="L42" i="1"/>
  <c r="L46" i="1" s="1"/>
  <c r="L48" i="1" s="1"/>
  <c r="L49" i="1"/>
  <c r="L53" i="1" s="1"/>
  <c r="G116" i="1"/>
  <c r="O96" i="1"/>
  <c r="G93" i="1"/>
  <c r="G96" i="1" s="1"/>
  <c r="S108" i="1"/>
  <c r="S110" i="1" s="1"/>
  <c r="G105" i="1"/>
  <c r="N38" i="1"/>
  <c r="G36" i="1"/>
  <c r="G38" i="1" s="1"/>
  <c r="P46" i="1"/>
  <c r="P48" i="1" s="1"/>
  <c r="G104" i="1"/>
  <c r="N108" i="1"/>
  <c r="N110" i="1" s="1"/>
  <c r="O43" i="1"/>
  <c r="G43" i="1" s="1"/>
  <c r="N49" i="1"/>
  <c r="N53" i="1" s="1"/>
  <c r="S117" i="1"/>
  <c r="S118" i="1" s="1"/>
  <c r="O52" i="1"/>
  <c r="K42" i="1"/>
  <c r="H117" i="1"/>
  <c r="G52" i="1" l="1"/>
  <c r="O46" i="1"/>
  <c r="O48" i="1" s="1"/>
  <c r="G108" i="1"/>
  <c r="G110" i="1" s="1"/>
  <c r="O53" i="1"/>
  <c r="G42" i="1"/>
  <c r="G46" i="1" s="1"/>
  <c r="G48" i="1" s="1"/>
  <c r="H118" i="1"/>
  <c r="P117" i="1"/>
  <c r="P118" i="1" s="1"/>
  <c r="K46" i="1"/>
  <c r="K48" i="1" s="1"/>
  <c r="M117" i="1"/>
  <c r="M118" i="1" s="1"/>
  <c r="G49" i="1"/>
  <c r="G53" i="1" l="1"/>
  <c r="K117" i="1"/>
  <c r="K118" i="1" s="1"/>
  <c r="Q117" i="1"/>
  <c r="Q118" i="1" s="1"/>
  <c r="N117" i="1"/>
  <c r="N118" i="1" s="1"/>
  <c r="I117" i="1"/>
  <c r="J117" i="1"/>
  <c r="J118" i="1" s="1"/>
  <c r="L117" i="1"/>
  <c r="L118" i="1" s="1"/>
  <c r="O117" i="1"/>
  <c r="O118" i="1" s="1"/>
  <c r="I118" i="1" l="1"/>
  <c r="G117" i="1"/>
  <c r="G118" i="1" s="1"/>
  <c r="H298" i="1"/>
  <c r="S298" i="1"/>
  <c r="N298" i="1"/>
  <c r="L298" i="1"/>
  <c r="M298" i="1"/>
  <c r="K298" i="1"/>
  <c r="R298" i="1"/>
  <c r="G292" i="1"/>
  <c r="J298" i="1"/>
  <c r="Q298" i="1"/>
  <c r="P298" i="1"/>
  <c r="I298" i="1"/>
  <c r="O298" i="1"/>
  <c r="G298" i="1" l="1"/>
  <c r="E26" i="5" l="1"/>
  <c r="E24" i="5"/>
  <c r="E27" i="5" l="1"/>
  <c r="E38" i="5"/>
  <c r="E39" i="5" s="1"/>
  <c r="F24" i="5"/>
  <c r="F26" i="5"/>
  <c r="G26" i="5"/>
  <c r="G38" i="5" s="1"/>
  <c r="I23" i="5"/>
  <c r="I24" i="5"/>
  <c r="F38" i="5" l="1"/>
  <c r="F39" i="5" s="1"/>
  <c r="F27" i="5"/>
  <c r="I26" i="5"/>
  <c r="H24" i="5"/>
  <c r="I38" i="5" l="1"/>
  <c r="I27" i="5"/>
  <c r="H27" i="5"/>
  <c r="H39" i="5" l="1"/>
  <c r="I39" i="5"/>
  <c r="H26" i="5"/>
  <c r="H38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tc={78349D4F-5DF2-4278-AD45-80CE1CA52649}</author>
  </authors>
  <commentList>
    <comment ref="D12" authorId="0" shapeId="0" xr:uid="{78349D4F-5DF2-4278-AD45-80CE1CA526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Dimensionamento P&amp;D</t>
      </text>
    </comment>
  </commentList>
</comments>
</file>

<file path=xl/sharedStrings.xml><?xml version="1.0" encoding="utf-8"?>
<sst xmlns="http://schemas.openxmlformats.org/spreadsheetml/2006/main" count="2964" uniqueCount="1246">
  <si>
    <t xml:space="preserve">Versão: </t>
  </si>
  <si>
    <t>V01_SAFRA_1920</t>
  </si>
  <si>
    <t>Versão 01 de Planejamento Safra 19/20</t>
  </si>
  <si>
    <t>Unidade Jalles Machado</t>
  </si>
  <si>
    <t>ton</t>
  </si>
  <si>
    <t>TOTAL</t>
  </si>
  <si>
    <t>ETAPA</t>
  </si>
  <si>
    <t>ATIVIDADE</t>
  </si>
  <si>
    <t>UNIDADE</t>
  </si>
  <si>
    <t>PESQUISA</t>
  </si>
  <si>
    <t>ha</t>
  </si>
  <si>
    <t>VIVEIROS</t>
  </si>
  <si>
    <t>Viveiro de Mudas Nativas (n° de mudas produzidas)</t>
  </si>
  <si>
    <t>Plantio de Nativas</t>
  </si>
  <si>
    <t>Viveiro de Mudas MPB (n° de mudas produzidas)</t>
  </si>
  <si>
    <t>Unid.</t>
  </si>
  <si>
    <t>Ha</t>
  </si>
  <si>
    <t>Macro Processo: Planilha de Pesquisa e Desenvolvimento (Vínculo)</t>
  </si>
  <si>
    <t>Macro Processo: Tratos</t>
  </si>
  <si>
    <t>Observações à Direita</t>
  </si>
  <si>
    <t>REFLORESTAMENTO</t>
  </si>
  <si>
    <t>Controle de formigas - Manual</t>
  </si>
  <si>
    <t>Unidade:</t>
  </si>
  <si>
    <t>PREPARO DE SOLO ORGANICO REFORMA</t>
  </si>
  <si>
    <t>Área de Reforma</t>
  </si>
  <si>
    <t>Área de Cana sobre Cana</t>
  </si>
  <si>
    <t>Calcário 1ª aplicação</t>
  </si>
  <si>
    <t>Calcário 2ª aplicação</t>
  </si>
  <si>
    <t>Gesso</t>
  </si>
  <si>
    <t>Fosfato</t>
  </si>
  <si>
    <t>Macro Processo: Preparo</t>
  </si>
  <si>
    <t>Total Corretivos</t>
  </si>
  <si>
    <t>Subsolagem Repasse (bordaduras e vírgulas)</t>
  </si>
  <si>
    <t>Subsolagem</t>
  </si>
  <si>
    <t>Aração de Aivecas</t>
  </si>
  <si>
    <t>Total Preparo Pesado</t>
  </si>
  <si>
    <t>Gradagem Pesada 1ª</t>
  </si>
  <si>
    <t>Gradagem Pesada 2ª</t>
  </si>
  <si>
    <t>Repasse Gradagem Pesada</t>
  </si>
  <si>
    <t>Gradagem Intermediária 1ª</t>
  </si>
  <si>
    <t>Gradagem Intermediária 2ª</t>
  </si>
  <si>
    <t>Repasse Gradagem Intermediária</t>
  </si>
  <si>
    <t>Gradagem Niveladora</t>
  </si>
  <si>
    <t>Total Gradagem</t>
  </si>
  <si>
    <t>Moto-niveladora Reforma</t>
  </si>
  <si>
    <t>Construção de terraços</t>
  </si>
  <si>
    <t>Trator de esteiras</t>
  </si>
  <si>
    <t>Escavadora</t>
  </si>
  <si>
    <t>Total Plantio Composto</t>
  </si>
  <si>
    <t>Total Conservação do Solo</t>
  </si>
  <si>
    <t>Limpeza de área manual</t>
  </si>
  <si>
    <t>Fertirrigação</t>
  </si>
  <si>
    <t>Irrigação Pivo - Rebocável</t>
  </si>
  <si>
    <t>Irrigação Carretel</t>
  </si>
  <si>
    <t>Total Fertirrigação</t>
  </si>
  <si>
    <t>PREPARO DE SOLO CONV. EXPANSÃO</t>
  </si>
  <si>
    <t>Área de Expansão</t>
  </si>
  <si>
    <t xml:space="preserve">Subsolagem  </t>
  </si>
  <si>
    <t>Dessecação</t>
  </si>
  <si>
    <t>Total Dessecação</t>
  </si>
  <si>
    <t>Limpeza de área mecanizada</t>
  </si>
  <si>
    <t>Total Limpeza de Água</t>
  </si>
  <si>
    <t xml:space="preserve">Moto-niveladora </t>
  </si>
  <si>
    <t>Construção de Terraços</t>
  </si>
  <si>
    <t>Total Conservação de Água</t>
  </si>
  <si>
    <t>PREPARO DE SOLO CONVENCIONAL EXPANSÃO</t>
  </si>
  <si>
    <t>PREPARO DE SOLO CONVENCIONAL REFORMA</t>
  </si>
  <si>
    <t>Reforma Convencional</t>
  </si>
  <si>
    <t>Reforma Cana sobre cana</t>
  </si>
  <si>
    <t>Total Limpeza Água</t>
  </si>
  <si>
    <t>Total Conservação de Solo</t>
  </si>
  <si>
    <t>ROTAÇÃO CULTURA - ORGÂNICA</t>
  </si>
  <si>
    <t xml:space="preserve">Crotalária </t>
  </si>
  <si>
    <t xml:space="preserve">Controle de Formiga </t>
  </si>
  <si>
    <t>Macro Processo: Plantio</t>
  </si>
  <si>
    <t>ROTAÇÃO DE CULTURA - CONVENCIONAL</t>
  </si>
  <si>
    <t>Soja</t>
  </si>
  <si>
    <t xml:space="preserve">Aplicação Herbicida </t>
  </si>
  <si>
    <t>PLANTIO CANA MEC - CONVENCIONAL</t>
  </si>
  <si>
    <t>Plantio Mecanizado</t>
  </si>
  <si>
    <t>Plantio de Rua Mãe (MEIOSI)</t>
  </si>
  <si>
    <t>Plantio de Meiosi (DESDOBRA)</t>
  </si>
  <si>
    <t>Total de Área a ser Plantada</t>
  </si>
  <si>
    <t>PLANT/TCP MEIOS - CONVENCIONAL</t>
  </si>
  <si>
    <t>Produtividade de Muda</t>
  </si>
  <si>
    <t>Muda - Ton/há</t>
  </si>
  <si>
    <t>Muda  - Plantio Mec./MPB</t>
  </si>
  <si>
    <t>Área de Muda</t>
  </si>
  <si>
    <t>Consumo de Muda Total</t>
  </si>
  <si>
    <t>Premissas Plan Produção</t>
  </si>
  <si>
    <t>Irrigação - Pivô Fixo</t>
  </si>
  <si>
    <t xml:space="preserve">Irrigação - Carretel </t>
  </si>
  <si>
    <t>Irrigação - Pivô Rebocável</t>
  </si>
  <si>
    <t xml:space="preserve">HA </t>
  </si>
  <si>
    <t>PLANTIO CANA MEC - ORGÂNICO</t>
  </si>
  <si>
    <t>Produtividade Muda</t>
  </si>
  <si>
    <t>Área Colheita de Muda</t>
  </si>
  <si>
    <t xml:space="preserve">Total - Irrigação </t>
  </si>
  <si>
    <t>TRATOS CULT. CANA PLANTA - CONVENCIONAL</t>
  </si>
  <si>
    <t>Total Adubação</t>
  </si>
  <si>
    <t>Carreadores 2a Aplicação</t>
  </si>
  <si>
    <t>Total - Controle de Plantas Daninhas</t>
  </si>
  <si>
    <t>Roguing</t>
  </si>
  <si>
    <t>Monitoramento de Broca (pré-colheita)</t>
  </si>
  <si>
    <t>Monitoramento de Cigarrinha</t>
  </si>
  <si>
    <t>Monitoramento de Cupins</t>
  </si>
  <si>
    <t>Área de Tratos Culturais</t>
  </si>
  <si>
    <t>Busca todos os dados quantitativos da Árvore de Processo (ha e ton) - Buscar Dimensionamento e avaliar a área mandante de referência para o volume do processo macro</t>
  </si>
  <si>
    <t>TRATOS CULT. CANA PLANTA - ORGÂNICO</t>
  </si>
  <si>
    <t>Monitoramento de Broca (Aplic. Dipel)</t>
  </si>
  <si>
    <t>Total - Irrigação Geral</t>
  </si>
  <si>
    <t xml:space="preserve">Área de Tratos Culturais </t>
  </si>
  <si>
    <t>TRATOS CULT. CANA SOCA - CONVENCIONAL</t>
  </si>
  <si>
    <t>Total - Adubação</t>
  </si>
  <si>
    <t>Distribuição de corretivos - Calcário + Gesso</t>
  </si>
  <si>
    <t>Distribuição de corretivos - Calcário</t>
  </si>
  <si>
    <t>Total - Corretivos</t>
  </si>
  <si>
    <t>Monitoramento de Broca (Pré - colheita)</t>
  </si>
  <si>
    <t>Monitoramento de Broca (Apl. Altacor)</t>
  </si>
  <si>
    <t>UJM</t>
  </si>
  <si>
    <t>TRATOS CULT. CANA SOCA - ORGÂNICO</t>
  </si>
  <si>
    <t>Produção Composto</t>
  </si>
  <si>
    <t xml:space="preserve">Total -Adubação </t>
  </si>
  <si>
    <t>Distribuição de corretivos - Gesso</t>
  </si>
  <si>
    <t>Total -Corretivos</t>
  </si>
  <si>
    <t>COLHEITA</t>
  </si>
  <si>
    <t>Plano Moagem</t>
  </si>
  <si>
    <t>Colheita Mecanizada Convencional</t>
  </si>
  <si>
    <t>Colheita Mecanizada Organica</t>
  </si>
  <si>
    <t>UJM P/ UOL</t>
  </si>
  <si>
    <t>Cana Fornecedor</t>
  </si>
  <si>
    <t xml:space="preserve">Total - Colheita Mecanizada </t>
  </si>
  <si>
    <t>Total - Colheita Jalles/Usina Goianésia</t>
  </si>
  <si>
    <t>Colheita Manual Convencional</t>
  </si>
  <si>
    <t>Colheita Manual Organica</t>
  </si>
  <si>
    <t xml:space="preserve">Total - Colheita Manual </t>
  </si>
  <si>
    <t>Produtividade - Área (Convencional)</t>
  </si>
  <si>
    <t>Area Colheita Mecanizada Convencional</t>
  </si>
  <si>
    <t>Produtividade Area Organica</t>
  </si>
  <si>
    <t>Area Colheita Mecanizada Orgânica</t>
  </si>
  <si>
    <t>Area Colheita Manual Convencional</t>
  </si>
  <si>
    <t>Area Colheita Manual Orgânica</t>
  </si>
  <si>
    <t>TCH</t>
  </si>
  <si>
    <t>Área Liberada Total</t>
  </si>
  <si>
    <t>105-APOIO-55-APOIO AGRICOLA-71-MUDAS PARA MPB-1159-MUDA DE CANA</t>
  </si>
  <si>
    <t>104-OUTRAS CULTURAS-42-REFLORESTAMENTO-4-PRAGAS E DOENÇA-1029-CONTR FORMIGA</t>
  </si>
  <si>
    <t>102-CANA ORGANICA-27-PREP. REFORMA-2-CORREÇÃO SOLO-1138-AP. CALCARIO 1º</t>
  </si>
  <si>
    <t>102-CANA ORGANICA-27-PREP. REFORMA-2-CORREÇÃO SOLO-1138-AP. CALCARIO 2º</t>
  </si>
  <si>
    <t>102-CANA ORGANICA-27-PREP. REFORMA-2-CORREÇÃO SOLO-1140-APLIC. FOSFATO</t>
  </si>
  <si>
    <t>CANA CONVENCIONAL</t>
  </si>
  <si>
    <t>PLANTIO MPB</t>
  </si>
  <si>
    <t>LIMP ÁREA MEC</t>
  </si>
  <si>
    <t>101-CANA CONVENC-11-PLANTIO MPB-3-OP MECANIZADA-1053-PLANTIO</t>
  </si>
  <si>
    <t>PLANTIO</t>
  </si>
  <si>
    <t>PLANTIO / TCP MEIOSE</t>
  </si>
  <si>
    <t>APLICAÇÃO DE COMPOSTO ORGÂNICO</t>
  </si>
  <si>
    <t>QB LOMBO C/FERT</t>
  </si>
  <si>
    <t>CATAÇÃO QUIMICA</t>
  </si>
  <si>
    <t>101-CANA CONVENC-12-PLANT/TCP MEIOS-3-OP MEC-1053-PLANTIO</t>
  </si>
  <si>
    <t>101-CANA CONVENC-12-PLANT/TCP MEIOS-3-OP MEC-1064-SULCAÇÃO</t>
  </si>
  <si>
    <t>APL HERBICIDA 1</t>
  </si>
  <si>
    <t>APL HERBICIDA 2</t>
  </si>
  <si>
    <t>REPASSE HERB</t>
  </si>
  <si>
    <t>APL HERB C/R/C</t>
  </si>
  <si>
    <t>TRATOS CANA PLANTA</t>
  </si>
  <si>
    <t>101-CANA CONVENC-13-TRATOS PLANTA-1-ADUBAÇÃO-1055-QB LOMBO C/FERT</t>
  </si>
  <si>
    <t>101-CANA CONVENC-13-TRATOS PLANTA-1-ADUBAÇÃO-1191-APL AEREA FERT</t>
  </si>
  <si>
    <t>APLICAÇÃO AEREA FERTILIZANTES</t>
  </si>
  <si>
    <t>APL AEREA FERT</t>
  </si>
  <si>
    <t>CAPINA MECANICA</t>
  </si>
  <si>
    <t>101-CANA CONVENC-13-TRATOS PLANTA-2-PLANTA DANINHA-1020-CAPINA MANUAL</t>
  </si>
  <si>
    <t>CAPINA MANUAL</t>
  </si>
  <si>
    <t>101-CANA CONVENC-13-TRATOS PLANTA-2-PLANTA DANINHA-1033-CATAÇÃO QUIMICA</t>
  </si>
  <si>
    <t>ROÇAGEM DE CARREADOR/REDE/CERC</t>
  </si>
  <si>
    <t>ROÇAGEM C/R/C</t>
  </si>
  <si>
    <t>101-CANA CONVENC-13-TRATOS PLANTA-3-PRAGAS E DOENÇA-1029-CONTR FORMIGA</t>
  </si>
  <si>
    <t>CONTR FORMIGA</t>
  </si>
  <si>
    <t>101-CANA CONVENC-13-TRATOS PLANTA-3-PRAGAS E DOENÇA-1048-LIBER COTESIA</t>
  </si>
  <si>
    <t>LIBER COTESIA</t>
  </si>
  <si>
    <t>101-CANA CONVENC-13-TRATOS PLANTA-3-PRAGAS E DOENÇA-1052-MONIT CIGARRINH</t>
  </si>
  <si>
    <t>101-CANA CONVENC-13-TRATOS PLANTA-3-PRAGAS E DOENÇA-1061-ROGUING</t>
  </si>
  <si>
    <t>101-CANA CONVENC-13-TRATOS PLANTA-3-PRAGAS E DOENÇA-1101-MONIT.CUPINS</t>
  </si>
  <si>
    <t>APLICAÇÃO AÉREA FUNGICIDA 1ª</t>
  </si>
  <si>
    <t>101-CANA CONVENC-13-TRATOS PLANTA-4-FERTIRRIGAÇÃO-1037-FERT CARRETEL</t>
  </si>
  <si>
    <t>101-CANA CONVENC-13-TRATOS PLANTA-5-IRRIGAÇÃO-1045-IRRIG CARRETEL</t>
  </si>
  <si>
    <t>101-CANA CONVENC-13-TRATOS PLANTA-6-MATURADOR-1006-APL AÉREA INIB</t>
  </si>
  <si>
    <t>APLICAÇÃO AÉREA INIBIDOR</t>
  </si>
  <si>
    <t>APL AÉREA INIB</t>
  </si>
  <si>
    <t>101-CANA CONVENC-13-TRATOS PLANTA-6-MATURADOR-1172-APL. AEREA MAT</t>
  </si>
  <si>
    <t>APLICAÇÃO AEREA MATURADOR</t>
  </si>
  <si>
    <t>APL. AEREA MAT</t>
  </si>
  <si>
    <t>101-CANA CONVENC-13-TRATOS PLANTA-7-APOIO-1049-LIMP ÁREA MAN</t>
  </si>
  <si>
    <t>LIMP ÁREA MAN</t>
  </si>
  <si>
    <t>101-CANA CONVENC-13-TRATOS PLANTA-7-APOIO-1050-LIMP ÁREA MEC</t>
  </si>
  <si>
    <t>101-CANA CONVENC-13-TRATOS PLANTA-10-HERBICIDAS-1009-APL HERBICIDA 1</t>
  </si>
  <si>
    <t>101-CANA CONVENC-13-TRATOS PLANTA-10-HERBICIDAS-1010-APL HERBICIDA 2</t>
  </si>
  <si>
    <t>101-CANA CONVENC-13-TRATOS PLANTA-10-HERBICIDAS-1011-REPASSE HERB</t>
  </si>
  <si>
    <t>101-CANA CONVENC-13-TRATOS PLANTA-10-HERBICIDAS-1012-APL HERB C/R/C</t>
  </si>
  <si>
    <t>101-CANA CONVENC-13-TRATOS PLANTA-10-HERBICIDAS-1088-APL.HERB.SEMI</t>
  </si>
  <si>
    <t>APL.HERB.SEMI</t>
  </si>
  <si>
    <t>REPASSE CARREAD</t>
  </si>
  <si>
    <t>101-CANA CONVENC-13-TRATOS PLANTA-12-IRRIGAÇÃO PIVÔ-1168-IRRIG. PIVO FIX</t>
  </si>
  <si>
    <t>101-CANA CONVENC-13-TRATOS PLANTA-12-IRRIGAÇÃO PIVÔ-1170-IRRIG. PIVO REB</t>
  </si>
  <si>
    <t>101-CANA CONVENC-15-TRATOS SOCA-1-ADUBAÇÃO-1001-APL CORRETIVOS</t>
  </si>
  <si>
    <t>TRATOS CANA SOCA</t>
  </si>
  <si>
    <t>101-CANA CONVENC-15-TRATOS SOCA-1-ADUBAÇÃO-1191-APL AEREA FERT</t>
  </si>
  <si>
    <t>101-CANA CONVENC-15-TRATOS SOCA-2-PLANTAS DANINHA-1020-CAPINA MANUAL</t>
  </si>
  <si>
    <t>101-CANA CONVENC-15-TRATOS SOCA-2-PLANTAS DANINHA-1033-CATAÇÃO QUIMICA</t>
  </si>
  <si>
    <t>101-CANA CONVENC-15-TRATOS SOCA-3-PRAGAS E DOENÇA-1029-CONTR FORMIGA</t>
  </si>
  <si>
    <t>101-CANA CONVENC-15-TRATOS SOCA-3-PRAGAS E DOENÇA-1048-LIBER COTESIA</t>
  </si>
  <si>
    <t>101-CANA CONVENC-15-TRATOS SOCA-3-PRAGAS E DOENÇA-1052-MONIT CIGARRINH</t>
  </si>
  <si>
    <t>101-CANA CONVENC-15-TRATOS SOCA-3-PRAGAS E DOENÇA-1061-ROGUING</t>
  </si>
  <si>
    <t>101-CANA CONVENC-15-TRATOS SOCA-3-PRAGAS E DOENÇA-1101-MONIT.CUPINS</t>
  </si>
  <si>
    <t>101-CANA CONVENC-15-TRATOS SOCA-6-MATURADOR-1006-APL AÉREA INIB</t>
  </si>
  <si>
    <t>101-CANA CONVENC-15-TRATOS SOCA-6-MATURADOR-1172-APL. AEREA MAT</t>
  </si>
  <si>
    <t>101-CANA CONVENC-15-TRATOS SOCA-7-APOIO-1049-LIMP ÁREA MAN</t>
  </si>
  <si>
    <t>101-CANA CONVENC-15-TRATOS SOCA-7-APOIO-1050-LIMP ÁREA MEC</t>
  </si>
  <si>
    <t>101-CANA CONVENC-15-TRATOS SOCA-8-CORRETIVOS-1138-AP. CALCARIO 1º</t>
  </si>
  <si>
    <t>101-CANA CONVENC-15-TRATOS SOCA-10-HERBICIDAS-1009-APL HERBICIDA 1</t>
  </si>
  <si>
    <t>101-CANA CONVENC-15-TRATOS SOCA-10-HERBICIDAS-1011-REPASSE HERB</t>
  </si>
  <si>
    <t>101-CANA CONVENC-15-TRATOS SOCA-10-HERBICIDAS-1012-APL HERB C/R/C</t>
  </si>
  <si>
    <t>101-CANA CONVENC-15-TRATOS SOCA-10-HERBICIDAS-1088-APL.HERB.SEMI</t>
  </si>
  <si>
    <t>101-CANA CONVENC-15-TRATOS SOCA-10-HERBICIDAS-1203-REPASSE CARREAD</t>
  </si>
  <si>
    <t>PREPARO SOLO EXPANSAO</t>
  </si>
  <si>
    <t>101-CANA CONVENC-16-PREP. EXPANSAO-1-CONSERV. SOLO-1142-CONST. TERRAÇO</t>
  </si>
  <si>
    <t>101-CANA CONVENC-16-PREP. EXPANSAO-2-CORREÇÃO SOLO-1138-AP. CALCARIO 1º</t>
  </si>
  <si>
    <t>101-CANA CONVENC-16-PREP. EXPANSAO-2-CORREÇÃO SOLO-1139-APLIC. GESSO</t>
  </si>
  <si>
    <t>101-CANA CONVENC-16-PREP. EXPANSAO-2-CORREÇÃO SOLO-1140-APLIC. FOSFATO</t>
  </si>
  <si>
    <t>101-CANA CONVENC-16-PREP. EXPANSAO-2-CORREÇÃO SOLO-1165-APL.CALCARIO 2º</t>
  </si>
  <si>
    <t>101-CANA CONVENC-16-PREP. EXPANSAO-7-ARAÇÃO-1016-ARAÇÃO AIVECA</t>
  </si>
  <si>
    <t>101-CANA CONVENC-16-PREP. EXPANSAO-7-ARAÇÃO-1063-SUBSOLAGEM</t>
  </si>
  <si>
    <t>101-CANA CONVENC-16-PREP. EXPANSAO-7-ARAÇÃO-1164-REP. SUBSOLAGEM</t>
  </si>
  <si>
    <t>101-CANA CONVENC-16-PREP. EXPANSAO-8-GRADAGEM-1042-GRAD INTERM. 1°</t>
  </si>
  <si>
    <t>101-CANA CONVENC-16-PREP. EXPANSAO-8-GRADAGEM-1043-GRAD NIVELADORA</t>
  </si>
  <si>
    <t>101-CANA CONVENC-16-PREP. EXPANSAO-8-GRADAGEM-1044-GRAD PESADA 1°</t>
  </si>
  <si>
    <t>101-CANA CONVENC-16-PREP. EXPANSAO-8-GRADAGEM-1079-REPASSE GRAD IN</t>
  </si>
  <si>
    <t>101-CANA CONVENC-16-PREP. EXPANSAO-8-GRADAGEM-1081-GRAD. INTERM 2°</t>
  </si>
  <si>
    <t>101-CANA CONVENC-16-PREP. EXPANSAO-8-GRADAGEM-1084-GRAD. PESADA 2°</t>
  </si>
  <si>
    <t>101-CANA CONVENC-16-PREP. EXPANSAO-8-GRADAGEM-1109-REPASSE GRAD PE</t>
  </si>
  <si>
    <t>PREPARO SOLO REFORMA</t>
  </si>
  <si>
    <t>101-CANA CONVENC-17-PREP. REFORMA-1-CONSERV. SOLO-1142-CONST. TERRAÇO</t>
  </si>
  <si>
    <t>101-CANA CONVENC-17-PREP. REFORMA-2-CORREÇÃO SOLO-1138-AP. CALCARIO 1º</t>
  </si>
  <si>
    <t>101-CANA CONVENC-17-PREP. REFORMA-2-CORREÇÃO SOLO-1139-APLIC. GESSO</t>
  </si>
  <si>
    <t>101-CANA CONVENC-17-PREP. REFORMA-2-CORREÇÃO SOLO-1140-APLIC. FOSFATO</t>
  </si>
  <si>
    <t>101-CANA CONVENC-17-PREP. REFORMA-2-CORREÇÃO SOLO-1165-APL.CALCARIO 2º</t>
  </si>
  <si>
    <t>101-CANA CONVENC-17-PREP. REFORMA-3-DESSECAÇÃO-1035-1° DESSECAÇÃO</t>
  </si>
  <si>
    <t>101-CANA CONVENC-17-PREP. REFORMA-7-ARAÇÃO-1016-ARAÇÃO AIVECA</t>
  </si>
  <si>
    <t>101-CANA CONVENC-17-PREP. REFORMA-7-ARAÇÃO-1063-SUBSOLAGEM</t>
  </si>
  <si>
    <t>101-CANA CONVENC-17-PREP. REFORMA-7-ARAÇÃO-1164-REP. SUBSOLAGEM</t>
  </si>
  <si>
    <t>101-CANA CONVENC-17-PREP. REFORMA-8-GRADAGEM-1042-GRAD INTERM. 1°</t>
  </si>
  <si>
    <t>101-CANA CONVENC-17-PREP. REFORMA-8-GRADAGEM-1043-GRAD NIVELADORA</t>
  </si>
  <si>
    <t>101-CANA CONVENC-17-PREP. REFORMA-8-GRADAGEM-1079-REPASSE GRAD IN</t>
  </si>
  <si>
    <t>101-CANA CONVENC-17-PREP. REFORMA-8-GRADAGEM-1081-GRAD. INTERM 2°</t>
  </si>
  <si>
    <t>101-CANA CONVENC-17-PREP. REFORMA-8-GRADAGEM-1084-GRAD. PESADA 2°</t>
  </si>
  <si>
    <t>101-CANA CONVENC-17-PREP. REFORMA-8-GRADAGEM-1109-REPASSE GRAD PE</t>
  </si>
  <si>
    <t>101-CANA CONVENC-17-PREP. REFORMA-9-ELIMINAÇÃO SOCA-1044-GRAD PESADA 1°</t>
  </si>
  <si>
    <t>101-CANA CONVENC-17-PREP. REFORMA-10-APOIO E AUX-1049-LIMP ÁREA MAN</t>
  </si>
  <si>
    <t>101-CANA CONVENC-17-PREP. REFORMA-10-APOIO E AUX-1050-LIMP ÁREA MEC</t>
  </si>
  <si>
    <t>PLANTIO MANUAL</t>
  </si>
  <si>
    <t>PLANTIO MECANIZADO</t>
  </si>
  <si>
    <t>101-CANA CONVENC-19-PLANTIO MEC-3-OP. MECANIZADAS-1053-PLANTIO</t>
  </si>
  <si>
    <t>101-CANA CONVENC-19-PLANTIO MEC-7-FERTIRRIGAÇÃO-1037-FERT CARRETEL</t>
  </si>
  <si>
    <t>101-CANA CONVENC-19-PLANTIO MEC-8-IRRIGAÇÃO-1045-IRRIG CARRETEL</t>
  </si>
  <si>
    <t>101-CANA CONVENC-19-PLANTIO MEC-12-IRRIGAÇÃO PIVÔ-1168-IRRIG. PIVO FIX</t>
  </si>
  <si>
    <t>101-CANA CONVENC-19-PLANTIO MEC-12-IRRIGAÇÃO PIVÔ-1170-IRRIG. PIVO REB</t>
  </si>
  <si>
    <t>COLHEITA MUDA - CONVENCIONAL</t>
  </si>
  <si>
    <t>CANA ORGANICA</t>
  </si>
  <si>
    <t>PLANTIO / TCP MEIOSI</t>
  </si>
  <si>
    <t>102-CANA ORGANICA-23-TRATOS PLANTA-2-PLANTAS DANINHA-1004-CAPINA MECANICA</t>
  </si>
  <si>
    <t>102-CANA ORGANICA-23-TRATOS PLANTA-2-PLANTAS DANINHA-1020-CAPINA MANUAL</t>
  </si>
  <si>
    <t>102-CANA ORGANICA-23-TRATOS PLANTA-2-PLANTAS DANINHA-1060-ROÇAGEM C/R/C</t>
  </si>
  <si>
    <t>102-CANA ORGANICA-23-TRATOS PLANTA-2-PLANTAS DANINHA-1078-TRAMPULO/GRADE</t>
  </si>
  <si>
    <t>CULTIVO TRAMPULO</t>
  </si>
  <si>
    <t>TRAMPULO/GRADE</t>
  </si>
  <si>
    <t>102-CANA ORGANICA-23-TRATOS PLANTA-2-PLANTAS DANINHA-1198-CAPINADEIRA</t>
  </si>
  <si>
    <t>ROÇAGEM MEC -   CAPINADEIRA</t>
  </si>
  <si>
    <t>CAPINADEIRA</t>
  </si>
  <si>
    <t>102-CANA ORGANICA-23-TRATOS PLANTA-3-PRAGAS E DOENÇA-1048-LIBER COTESIA</t>
  </si>
  <si>
    <t>102-CANA ORGANICA-23-TRATOS PLANTA-3-PRAGAS E DOENÇA-1061-ROGUING</t>
  </si>
  <si>
    <t>102-CANA ORGANICA-23-TRATOS PLANTA-4-FERTIRRIGAÇÃO-1037-FERT CARRETEL</t>
  </si>
  <si>
    <t>102-CANA ORGANICA-23-TRATOS PLANTA-5-IRRIGAÇÃO-1045-IRRIG CARRETEL</t>
  </si>
  <si>
    <t>102-CANA ORGANICA-23-TRATOS PLANTA-6-MATURADOR-1172-APL. AEREA MAT</t>
  </si>
  <si>
    <t>102-CANA ORGANICA-23-TRATOS PLANTA-7-APOIO-1049-LIMP ÁREA MAN</t>
  </si>
  <si>
    <t>102-CANA ORGANICA-23-TRATOS PLANTA-7-APOIO-1050-LIMP ÁREA MEC</t>
  </si>
  <si>
    <t>102-CANA ORGANICA-23-TRATOS PLANTA-10-IRRIGAÇÃO PIVÔ-1168-IRRIG. PIVO FIX</t>
  </si>
  <si>
    <t>102-CANA ORGANICA-23-TRATOS PLANTA-10-IRRIGAÇÃO PIVÔ-1170-IRRIG. PIVO REB</t>
  </si>
  <si>
    <t>102-CANA ORGANICA-25-TRATOS SOCA-2-PLANTAS DANINHA-1004-CAPINA MECANICA</t>
  </si>
  <si>
    <t>102-CANA ORGANICA-25-TRATOS SOCA-2-PLANTAS DANINHA-1020-CAPINA MANUAL</t>
  </si>
  <si>
    <t>102-CANA ORGANICA-25-TRATOS SOCA-2-PLANTAS DANINHA-1060-ROÇAGEM C/R/C</t>
  </si>
  <si>
    <t>102-CANA ORGANICA-25-TRATOS SOCA-2-PLANTAS DANINHA-1078-TRAMPULO/GRADE</t>
  </si>
  <si>
    <t>102-CANA ORGANICA-25-TRATOS SOCA-2-PLANTAS DANINHA-1198-CAPINADEIRA</t>
  </si>
  <si>
    <t>102-CANA ORGANICA-25-TRATOS SOCA-3-PRAGAS E DOENÇA-1029-CONTR FORMIGA</t>
  </si>
  <si>
    <t>102-CANA ORGANICA-25-TRATOS SOCA-3-PRAGAS E DOENÇA-1048-LIBER COTESIA</t>
  </si>
  <si>
    <t>102-CANA ORGANICA-25-TRATOS SOCA-3-PRAGAS E DOENÇA-1061-ROGUING</t>
  </si>
  <si>
    <t>102-CANA ORGANICA-25-TRATOS SOCA-6-MATURADOR-1172-APL. AEREA MAT</t>
  </si>
  <si>
    <t>102-CANA ORGANICA-25-TRATOS SOCA-7-APOIO-1049-LIMP ÁREA MAN</t>
  </si>
  <si>
    <t>102-CANA ORGANICA-25-TRATOS SOCA-7-APOIO-1050-LIMP ÁREA MEC</t>
  </si>
  <si>
    <t>102-CANA ORGANICA-25-TRATOS SOCA-8-CORRETIVOS-1138-AP. CALCARIO 1º</t>
  </si>
  <si>
    <t>102-CANA ORGANICA-25-TRATOS SOCA-8-CORRETIVOS-1139-APLIC. GESSO</t>
  </si>
  <si>
    <t>PREPARO SOLO EXPANSÃO</t>
  </si>
  <si>
    <t>102-CANA ORGANICA-27-PREP. REFORMA-1-CONSERV. SOLO-1142-CONST. TERRAÇO</t>
  </si>
  <si>
    <t>102-CANA ORGANICA-27-PREP. REFORMA-2-CORREÇÃO SOLO-1139-APLIC. GESSO</t>
  </si>
  <si>
    <t>102-CANA ORGANICA-27-PREP. REFORMA-3-IRRIGAÇÃO PIVÔ-1170-IRRIG. PIVO REB</t>
  </si>
  <si>
    <t>102-CANA ORGANICA-27-PREP. REFORMA-4-FERTIRRIGAÇÃO-1037-FERT CARRETEL</t>
  </si>
  <si>
    <t>102-CANA ORGANICA-27-PREP. REFORMA-5-IRRIGAÇÃO-1045-IRRIG CARRETEL</t>
  </si>
  <si>
    <t>102-CANA ORGANICA-27-PREP. REFORMA-7-ARAÇÃO-1016-ARAÇÃO AIVECA</t>
  </si>
  <si>
    <t>102-CANA ORGANICA-27-PREP. REFORMA-7-ARAÇÃO-1063-SUBSOLAGEM</t>
  </si>
  <si>
    <t>102-CANA ORGANICA-27-PREP. REFORMA-7-ARAÇÃO-1164-REP. SUBSOLAGEM</t>
  </si>
  <si>
    <t>102-CANA ORGANICA-27-PREP. REFORMA-8-GRADAGEM-1042-GRAD INTERM. 1°</t>
  </si>
  <si>
    <t>102-CANA ORGANICA-27-PREP. REFORMA-8-GRADAGEM-1043-GRAD NIVELADORA</t>
  </si>
  <si>
    <t>102-CANA ORGANICA-27-PREP. REFORMA-8-GRADAGEM-1044-GRAD PESADA 1°</t>
  </si>
  <si>
    <t>102-CANA ORGANICA-27-PREP. REFORMA-8-GRADAGEM-1079-REPASSE GRAD IN</t>
  </si>
  <si>
    <t>102-CANA ORGANICA-27-PREP. REFORMA-8-GRADAGEM-1081-GRAD. INTERM 2°</t>
  </si>
  <si>
    <t>102-CANA ORGANICA-27-PREP. REFORMA-8-GRADAGEM-1084-GRAD. PESADA 2°</t>
  </si>
  <si>
    <t>102-CANA ORGANICA-27-PREP. REFORMA-8-GRADAGEM-1109-REPASSE GRAD PE</t>
  </si>
  <si>
    <t>102-CANA ORGANICA-29-PLANTIO MEC-3-OP.MECANIZADAS-1053-PLANTIO</t>
  </si>
  <si>
    <t>102-CANA ORGANICA-29-PLANTIO MEC-7-FERTIRRIGAÇÃO-1037-FERT CARRETEL</t>
  </si>
  <si>
    <t>102-CANA ORGANICA-29-PLANTIO MEC-8-IRRIGAÇÃO-1045-IRRIG CARRETEL</t>
  </si>
  <si>
    <t>102-CANA ORGANICA-29-PLANTIO MEC-10-IRRIGAÇÃO PIVÔ-1168-IRRIG. PIVO FIX</t>
  </si>
  <si>
    <t>102-CANA ORGANICA-29-PLANTIO MEC-10-IRRIGAÇÃO PIVÔ-1170-IRRIG. PIVO REB</t>
  </si>
  <si>
    <t>COLHEITA MUDA - ORGANICO</t>
  </si>
  <si>
    <t>ROTAÇÃO DE CULTURA</t>
  </si>
  <si>
    <t>CROTALARIA</t>
  </si>
  <si>
    <t>TRATOS</t>
  </si>
  <si>
    <t>SORGO</t>
  </si>
  <si>
    <t>SOJA</t>
  </si>
  <si>
    <t>OUTRAS CULTURAS</t>
  </si>
  <si>
    <t>EUCALIPTO</t>
  </si>
  <si>
    <t>104-OUTRAS CULTURAS-42-REFLORESTAMENTO-2-PLANTIO-1064-SULCAÇÃO</t>
  </si>
  <si>
    <t>104-OUTRAS CULTURAS-42-REFLORESTAMENTO-6-VIVEIRO MUDAS-1017-ATIV MDO APOIO</t>
  </si>
  <si>
    <t>APOIO E OUTRAS OPERAÇÕES</t>
  </si>
  <si>
    <t>VENDAS</t>
  </si>
  <si>
    <t>APOIO INDUSTRIAL</t>
  </si>
  <si>
    <t>TRITURAÇÃO DE PALHA</t>
  </si>
  <si>
    <t>CARREGAMENTO DE PALHA</t>
  </si>
  <si>
    <t>APOIO ADMINISTRATIVO</t>
  </si>
  <si>
    <t>APOIO AGRICOLA</t>
  </si>
  <si>
    <t>105-APOIO-55-APOIO AGRICOLA-9-FAB. ADUB ORGAN-1086-COMPOSTAGEM</t>
  </si>
  <si>
    <t>SUPERVISAO RECOLHIMENTO PALHA</t>
  </si>
  <si>
    <t>TRANSPORTE DE PALHA</t>
  </si>
  <si>
    <t>PRESTAÇÃO SERVIÇO TERCEIROS</t>
  </si>
  <si>
    <t>IMOBILIZADO</t>
  </si>
  <si>
    <t>OBRAS E BENFEITORIAS</t>
  </si>
  <si>
    <t>PROJETOS E INVESTIMENTOS</t>
  </si>
  <si>
    <t>RECOLHIMENTO DE PALHA</t>
  </si>
  <si>
    <t>102-CANA ORGANICA-27-PREP. REFORMA-1-CONSERV. SOLO-1104-MAQ. PESADAS - 1000250709-Escavadeira (T)</t>
  </si>
  <si>
    <t>102-CANA ORGANICA-27-PREP. REFORMA-1-CONSERV. SOLO-1104-MAQ. PESADAS - 1000250703-Trator de Esteira (T)</t>
  </si>
  <si>
    <t>102-CANA ORGANICA-27-PREP. REFORMA-1-CONSERV. SOLO-1104-MAQ. PESADAS - 1000250707-Motoniveladora (T)</t>
  </si>
  <si>
    <t>101-CANA CONVENC-16-PREP. EXPANSAO-1-CONSERV. SOLO-1104-MAQ. PESADAS - 1000250707-Motoniveladora (T)</t>
  </si>
  <si>
    <t>101-CANA CONVENC-16-PREP. EXPANSAO-1-CONSERV. SOLO-1104-MAQ. PESADAS - 1000250703-Trator de Esteira (T)</t>
  </si>
  <si>
    <t>101-CANA CONVENC-16-PREP. EXPANSAO-1-CONSERV. SOLO-1104-MAQ. PESADAS - 1000250709-Escavadeira (T)</t>
  </si>
  <si>
    <t>101-CANA CONVENC-17-PREP. REFORMA-1-CONSERV. SOLO-1104-MAQ. PESADAS - 1000250707-Motoniveladora (T)</t>
  </si>
  <si>
    <t>101-CANA CONVENC-17-PREP. REFORMA-1-CONSERV. SOLO-1104-MAQ. PESADAS - 1000250709-Escavadeira (T)</t>
  </si>
  <si>
    <t>101-CANA CONVENC-17-PREP. REFORMA-1-CONSERV. SOLO-1104-MAQ. PESADAS - 1000250703-Trator de Esteira (T)</t>
  </si>
  <si>
    <t>PREMISSAS CANA</t>
  </si>
  <si>
    <t>PREMISSAS GERAIS</t>
  </si>
  <si>
    <t>CALC</t>
  </si>
  <si>
    <t>VINCULOS / RASTREABILIDADE</t>
  </si>
  <si>
    <t>NECESSIDADE DE ÚNICA ORIGEM PARA EVITAR INFORMAÇÕES CONTRADITÓRIAS</t>
  </si>
  <si>
    <t>Planejar os Valores e Quantidades de Mudas (CP) / Movimentação de Estoque</t>
  </si>
  <si>
    <t>Tratamento Térmico (Experimento Técnico)</t>
  </si>
  <si>
    <t>CRIAR NOVA OPERAÇÃO</t>
  </si>
  <si>
    <t>ELIMINAR</t>
  </si>
  <si>
    <t>PREMISSAS  - GERAIS - CANA ORG</t>
  </si>
  <si>
    <t>101-CANA CONVENC-16-PREP. EXPANSAO-9-APOIO-1050-LIMP ÁREA MEC - 1000250608-Pá Carregadeira (P)</t>
  </si>
  <si>
    <t>102-CANA ORGANICA-29-PLANTIO MEC-5-OP. MANUAIS-1049-LIMP ÁREA MAN - 1000250608-Pá Carregadeira (P)</t>
  </si>
  <si>
    <t>101-CANA CONVENC-16-PREP. EXPANSAO-3-DESSECAÇÃO-1035-1° DESSECAÇÃO - 1000250710-Pulverizador Motorizado (T)</t>
  </si>
  <si>
    <t>PREMISSAS  - GERAIS - CANA CONV</t>
  </si>
  <si>
    <t>CRIAR NOVO</t>
  </si>
  <si>
    <t>103-ROTAÇÃO CULTURA ORGANICA-30-CROTALARIA-1-PLANTIO-1083-PLANT. CROTALAR</t>
  </si>
  <si>
    <t>103-ROTAÇÃO CULTURA ORGANICA-30-CROTALARIA-2-TRATOS CULTURAIS-1029-CONTROLE DE FORMIGAS</t>
  </si>
  <si>
    <t>103-ROTAÇÃO CULTURA ORGANICA-30-CROTALARIA-2-TRATOS CULTURAIS-1049-LIMP MANUAL</t>
  </si>
  <si>
    <t>MUDAR DESC</t>
  </si>
  <si>
    <t>108-ROTAÇÃO CULTURA CONVENC-30-CROTALARIA-1-PLANTIO-1083-PLANT. CROTALAR</t>
  </si>
  <si>
    <t>108-ROTAÇÃO CULTURA CONVENC-32-SOJA-1-PLANTIO-1085-PLANTIO SOJA</t>
  </si>
  <si>
    <t>108-ROTAÇÃO CULTURA CONVENC-32-SOJA-2-TRATOS-1029-CONTR FORMIGA</t>
  </si>
  <si>
    <t>108-ROTAÇÃO CULTURA CONVENC-30-CROTALARIA-2-TRATOS CULTURAIS-1049-LIMP MANUAL</t>
  </si>
  <si>
    <t>Plantio Mecanizado MPB</t>
  </si>
  <si>
    <t>102-CANA ORGANICA-12-PLANT/TCP MEIOS-3-OP MEC-1064-SULCAÇÃO</t>
  </si>
  <si>
    <t>102-CANA ORGANICA-11-PLANTIO MPB-3-OP MECANIZADA-1053-PLANTIO</t>
  </si>
  <si>
    <t>102-CANA ORGANICA-12-PLANT/TCP MEIOS-3-OP MEC-1053-PLANTIO</t>
  </si>
  <si>
    <t>101-CANA CONVENC-13-TRATOS PLANTA-3-PRAGAS E DOENÇA-1051-MONIT DE BROCAS (PRE-COLHEITA)</t>
  </si>
  <si>
    <t>101-CANA CONVENC-13-TRATOS PLANTA-3-PRAGAS E DOENÇA-XXXX-MONIT DE BROCAS (APL. INSETIC)</t>
  </si>
  <si>
    <t>Monitoramento de Broca (Aplic. Inseticida)</t>
  </si>
  <si>
    <t>CRIAR ATIVIDADE</t>
  </si>
  <si>
    <t>CRIAR OPERACAO</t>
  </si>
  <si>
    <t>102-CANA ORGANICA-23-TRATOS PLANTA-3-PRAGAS E DOENÇA-1051-MONIT DE BROCAS (PRE COLHEITA)</t>
  </si>
  <si>
    <t>MUDAR A DESCRIÇÃO</t>
  </si>
  <si>
    <t>102-CANA ORGANICA-23-TRATOS PLANTA-3-PRAGAS E DOENÇA-XXXX-MONIT DE BROCAS (APLIC INSETICIDA)</t>
  </si>
  <si>
    <t>102-CANA ORGANICA-23-TRATOS PLANTA-3-PRAGAS E DOENÇA-1101-MONIT.CUPINS</t>
  </si>
  <si>
    <t>101-CANA CONVENC-15-TRATOS SOCA-3-PRAGAS E DOENÇA-1051-MONIT DE BROCAS (PRÉ COLHEITA)</t>
  </si>
  <si>
    <t>MUDAR DESCRIÇÃO</t>
  </si>
  <si>
    <t>101-CANA CONVENC-15-TRATOS SOCA-3-PRAGAS E DOENÇA-1051-MONIT DE BROCAS (APLIC. INSETIC )</t>
  </si>
  <si>
    <t>Avaliar necessidade de Eliminar = Wendel</t>
  </si>
  <si>
    <t>WENDEL</t>
  </si>
  <si>
    <t>TON</t>
  </si>
  <si>
    <t>GERAR NOVA</t>
  </si>
  <si>
    <t>101-CANA CONVENC-13-TRATOS PLANTA-3-PRAGAS E DOENÇA-XXXX-APL FUNGICIDA 1ª</t>
  </si>
  <si>
    <t>APLIC. INSETICIDA 1ª - BROCA</t>
  </si>
  <si>
    <t>APLIC. INSETICIDA 1ª - CIGARRINHA</t>
  </si>
  <si>
    <t>101-CANA CONVENC-13-TRATOS PLANTA-3-PRAGAS E DOENÇA-1013-APLIC. INSETICIDA 1ª - CIGARRINHA</t>
  </si>
  <si>
    <t>APLIC. AEREA INSETICIDA 1ª - CIGARRINHA</t>
  </si>
  <si>
    <t>101-CANA CONVENC-13-TRATOS PLANTA-3-PRAGAS E DOENÇA-XXXX-APLIC. AEREA INSETICIDA 1ª - CIGARRINHA</t>
  </si>
  <si>
    <t>NÃO PRECISA ABRIR AQUI</t>
  </si>
  <si>
    <t>101-CANA CONVENC-13-TRATOS PLANTA-3-PRAGAS E DOENÇA-XXXX-APLIC. INSETICIDA 2ª - CIGARRINHA</t>
  </si>
  <si>
    <t>101-CANA CONVENC-13-TRATOS PLANTA-3-PRAGAS E DOENÇA-XXXX-APLIC. AEREA INSETICIDA 2ª - CIGARRINHA</t>
  </si>
  <si>
    <t>101-CANA CONVENC-13-TRATOS PLANTA-3-PRAGAS E DOENÇA-XXXX-APLIC. AEREA INSETICIDA 3ª - CIGARRINHA</t>
  </si>
  <si>
    <t>101-CANA CONVENC-13-TRATOS PLANTA-3-PRAGAS E DOENÇA-XXXX-APLIC. INSETICIDA 3ª - CIGARRINHA</t>
  </si>
  <si>
    <t>APLIC. AEREA INSETICIDA 1ª - BROCA</t>
  </si>
  <si>
    <t>101-CANA CONVENC-13-TRATOS PLANTA-3-PRAGAS E DOENÇA-XXXX-APLIC. INSETICIDA 1ª - BROCA</t>
  </si>
  <si>
    <t>101-CANA CONVENC-13-TRATOS PLANTA-3-PRAGAS E DOENÇA-XXXX-APLIC. AEREA INSETICIDA 1ª - BROCA</t>
  </si>
  <si>
    <t>101-CANA CONVENC-13-TRATOS PLANTA-3-PRAGAS E DOENÇA-XXXX-APLIC. INSETICIDA 2ª - BROCA</t>
  </si>
  <si>
    <t>101-CANA CONVENC-13-TRATOS PLANTA-3-PRAGAS E DOENÇA-XXXX-APLIC. AEREA INSETICIDA 2ª - BROCA</t>
  </si>
  <si>
    <t>101-CANA CONVENC-13-TRATOS PLANTA-3-PRAGAS E DOENÇA-XXXX-APLIC. INSETICIDA 3ª - BROCA</t>
  </si>
  <si>
    <t>101-CANA CONVENC-13-TRATOS PLANTA-3-PRAGAS E DOENÇA-XXXX-APLIC. AEREA INSETICIDA 3ª - BROCA</t>
  </si>
  <si>
    <t>MUDAR DESC ÁRVORE</t>
  </si>
  <si>
    <t>101-CANA CONVENC-13-TRATOS PLANTA-3-PRAGAS E DOENÇA-1190-APL AEREA FUNG 1ª</t>
  </si>
  <si>
    <t>102-CANA ORGANICA-23-TRATOS PLANTA-3-PRAGAS E DOENÇA-1029-CONTR FORMIGA - MANUAL</t>
  </si>
  <si>
    <t>CONTR FORMIGA - MANUAL</t>
  </si>
  <si>
    <t>CONTR FORMIGA - TRATOR</t>
  </si>
  <si>
    <t>NOVA</t>
  </si>
  <si>
    <t>102-CANA ORGANICA-23-TRATOS PLANTA-3-PRAGAS E DOENÇA-XXXX-CONTR FORMIGA - TRATOR</t>
  </si>
  <si>
    <t>102-CANA ORGANICA-23-TRATOS PLANTA-3-PRAGAS E DOENÇA-XXXX-MONIT DE BROCAS (COTÉSIA)</t>
  </si>
  <si>
    <t>MONIT DE BROCAS (COTÉSIA)</t>
  </si>
  <si>
    <t>103-ROTAÇÃO CULTURA ORGANICA-30-CROTALARIA-2-TRATOS CULTURAIS-1050-LIMP MECANIZADA</t>
  </si>
  <si>
    <t>INSERIR NOVA LINHA</t>
  </si>
  <si>
    <t>101-CANA CONVENC-15-TRATOS SOCA-1-ADUBAÇÃO-1008-APL FERTILIZANT - NPK</t>
  </si>
  <si>
    <t>APL FERTILIZANT - NPK</t>
  </si>
  <si>
    <t>APL FERTILIZANT - N</t>
  </si>
  <si>
    <t>101-CANA CONVENC-15-TRATOS SOCA-1-ADUBAÇÃO-1007-APL FERTILIZANT - COMPOSTO</t>
  </si>
  <si>
    <t>APL FERTILIZANT - COMPOSTO</t>
  </si>
  <si>
    <t>101-CANA CONVENC-15-TRATOS SOCA-1-ADUBAÇÃO-XXXX-APL FERTILIZANT - N</t>
  </si>
  <si>
    <t>101-CANA CONVENC-15-TRATOS SOCA-1-ADUBAÇÃO-XXXX-APL FERTILIZANT - CF</t>
  </si>
  <si>
    <t>APL FERTILIZANT - CF (CAMA FRANGO)</t>
  </si>
  <si>
    <t>101-CANA CONVENC-15-TRATOS SOCA-1-ADUBAÇÃO-1213-APL FERTILIZANT - VINHAÇA LOC</t>
  </si>
  <si>
    <t>APL FERTILIZANT - VINHAÇA LOC</t>
  </si>
  <si>
    <t>101-CANA CONVENC-15-TRATOS SOCA-1-ADUBAÇÃO-XXXX-APL FERTILIZANT - PIVO - N</t>
  </si>
  <si>
    <t>APL FERTILIZANT - PIVO - N</t>
  </si>
  <si>
    <t>101-CANA CONVENC-15-TRATOS SOCA-1-ADUBAÇÃO-XXXX-APL FERTILIZANT - PIVO - KCL</t>
  </si>
  <si>
    <t>APL FERTILIZANT - PIVO - KCL</t>
  </si>
  <si>
    <t>101-CANA CONVENC-15-TRATOS SOCA-3-PRAGAS E DOENÇA-XXXX-MONIT DE BROCAS (COTÉSIA)</t>
  </si>
  <si>
    <t>101-CANA CONVENC-15-TRATOS SOCA-3-PRAGAS E DOENÇA-1013-APLIC. INSETICIDA 1ª - CIGARRINHA</t>
  </si>
  <si>
    <t>101-CANA CONVENC-15-TRATOS SOCA-3-PRAGAS E DOENÇA-XXXX-APLIC. AEREA INSETICIDA 1ª - CIGARRINHA</t>
  </si>
  <si>
    <t>101-CANA CONVENC-15-TRATOS SOCA-3-PRAGAS E DOENÇA-XXXX-APLIC. INSETICIDA 2ª - CIGARRINHA</t>
  </si>
  <si>
    <t>101-CANA CONVENC-15-TRATOS SOCA-3-PRAGAS E DOENÇA-XXXX-APLIC. AEREA INSETICIDA 2ª - CIGARRINHA</t>
  </si>
  <si>
    <t>101-CANA CONVENC-15-TRATOS SOCA-3-PRAGAS E DOENÇA-XXXX-APLIC. INSETICIDA 3ª - CIGARRINHA</t>
  </si>
  <si>
    <t>101-CANA CONVENC-15-TRATOS SOCA-3-PRAGAS E DOENÇA-XXXX-APLIC. AEREA INSETICIDA 3ª - CIGARRINHA</t>
  </si>
  <si>
    <t>101-CANA CONVENC-15-TRATOS SOCA-3-PRAGAS E DOENÇA-XXXX-APLIC. INSETICIDA 1ª - BROCA</t>
  </si>
  <si>
    <t>101-CANA CONVENC-15-TRATOS SOCA-3-PRAGAS E DOENÇA-XXXX-APLIC. AEREA INSETICIDA 1ª - BROCA</t>
  </si>
  <si>
    <t>101-CANA CONVENC-15-TRATOS SOCA-3-PRAGAS E DOENÇA-XXXX-APLIC. INSETICIDA 2ª - BROCA</t>
  </si>
  <si>
    <t>101-CANA CONVENC-15-TRATOS SOCA-3-PRAGAS E DOENÇA-XXXX-APLIC. AEREA INSETICIDA 2ª - BROCA</t>
  </si>
  <si>
    <t>101-CANA CONVENC-15-TRATOS SOCA-3-PRAGAS E DOENÇA-XXXX-APLIC. INSETICIDA 3ª - BROCA</t>
  </si>
  <si>
    <t>101-CANA CONVENC-15-TRATOS SOCA-3-PRAGAS E DOENÇA-XXXX-APLIC. AEREA INSETICIDA 3ª - BROCA</t>
  </si>
  <si>
    <t>101-CANA CONVENC-15-TRATOS SOCA-3-PRAGAS E DOENÇA-XXXX-APL FUNGICIDA 1ª</t>
  </si>
  <si>
    <t>101-CANA CONVENC-15-TRATOS SOCA-3-PRAGAS E DOENÇA-1190-APL AEREA FUNG 1ª</t>
  </si>
  <si>
    <t>EXCLUIR</t>
  </si>
  <si>
    <t>102-CANA ORGANICA-27-PREP. REFORMA-11-COMPOSTAGEM-1007-1007-APL FERTILIZANT - COMPOSTO</t>
  </si>
  <si>
    <t>101-CANA CONVENC-13-TRATOS PLANTA-1-ADUBAÇÃO-1007-APL FERTILIZANT - COMPOSTO</t>
  </si>
  <si>
    <t>102-CANA ORGANICA-23-TRATOS PLANTA-1-ADUBAÇÃO-1007-APL FERTILIZANT - COMPOSTO</t>
  </si>
  <si>
    <t>102-CANA ORGANICA-25-TRATOS SOCA-1-ADUBAÇÃO-1007-APL FERTILIZANT - COMPOSTO</t>
  </si>
  <si>
    <t>102-CANA ORGANICA-25-TRATOS SOCA-1-ADUBAÇÃO-1213-APL FERTILIZANT - VINHAÇA LOC</t>
  </si>
  <si>
    <t>102-CANA ORGANICA-25-TRATOS SOCA-3-PRAGAS E DOENÇA-XXXX-CONTR FORMIGA - TRATOR</t>
  </si>
  <si>
    <t>102-CANA ORGANICA-25-TRATOS SOCA-3-PRAGAS E DOENÇA-XXXX-MONIT DE BROCAS (COTÉSIA)</t>
  </si>
  <si>
    <t>102-CANA ORGANICA-25-TRATOS SOCA-3-PRAGAS E DOENÇA-XXXX-APLIC. AEREA INSETICIDA 1ª - BROCA</t>
  </si>
  <si>
    <t>MONIT DE BROCAS (PRÉ COLHEITA)</t>
  </si>
  <si>
    <t>102-CANA ORGANICA-25-TRATOS SOCA-3-PRAGAS E DOENÇA-XXXX-MONIT DE BROCAS (APL. INSETIC)</t>
  </si>
  <si>
    <t>102-CANA ORGANICA-25-TRATOS SOCA-3-PRAGAS E DOENÇA-1101-MONIT.CUPINS</t>
  </si>
  <si>
    <t>ABRIR</t>
  </si>
  <si>
    <t>REPASSE HERB 2</t>
  </si>
  <si>
    <t xml:space="preserve">101-CANA CONVENC-13-TRATOS PLANTA-10-HERBICIDAS-1203-REPASSE CARREAD </t>
  </si>
  <si>
    <t xml:space="preserve">REPASSE CARREAD </t>
  </si>
  <si>
    <t>DERLI</t>
  </si>
  <si>
    <t>FÁBRICA ADUBO ORGÂNICO</t>
  </si>
  <si>
    <t>Produção de Composto</t>
  </si>
  <si>
    <t>101-CANA CONVENC-15-TRATOS SOCA-1-ADUBAÇÃO-1008-APL FERTILIZANT - NPK + 101-CANA CONVENC-15-TRATOS SOCA-1-ADUBAÇÃO-XXXX-APL FERTILIZANT - N + 101-CANA CONVENC-15-TRATOS SOCA-1-ADUBAÇÃO-1007-APL FERTILIZANT - COMPOSTO + 101-CANA CONVENC-15-TRATOS SOCA-1-ADUBAÇÃO-XXXX-APL FERTILIZANT - CF + 101-CANA CONVENC-15-TRATOS SOCA-1-ADUBAÇÃO-1213-APL FERTILIZANT - VINHAÇA LOC</t>
  </si>
  <si>
    <t>102-CANA ORGANICA-29-PLANTIO MEC-3-OP.MECANIZADAS-1053-PLANTIO + 102-CANA ORGANICA-12-PLANT/TCP MEIOS-3-OP MEC-1064-SULCAÇÃO + 102-CANA ORGANICA-11-PLANTIO MPB-3-OP MECANIZADA-1053-PLANTIO + 102-CANA ORGANICA-12-PLANT/TCP MEIOS-3-OP MEC-1053-PLANTIO</t>
  </si>
  <si>
    <t>Total de área liberada para Tratos (Premissas Gerais)</t>
  </si>
  <si>
    <t>"REPLANTIO" - 1059</t>
  </si>
  <si>
    <t>EXCLUIR OPERACAO</t>
  </si>
  <si>
    <t>Total Apoio Auxiliares</t>
  </si>
  <si>
    <t>Total - Herbicida</t>
  </si>
  <si>
    <t>Total Pragas e Doenças</t>
  </si>
  <si>
    <t>Total - Maturador / Inibidor</t>
  </si>
  <si>
    <t>Total - Plantas Daninhas</t>
  </si>
  <si>
    <t>Total - Pragas e Doenças</t>
  </si>
  <si>
    <t>Total - Apoio Auxiliares</t>
  </si>
  <si>
    <t>Total - Controle Plantas Daninhas</t>
  </si>
  <si>
    <t>Total - Controle de Pragas e Doenças</t>
  </si>
  <si>
    <t>Total Maturador / Inibidor</t>
  </si>
  <si>
    <t>Total - Controle Pragas e Doenças</t>
  </si>
  <si>
    <t>MACRO PROCESSO</t>
  </si>
  <si>
    <t>PREPARO</t>
  </si>
  <si>
    <t>COLHEITA - CANA</t>
  </si>
  <si>
    <t>RECOLHIMENTO PALHA</t>
  </si>
  <si>
    <t>COD PROCESSO</t>
  </si>
  <si>
    <t>DESC PROCESSO</t>
  </si>
  <si>
    <t>COD SUBPROCESSO</t>
  </si>
  <si>
    <t>DESC SUBPROCESSO</t>
  </si>
  <si>
    <t>105-APOIO-55-APOIO AGRICOLA-23-PESQ E DESENV-XXXX-TRATAMENTO TÉRMICO</t>
  </si>
  <si>
    <t>NOVA LINHA</t>
  </si>
  <si>
    <t>NOVA LINHA EM PREMISSAS GERAIS</t>
  </si>
  <si>
    <t>APLICAÇÃO DE FERTILIZANTES - COMPOSTO</t>
  </si>
  <si>
    <t>DESC. SUGERIDA</t>
  </si>
  <si>
    <t xml:space="preserve">Unidade de Negócio: </t>
  </si>
  <si>
    <t>Processo:</t>
  </si>
  <si>
    <t>Grupo de Operação</t>
  </si>
  <si>
    <t xml:space="preserve">Subprocesso: </t>
  </si>
  <si>
    <t xml:space="preserve">Macro Processo: </t>
  </si>
  <si>
    <t>MACRO PROCESSO (EDGAR / MARCIO)</t>
  </si>
  <si>
    <t>TRATOS CULTURAIS</t>
  </si>
  <si>
    <t>RURÍCOLAS</t>
  </si>
  <si>
    <t>IRRIG./FERT./PIVO</t>
  </si>
  <si>
    <t>OFICINA AUTOMOTIVA</t>
  </si>
  <si>
    <t>PLANTIO DE COMPOSTO</t>
  </si>
  <si>
    <t>PREPARO DE SOLO</t>
  </si>
  <si>
    <t>CONTROLE DE QUALIDADE</t>
  </si>
  <si>
    <t>PESQUISA E DESENV.</t>
  </si>
  <si>
    <t>TOPOGRAFIA</t>
  </si>
  <si>
    <t>SOJA/CROTALÁRIA</t>
  </si>
  <si>
    <t>VIVEIRO/MPB</t>
  </si>
  <si>
    <t>APOIO VENDAS</t>
  </si>
  <si>
    <t>APOIO INDÚSTRIA</t>
  </si>
  <si>
    <t>APOIO AGRÍCOLA</t>
  </si>
  <si>
    <t>APOIO PRESTAÇÃO SERVIÇO</t>
  </si>
  <si>
    <t>M_PLANTIO</t>
  </si>
  <si>
    <t>M_TRA_CUL</t>
  </si>
  <si>
    <t>M_OFI_AUT</t>
  </si>
  <si>
    <t>M_APO_VEN</t>
  </si>
  <si>
    <t>M_APO_IND</t>
  </si>
  <si>
    <t>M_APO_ADM</t>
  </si>
  <si>
    <t>M_APO_AGR</t>
  </si>
  <si>
    <t>M_RURICOL</t>
  </si>
  <si>
    <t>M_IRFERPI</t>
  </si>
  <si>
    <t>M_PLA_COM</t>
  </si>
  <si>
    <t>M_PRE_SOL</t>
  </si>
  <si>
    <t>M_CON_QUA</t>
  </si>
  <si>
    <t>M_PES_DES</t>
  </si>
  <si>
    <t>M_SOJ_CRO</t>
  </si>
  <si>
    <t>M_VIV_MPB</t>
  </si>
  <si>
    <t>M_REC_PAL</t>
  </si>
  <si>
    <t>M_TOPOGRA</t>
  </si>
  <si>
    <t>M_COLHEIT</t>
  </si>
  <si>
    <t>M_APO_PSE</t>
  </si>
  <si>
    <t>M_IMOBILI</t>
  </si>
  <si>
    <t>M_TODOS</t>
  </si>
  <si>
    <t>TODOS MACRO PROCESSOS</t>
  </si>
  <si>
    <t>GRUPO OPERACÃO</t>
  </si>
  <si>
    <t>GRUPO DE CONTAS</t>
  </si>
  <si>
    <t xml:space="preserve">Versão 1: </t>
  </si>
  <si>
    <t xml:space="preserve">Versão 2: </t>
  </si>
  <si>
    <t xml:space="preserve">Versão 3: </t>
  </si>
  <si>
    <t>VERSÃO REAL</t>
  </si>
  <si>
    <t>REAL</t>
  </si>
  <si>
    <t>V01_SAFRA_1819</t>
  </si>
  <si>
    <t>Versão 01 de Planejamento Safra 18/19</t>
  </si>
  <si>
    <t>DESCRIÇÃO</t>
  </si>
  <si>
    <t>IRRIGAÇÃO</t>
  </si>
  <si>
    <t>MÃO DE OBRA</t>
  </si>
  <si>
    <t>MAT. MANUTENÇÃO</t>
  </si>
  <si>
    <t>TERCEIRIZAÇÃO</t>
  </si>
  <si>
    <t>INSUMOS</t>
  </si>
  <si>
    <t>OUTROS</t>
  </si>
  <si>
    <t>DEPRECIAÇÃO</t>
  </si>
  <si>
    <t>COMBUSTÍVEIS E LUBRIF.</t>
  </si>
  <si>
    <t>R$ mil</t>
  </si>
  <si>
    <t>(VAR R$)</t>
  </si>
  <si>
    <t>VAR(%)</t>
  </si>
  <si>
    <t>TIPO AGRUP.</t>
  </si>
  <si>
    <t>SUBTOTAL</t>
  </si>
  <si>
    <t>Custo Unitário</t>
  </si>
  <si>
    <t>GESTÃO DIRETORIA</t>
  </si>
  <si>
    <t>GESTÃO SEGUR/RESTAUR</t>
  </si>
  <si>
    <t>GESTÃO SOCIAL</t>
  </si>
  <si>
    <t>GESTÃO CONST. CIVIL E LIMPEZA</t>
  </si>
  <si>
    <t>APOIO ADM</t>
  </si>
  <si>
    <t>GRUPO TIPO CCUSTO RATEIO</t>
  </si>
  <si>
    <t>TOTAL GASTOS INDIRETOS</t>
  </si>
  <si>
    <t>IRRIGAÇÃO PIVÔ</t>
  </si>
  <si>
    <t>FERTIRRIGAÇÃO</t>
  </si>
  <si>
    <t>IRRIGACÃO GOTEJAMENTO</t>
  </si>
  <si>
    <t>IRRIGAÇÃO GOTEJAMENTO</t>
  </si>
  <si>
    <t>IRRIGAÇÃO PIVO LINEAR</t>
  </si>
  <si>
    <t>IRRIGAÇÃO PIVO FIXO</t>
  </si>
  <si>
    <t>IRRIGAÇÃO PIVO REBOCAVEL</t>
  </si>
  <si>
    <t>NUM GRUP OPER</t>
  </si>
  <si>
    <t>DESC. OPERA</t>
  </si>
  <si>
    <t>NUM MATERIAL SKU</t>
  </si>
  <si>
    <t>DESCRIÇÃO SKU</t>
  </si>
  <si>
    <t>16000003</t>
  </si>
  <si>
    <t>16013760</t>
  </si>
  <si>
    <t>MUDA PROPRIA</t>
  </si>
  <si>
    <t>MUDA COMPRADA</t>
  </si>
  <si>
    <t>MUDA PROPRIA MPB</t>
  </si>
  <si>
    <t>Salários e Ordenados</t>
  </si>
  <si>
    <t>Hora Extra</t>
  </si>
  <si>
    <t>Aviso Prévio e Indenizações</t>
  </si>
  <si>
    <t>Gratificações</t>
  </si>
  <si>
    <t>Salários - Jovem aprendiz / Estagiário</t>
  </si>
  <si>
    <t>Pró Labore</t>
  </si>
  <si>
    <t>Salários e Ordenados - Rat</t>
  </si>
  <si>
    <t>INSS</t>
  </si>
  <si>
    <t>Encargos Sociais INSS - Rat.</t>
  </si>
  <si>
    <t>FGTS</t>
  </si>
  <si>
    <t>Encargos Sociais FGTS - Rat.</t>
  </si>
  <si>
    <t>Férias</t>
  </si>
  <si>
    <t>13. Salário</t>
  </si>
  <si>
    <t>Prov. Férias e 13° Salário - Rat.</t>
  </si>
  <si>
    <t>Seguro de Vida</t>
  </si>
  <si>
    <t>Indenizações trabalhistas</t>
  </si>
  <si>
    <t>Outros Encargos</t>
  </si>
  <si>
    <t>Despesas com alimentação</t>
  </si>
  <si>
    <t>Participação nos resultados - PPR</t>
  </si>
  <si>
    <t>Bolsa de estudo</t>
  </si>
  <si>
    <t>Equipamentos de segurança e uniformes</t>
  </si>
  <si>
    <t>Vale Transporte</t>
  </si>
  <si>
    <t>Despesas com cursos/treinamentos</t>
  </si>
  <si>
    <t>Outros Gastos com Pessoal - Rat.</t>
  </si>
  <si>
    <t>RATEIO MÃO DE OBRA</t>
  </si>
  <si>
    <t>Peças e acessórios</t>
  </si>
  <si>
    <t>Materiais elétricos</t>
  </si>
  <si>
    <t>Materiais de construção civil/pintura</t>
  </si>
  <si>
    <t>Ferramentas e utensílios</t>
  </si>
  <si>
    <t>Utensílios p/ laboratório</t>
  </si>
  <si>
    <t>Pneus</t>
  </si>
  <si>
    <t>Material de consumo</t>
  </si>
  <si>
    <t>Materiais de consumo/escritório</t>
  </si>
  <si>
    <t>Materia prima - domissanitários</t>
  </si>
  <si>
    <t>Mat. de Manutenção e Consumo - Rat.</t>
  </si>
  <si>
    <t>RATEIO MANUTENÇÃO</t>
  </si>
  <si>
    <t>Comissões sobre vendas - MI</t>
  </si>
  <si>
    <t>Comissões sobre vendas - ME</t>
  </si>
  <si>
    <t>Despesas embarque/fobização -açúcar</t>
  </si>
  <si>
    <t>Despesas embarque/fobização - álcool</t>
  </si>
  <si>
    <t>Locação de Máquinas e Equipamentos</t>
  </si>
  <si>
    <t>Outros serviços de assistência tecnica</t>
  </si>
  <si>
    <t>Serviços de Assessoria jurídica (advogad</t>
  </si>
  <si>
    <t>Serviços de auditoria/consultoria</t>
  </si>
  <si>
    <t>Serviços de aviação agrícola</t>
  </si>
  <si>
    <t>Serviços de carregadeira de cana</t>
  </si>
  <si>
    <t>Serviços de colheitadeiras de grãos</t>
  </si>
  <si>
    <t>Serviços prestados - PJ</t>
  </si>
  <si>
    <t>Serviços prestados - PJ Intercompany</t>
  </si>
  <si>
    <t>Locação de Mão de Obra</t>
  </si>
  <si>
    <t>Serviços prestados - PJ - Subcontratação</t>
  </si>
  <si>
    <t>Serviços prestados - PJ - Terceiros</t>
  </si>
  <si>
    <t>Royalties de cana-de-açúcar</t>
  </si>
  <si>
    <t>Serviços Prestados PJ - Rat.</t>
  </si>
  <si>
    <t>RATEIO TERCEIRIZAÇÃO</t>
  </si>
  <si>
    <t>Serviços prestados - PF</t>
  </si>
  <si>
    <t>INSS s/ serviços prestados - PF</t>
  </si>
  <si>
    <t>Serviços Prestados PF - Rat.</t>
  </si>
  <si>
    <t>Combustíveis</t>
  </si>
  <si>
    <t>Lubrificantes</t>
  </si>
  <si>
    <t>Combustíveis e lubrificantes</t>
  </si>
  <si>
    <t>Combustíveis e Lubrificantes - Rat.</t>
  </si>
  <si>
    <t>RATEIO COMBUSTÍVEIS E LUBRIF.</t>
  </si>
  <si>
    <t>Consumo de produto acabado</t>
  </si>
  <si>
    <t>Consumo diversos</t>
  </si>
  <si>
    <t>Consumo semi-acabado</t>
  </si>
  <si>
    <t>Consumo de matéria prima</t>
  </si>
  <si>
    <t>Custo de produção - cana-de-açúcar</t>
  </si>
  <si>
    <t>Matéria-Prima Direta</t>
  </si>
  <si>
    <t>Consumo Produto Acabado</t>
  </si>
  <si>
    <t>Matéria Prima Própria - Rat.</t>
  </si>
  <si>
    <t>Cana-de-açúcar adquirida de terceiros</t>
  </si>
  <si>
    <t>Matéria-Prima Terceiros</t>
  </si>
  <si>
    <t>Produtos comercializáveis</t>
  </si>
  <si>
    <t>Matéria Prima Terceiro - Rat.</t>
  </si>
  <si>
    <t>Insumos industriais</t>
  </si>
  <si>
    <t>Lenha/Gas/Bagaço</t>
  </si>
  <si>
    <t>(-) Estorno crédito de ICMS s/ insumos</t>
  </si>
  <si>
    <t>Insumos Industriais - Rat.</t>
  </si>
  <si>
    <t>Adubos e fertilizantes</t>
  </si>
  <si>
    <t>Herbicidas/inseticidas/fungicidas</t>
  </si>
  <si>
    <t>Corretivos</t>
  </si>
  <si>
    <t>Sementes e mudas</t>
  </si>
  <si>
    <t>Maturador/Inibidor</t>
  </si>
  <si>
    <t>Insumos e Defensivos Agr.Terceiro - Rat.</t>
  </si>
  <si>
    <t>Insumos/Cotésia</t>
  </si>
  <si>
    <t>Insumos e Defensivos Agr. Próprio - Rat.</t>
  </si>
  <si>
    <t>Embalagens em geral/sacarias/linhas/agul</t>
  </si>
  <si>
    <t>Embalagens e Sacarias - Rat.</t>
  </si>
  <si>
    <t>RATEIO INSUMOS</t>
  </si>
  <si>
    <t>Depreciação - Cana-de-açúcar</t>
  </si>
  <si>
    <t>Depreciação - Seringueira</t>
  </si>
  <si>
    <t>Depreciação - Eucalipto</t>
  </si>
  <si>
    <t>Depreciação Custo Atribuído-Lavoura Cana</t>
  </si>
  <si>
    <t>Depreciação Custo Atribuído-Seringueira</t>
  </si>
  <si>
    <t>Ajuste Ativo Biologico - CPC 29</t>
  </si>
  <si>
    <t>Depreciação do Ativo Biológico - Rat.</t>
  </si>
  <si>
    <t>Apropriação tratos culturais - cana-de-a</t>
  </si>
  <si>
    <t>Apropriação tratos culturais - soja</t>
  </si>
  <si>
    <t>Apropriação tratos culturais - sorgo</t>
  </si>
  <si>
    <t>Apropriação tratos culturais - Seringeui</t>
  </si>
  <si>
    <t>Amortização Trat. Cult. Ativo Biológico</t>
  </si>
  <si>
    <t>Depreciação</t>
  </si>
  <si>
    <t>Depreciação - Rat.</t>
  </si>
  <si>
    <t>Amortização Intangivel</t>
  </si>
  <si>
    <t>Depreciação Intangível - Rat.</t>
  </si>
  <si>
    <t>Depreciação - Custo manutenção agricola</t>
  </si>
  <si>
    <t>Depreciação Custo de Manut. Agr. - Rat.</t>
  </si>
  <si>
    <t>Depreciação - Custo manutenção industria</t>
  </si>
  <si>
    <t>Depreciação Custo de Manut. Ind. - Rat.</t>
  </si>
  <si>
    <t>Depreciação Custo Atribuido - CPC 27</t>
  </si>
  <si>
    <t>Depreciação  Reavaliação</t>
  </si>
  <si>
    <t>Ajuste Depreciação - CPC 27</t>
  </si>
  <si>
    <t>Depreciação Custo Atribuído - Rat.</t>
  </si>
  <si>
    <t>Depreciação Arrendamento Mercantil</t>
  </si>
  <si>
    <t>Depreciação Arrend. Mercantil - Rat.</t>
  </si>
  <si>
    <t>Assistência social</t>
  </si>
  <si>
    <t>Plano de Saude</t>
  </si>
  <si>
    <t>Vale alimentação</t>
  </si>
  <si>
    <t>Hospitalizações externas</t>
  </si>
  <si>
    <t>Honorários médicos/odontológicos</t>
  </si>
  <si>
    <t>Exames clínicos</t>
  </si>
  <si>
    <t>Exames radiológicos</t>
  </si>
  <si>
    <t>Despesas com funerais</t>
  </si>
  <si>
    <t>Material escolar</t>
  </si>
  <si>
    <t>Material esportivo</t>
  </si>
  <si>
    <t>Medicamentos e drogas</t>
  </si>
  <si>
    <t>Utensilios Farmaceuticos e Hospitalares</t>
  </si>
  <si>
    <t>Plano de saúde médico/odontológico</t>
  </si>
  <si>
    <t>Assistência Social - Rat.</t>
  </si>
  <si>
    <t>Fretes s/ materia prima/insumos/materiai</t>
  </si>
  <si>
    <t>Frete/transporte - funcionários</t>
  </si>
  <si>
    <t>Frete/transporte - cana</t>
  </si>
  <si>
    <t>Frete/transporte - açucar - MI</t>
  </si>
  <si>
    <t>Frete/transporte - açúcar - ME</t>
  </si>
  <si>
    <t>Frete/transporte - alcool - MI</t>
  </si>
  <si>
    <t>Frete/transporte - alcool - ME</t>
  </si>
  <si>
    <t>Frete/transporte - levedura</t>
  </si>
  <si>
    <t>Frete-Outros</t>
  </si>
  <si>
    <t>Serviços prestados por cooperativa</t>
  </si>
  <si>
    <t>Transporte pessoal</t>
  </si>
  <si>
    <t>Frete Etanol</t>
  </si>
  <si>
    <t>Frete Açucar Convencional</t>
  </si>
  <si>
    <t>Frete Açucar Orgânico-MI</t>
  </si>
  <si>
    <t>Frete Açucar Orgânico-ME</t>
  </si>
  <si>
    <t>Frete Açucar VHP</t>
  </si>
  <si>
    <t>Frete Saneantes Profissionais</t>
  </si>
  <si>
    <t>Frete Saneantes Domestico</t>
  </si>
  <si>
    <t>Frete Látex</t>
  </si>
  <si>
    <t>Frete Levedura</t>
  </si>
  <si>
    <t>Frete de Produtos em Parceria</t>
  </si>
  <si>
    <t>Frete de Outros Produtos</t>
  </si>
  <si>
    <t>Frete Saneantes</t>
  </si>
  <si>
    <t>Fretes - Rat.</t>
  </si>
  <si>
    <t>RATEIO DEPRECIAÇÃO</t>
  </si>
  <si>
    <t>IPTU</t>
  </si>
  <si>
    <t>ITR</t>
  </si>
  <si>
    <t>IPVA</t>
  </si>
  <si>
    <t>ICMS - Diferença de alíquota</t>
  </si>
  <si>
    <t>(-) Crédito de PIS</t>
  </si>
  <si>
    <t>(-) Crédito de COFINS</t>
  </si>
  <si>
    <t>ICMS</t>
  </si>
  <si>
    <t>Outros impostos, contribuições e taxas</t>
  </si>
  <si>
    <t>Outros impostos, contrib. e taxas(Canc.)</t>
  </si>
  <si>
    <t>Estorno de Crédito de ICMS</t>
  </si>
  <si>
    <t>Juros/multas sobre tributos</t>
  </si>
  <si>
    <t>Multas sobre infrações fiscais</t>
  </si>
  <si>
    <t>Impostos e Taxas/Desp.Tributárias - Rat.</t>
  </si>
  <si>
    <t>Energia Eletrica</t>
  </si>
  <si>
    <t>Agua e Esgoto</t>
  </si>
  <si>
    <t>Despesas de telefonia</t>
  </si>
  <si>
    <t>Materiais de limpeza/higiene</t>
  </si>
  <si>
    <t>Materiais p/ informática</t>
  </si>
  <si>
    <t>Materiais diversos</t>
  </si>
  <si>
    <t>Seguros diversos</t>
  </si>
  <si>
    <t>Infrações de trânsito</t>
  </si>
  <si>
    <t>Despesas postais</t>
  </si>
  <si>
    <t>Despesas promocionais</t>
  </si>
  <si>
    <t>Utensílios de cozinha</t>
  </si>
  <si>
    <t>Propaganda e publicidade</t>
  </si>
  <si>
    <t>Despesas com viagens</t>
  </si>
  <si>
    <t>Aluguel</t>
  </si>
  <si>
    <t>Imobilizado</t>
  </si>
  <si>
    <t>Despesas de cartório</t>
  </si>
  <si>
    <t>Doação ao Protege/GO</t>
  </si>
  <si>
    <t>Indenizações diversas</t>
  </si>
  <si>
    <t>Materiais de segurança</t>
  </si>
  <si>
    <t>Outras despesas operacionais</t>
  </si>
  <si>
    <t>Livros, Jornais e Revistas</t>
  </si>
  <si>
    <t>Premio Concurso de Redacao</t>
  </si>
  <si>
    <t>Material Para Piscina</t>
  </si>
  <si>
    <t>Antecipação Produzir</t>
  </si>
  <si>
    <t>Perdas</t>
  </si>
  <si>
    <t>Material de Escritorio</t>
  </si>
  <si>
    <t>Auxilios e doações</t>
  </si>
  <si>
    <t>Contribuições entidades de classe</t>
  </si>
  <si>
    <t>Artigos de cama/mesa/banho</t>
  </si>
  <si>
    <t>Patrocínio esportivo - fomentar</t>
  </si>
  <si>
    <t>Custas processuais</t>
  </si>
  <si>
    <t>Comissões - Custo Transação CPC 08</t>
  </si>
  <si>
    <t>Gastos Gerais - Rat.</t>
  </si>
  <si>
    <t>Diferença de Inventário</t>
  </si>
  <si>
    <t>Despesas c/  Amostra Grátis e Brindes</t>
  </si>
  <si>
    <t>Desp Amostra-Brindes</t>
  </si>
  <si>
    <t>Generos alimenticios</t>
  </si>
  <si>
    <t>Gêneros Alimentícios - Rat.</t>
  </si>
  <si>
    <t>Provisão P/ Devedores Duvidosos</t>
  </si>
  <si>
    <t>Provisão P/ Contingencias Trabalhistas</t>
  </si>
  <si>
    <t>Provisão Para Estoques Obsoletos</t>
  </si>
  <si>
    <t>Outras Provisões - Rat.</t>
  </si>
  <si>
    <t>Arrendamento mercantil</t>
  </si>
  <si>
    <t>Arrendamento Mercantil - Rat.</t>
  </si>
  <si>
    <t>(-) Recup. Vale Transporte</t>
  </si>
  <si>
    <t>Recup. despesas - restaurante</t>
  </si>
  <si>
    <t>Recup. despesas - seguro de vida</t>
  </si>
  <si>
    <t>Recup. despesas - despesas de telefonia</t>
  </si>
  <si>
    <t>Recup. despesas - Outras despesas operac</t>
  </si>
  <si>
    <t>Recup. despesas - Assist. social</t>
  </si>
  <si>
    <t>Recup. despesas - Assit. Dentista</t>
  </si>
  <si>
    <t>Recup. despesas - Assit. Farmacia</t>
  </si>
  <si>
    <t>Recuperação de Despesas - Rat.</t>
  </si>
  <si>
    <t>Aluguel de Maquinas e Equipamentos - UOL</t>
  </si>
  <si>
    <t>Aluguel - Rat.</t>
  </si>
  <si>
    <t>Parceria agricola - cana industrial</t>
  </si>
  <si>
    <t>Parceria agricola - cana muda</t>
  </si>
  <si>
    <t>Parceria agricola - cana bisada</t>
  </si>
  <si>
    <t>Parceria agricola - soja</t>
  </si>
  <si>
    <t>Parceria Agrícola - Rat.</t>
  </si>
  <si>
    <t>RATEIO OUTROS</t>
  </si>
  <si>
    <t>(SELEÇÃO DINÂMICA)</t>
  </si>
  <si>
    <t>(SELEÇÃO DINÂMICA - APARECER NA LISTA SOMENTE OS SUPROCESSOS DEMONSTRADOS)</t>
  </si>
  <si>
    <t>SUBPROCESSO</t>
  </si>
  <si>
    <t>(SELEÇÃO DINÂMICA - APENAS GRUPOS DE OPERAÇÃO DO SUBPROCESSO)</t>
  </si>
  <si>
    <t>Nº GRUPO OPER</t>
  </si>
  <si>
    <t>DESC. GRUPO OPER</t>
  </si>
  <si>
    <t>GRUPOS RAT_ADM</t>
  </si>
  <si>
    <t>DESCRIÇÃO CCUSTO</t>
  </si>
  <si>
    <t>Gestão da Diretoria</t>
  </si>
  <si>
    <t>Gestão Segurança/Restaurante</t>
  </si>
  <si>
    <t>Gestão Social</t>
  </si>
  <si>
    <t>Gestão Constr. Civil/Limpeza</t>
  </si>
  <si>
    <t>Apoio Administrativo</t>
  </si>
  <si>
    <t>GRUPO CCUSTO</t>
  </si>
  <si>
    <t>RAT_ADM_DIR</t>
  </si>
  <si>
    <t>RAT_ADM_SOC</t>
  </si>
  <si>
    <t>RAT_ADM_RES</t>
  </si>
  <si>
    <t>RAT_ADM_LIM</t>
  </si>
  <si>
    <t>RAT_ADM_APO</t>
  </si>
  <si>
    <t>VOLTAR</t>
  </si>
  <si>
    <t>PROCESSO</t>
  </si>
  <si>
    <t>TODOS</t>
  </si>
  <si>
    <t>Dúvidas</t>
  </si>
  <si>
    <t>Verificar se agrupamento de classe está OK</t>
  </si>
  <si>
    <t>TODAS</t>
  </si>
  <si>
    <t>R$/ton</t>
  </si>
  <si>
    <t>TOTAL CANA COLHIDA</t>
  </si>
  <si>
    <t>107-RECOLHIMENTO DE PALHA</t>
  </si>
  <si>
    <t>ENLEIRAMENTO DE PALHA</t>
  </si>
  <si>
    <t>ENFARDAMENTO DE PALHA</t>
  </si>
  <si>
    <t>APOIO E AUXILIARES</t>
  </si>
  <si>
    <t>SUPERVISAO E AUXILIARES</t>
  </si>
  <si>
    <t>PRODUTO X CONTA</t>
  </si>
  <si>
    <t>MUDA (C/ CCT) (sem Amort.)</t>
  </si>
  <si>
    <t>MUDA (Amort.)</t>
  </si>
  <si>
    <t>3041</t>
  </si>
  <si>
    <t>Somente contas</t>
  </si>
  <si>
    <t>Exceto Contas</t>
  </si>
  <si>
    <t>423107  -Apropriação tratos culturais - cana-de-a</t>
  </si>
  <si>
    <t>423102  - Depreciação - Cana-de-açúcar</t>
  </si>
  <si>
    <t>CCUSTO</t>
  </si>
  <si>
    <t>SUBTOTAL (C/ TRITURAÇÃO)</t>
  </si>
  <si>
    <t>TOTAL GERAL (COM INDIRETOS E TRIT.)</t>
  </si>
  <si>
    <t>LINHA</t>
  </si>
  <si>
    <t>IDE CCUSTO</t>
  </si>
  <si>
    <t>DESC</t>
  </si>
  <si>
    <t>Trituração de Palha.</t>
  </si>
  <si>
    <t>FILTROS</t>
  </si>
  <si>
    <t>DIMENSÃO</t>
  </si>
  <si>
    <t>ATRIBUTO</t>
  </si>
  <si>
    <t>VERSÃO 1</t>
  </si>
  <si>
    <t>VERSAO</t>
  </si>
  <si>
    <t>VERSÃO 2</t>
  </si>
  <si>
    <t>VERSÃO 3</t>
  </si>
  <si>
    <t>UNIDADE DE NEGÓCIO</t>
  </si>
  <si>
    <t>CENTRO</t>
  </si>
  <si>
    <t>MPROCESSO</t>
  </si>
  <si>
    <t>GRUPO DE OPERAÇÃO</t>
  </si>
  <si>
    <t>GOPERACAP</t>
  </si>
  <si>
    <t>INDICADOR</t>
  </si>
  <si>
    <t>RELATÓRIO</t>
  </si>
  <si>
    <t>MUDA (C/ CCT)</t>
  </si>
  <si>
    <t>REL0000034</t>
  </si>
  <si>
    <t>REL0000035</t>
  </si>
  <si>
    <t>REL0000036</t>
  </si>
  <si>
    <t>REL0000037</t>
  </si>
  <si>
    <t>REL0000038</t>
  </si>
  <si>
    <t>REL0000039</t>
  </si>
  <si>
    <t>REL0000040</t>
  </si>
  <si>
    <t>REL0000041</t>
  </si>
  <si>
    <t>REL0000042</t>
  </si>
  <si>
    <t>REL0000043</t>
  </si>
  <si>
    <t>REL0000044</t>
  </si>
  <si>
    <t>MAPEAMENTO FILTROS</t>
  </si>
  <si>
    <t>GOPERACAO</t>
  </si>
  <si>
    <t>MAPEAMENTO INDICADORES</t>
  </si>
  <si>
    <t>FIXO</t>
  </si>
  <si>
    <t>EM QUAL ATIVIDADE? SE NÃO SERÁ FIXO</t>
  </si>
  <si>
    <t>ESPECÍFICA DOS FILTROS</t>
  </si>
  <si>
    <t>CONTAS</t>
  </si>
  <si>
    <t>0000421101</t>
  </si>
  <si>
    <t>0000421104</t>
  </si>
  <si>
    <t>0000421107</t>
  </si>
  <si>
    <t>0000421119</t>
  </si>
  <si>
    <t>0000421124</t>
  </si>
  <si>
    <t>0000421151</t>
  </si>
  <si>
    <t>0000421105</t>
  </si>
  <si>
    <t>0000421106</t>
  </si>
  <si>
    <t>0000421102</t>
  </si>
  <si>
    <t>0000421103</t>
  </si>
  <si>
    <t>0000421109</t>
  </si>
  <si>
    <t>0000421110</t>
  </si>
  <si>
    <t>0000421115</t>
  </si>
  <si>
    <t>0000421116</t>
  </si>
  <si>
    <t>0000421118</t>
  </si>
  <si>
    <t>0000421120</t>
  </si>
  <si>
    <t>0000421121</t>
  </si>
  <si>
    <t>0000421122</t>
  </si>
  <si>
    <t>0000425113</t>
  </si>
  <si>
    <t>0000425129</t>
  </si>
  <si>
    <t>0000421111</t>
  </si>
  <si>
    <t>0000421112</t>
  </si>
  <si>
    <t>0000421125</t>
  </si>
  <si>
    <t>0000426100</t>
  </si>
  <si>
    <t>0000426101</t>
  </si>
  <si>
    <t>0000426102</t>
  </si>
  <si>
    <t>0000426103</t>
  </si>
  <si>
    <t>0000426104</t>
  </si>
  <si>
    <t>0000426105</t>
  </si>
  <si>
    <t>0000426106</t>
  </si>
  <si>
    <t>0000426107</t>
  </si>
  <si>
    <t>0000426109</t>
  </si>
  <si>
    <t>0000426112</t>
  </si>
  <si>
    <t>0000942500</t>
  </si>
  <si>
    <t>0000942502</t>
  </si>
  <si>
    <t>0000942503</t>
  </si>
  <si>
    <t>0000942501</t>
  </si>
  <si>
    <t>0000942511</t>
  </si>
  <si>
    <t>0000942516</t>
  </si>
  <si>
    <t>0000414304</t>
  </si>
  <si>
    <t>0000414305</t>
  </si>
  <si>
    <t>0000414306</t>
  </si>
  <si>
    <t>0000414308</t>
  </si>
  <si>
    <t>0000414309</t>
  </si>
  <si>
    <t>0000414317</t>
  </si>
  <si>
    <t>0000425151</t>
  </si>
  <si>
    <t>0000425105</t>
  </si>
  <si>
    <t>0000411300</t>
  </si>
  <si>
    <t>0000942505</t>
  </si>
  <si>
    <t>0000425110</t>
  </si>
  <si>
    <t>0000425155</t>
  </si>
  <si>
    <t>0000422118</t>
  </si>
  <si>
    <t>0000422124</t>
  </si>
  <si>
    <t>0000422120</t>
  </si>
  <si>
    <t>0000422117</t>
  </si>
  <si>
    <t>0000422115</t>
  </si>
  <si>
    <t>0000422116</t>
  </si>
  <si>
    <t>0000422114</t>
  </si>
  <si>
    <t>0000422112</t>
  </si>
  <si>
    <t>0000422113</t>
  </si>
  <si>
    <t>0000422100</t>
  </si>
  <si>
    <t>0000422121</t>
  </si>
  <si>
    <t>0000422122</t>
  </si>
  <si>
    <t>0000422101</t>
  </si>
  <si>
    <t>0000422136</t>
  </si>
  <si>
    <t>0000422137</t>
  </si>
  <si>
    <t>0000422102</t>
  </si>
  <si>
    <t>0000422103</t>
  </si>
  <si>
    <t>0000422104</t>
  </si>
  <si>
    <t>0000422105</t>
  </si>
  <si>
    <t>0000422106</t>
  </si>
  <si>
    <t>0000422107</t>
  </si>
  <si>
    <t>0000422108</t>
  </si>
  <si>
    <t>0000422109</t>
  </si>
  <si>
    <t>0000422110</t>
  </si>
  <si>
    <t>0000422111</t>
  </si>
  <si>
    <t>0000422119</t>
  </si>
  <si>
    <t>0000422123</t>
  </si>
  <si>
    <t>0000421117</t>
  </si>
  <si>
    <t>0000422125</t>
  </si>
  <si>
    <t>0000422126</t>
  </si>
  <si>
    <t>0000422127</t>
  </si>
  <si>
    <t>0000422128</t>
  </si>
  <si>
    <t>0000422129</t>
  </si>
  <si>
    <t>0000422130</t>
  </si>
  <si>
    <t>0000422131</t>
  </si>
  <si>
    <t>0000422132</t>
  </si>
  <si>
    <t>0000422133</t>
  </si>
  <si>
    <t>0000422134</t>
  </si>
  <si>
    <t>0000422135</t>
  </si>
  <si>
    <t>0000422138</t>
  </si>
  <si>
    <t>0000942504</t>
  </si>
  <si>
    <t>0000942518</t>
  </si>
  <si>
    <t>0000942507</t>
  </si>
  <si>
    <t>0000414315</t>
  </si>
  <si>
    <t>0000414316</t>
  </si>
  <si>
    <t>0000414307</t>
  </si>
  <si>
    <t>0000942508</t>
  </si>
  <si>
    <t>0000463000</t>
  </si>
  <si>
    <t>0000463001</t>
  </si>
  <si>
    <t>0000463002</t>
  </si>
  <si>
    <t>0000463006</t>
  </si>
  <si>
    <t>0000411100</t>
  </si>
  <si>
    <t>0000411564</t>
  </si>
  <si>
    <t>0000411565</t>
  </si>
  <si>
    <t>0000411200</t>
  </si>
  <si>
    <t>0000411201</t>
  </si>
  <si>
    <t>0000463003</t>
  </si>
  <si>
    <t>0000411400</t>
  </si>
  <si>
    <t>0000411500</t>
  </si>
  <si>
    <t>0000424106</t>
  </si>
  <si>
    <t>0000414310</t>
  </si>
  <si>
    <t>0000414311</t>
  </si>
  <si>
    <t>0000414312</t>
  </si>
  <si>
    <t>0000414313</t>
  </si>
  <si>
    <t>0000414314</t>
  </si>
  <si>
    <t>0000411401</t>
  </si>
  <si>
    <t>0000411550</t>
  </si>
  <si>
    <t>0000942531</t>
  </si>
  <si>
    <t>0000942532</t>
  </si>
  <si>
    <t>0000942509</t>
  </si>
  <si>
    <t>0000942506</t>
  </si>
  <si>
    <t>0000942533</t>
  </si>
  <si>
    <t>0000942510</t>
  </si>
  <si>
    <t>0000424100</t>
  </si>
  <si>
    <t>0000424101</t>
  </si>
  <si>
    <t>0000424102</t>
  </si>
  <si>
    <t>0000424104</t>
  </si>
  <si>
    <t>0000424107</t>
  </si>
  <si>
    <t>0000424108</t>
  </si>
  <si>
    <t>0000424111</t>
  </si>
  <si>
    <t>0000424103</t>
  </si>
  <si>
    <t>0000424112</t>
  </si>
  <si>
    <t>0000424105</t>
  </si>
  <si>
    <t>0000424110</t>
  </si>
  <si>
    <t>0000424115</t>
  </si>
  <si>
    <t>0000425121</t>
  </si>
  <si>
    <t>0000425122</t>
  </si>
  <si>
    <t>0000425101</t>
  </si>
  <si>
    <t>0000425102</t>
  </si>
  <si>
    <t>0000425103</t>
  </si>
  <si>
    <t>0000425104</t>
  </si>
  <si>
    <t>0000425106</t>
  </si>
  <si>
    <t>0000425107</t>
  </si>
  <si>
    <t>0000425111</t>
  </si>
  <si>
    <t>0000425112</t>
  </si>
  <si>
    <t>0000425114</t>
  </si>
  <si>
    <t>0000425115</t>
  </si>
  <si>
    <t>0000425116</t>
  </si>
  <si>
    <t>0000425118</t>
  </si>
  <si>
    <t>0000425119</t>
  </si>
  <si>
    <t>0000425123</t>
  </si>
  <si>
    <t>0000425127</t>
  </si>
  <si>
    <t>0000425128</t>
  </si>
  <si>
    <t>0000425130</t>
  </si>
  <si>
    <t>0000425131</t>
  </si>
  <si>
    <t>0000425132</t>
  </si>
  <si>
    <t>0000425133</t>
  </si>
  <si>
    <t>0000425138</t>
  </si>
  <si>
    <t>0000425139</t>
  </si>
  <si>
    <t>0000425140</t>
  </si>
  <si>
    <t>0000425142</t>
  </si>
  <si>
    <t>0000425149</t>
  </si>
  <si>
    <t>0000425150</t>
  </si>
  <si>
    <t>0000425152</t>
  </si>
  <si>
    <t>0000425108</t>
  </si>
  <si>
    <t>0000425100</t>
  </si>
  <si>
    <t>0000425124</t>
  </si>
  <si>
    <t>0000425125</t>
  </si>
  <si>
    <t>0000425126</t>
  </si>
  <si>
    <t>0000425154</t>
  </si>
  <si>
    <t>0000463007</t>
  </si>
  <si>
    <t>0000463012</t>
  </si>
  <si>
    <t>0000464001</t>
  </si>
  <si>
    <t>0000425120</t>
  </si>
  <si>
    <t>0000425141</t>
  </si>
  <si>
    <t>0000425144</t>
  </si>
  <si>
    <t>0000425147</t>
  </si>
  <si>
    <t>0000425148</t>
  </si>
  <si>
    <t>0000425109</t>
  </si>
  <si>
    <t>0000421123</t>
  </si>
  <si>
    <t>0000425134</t>
  </si>
  <si>
    <t>0000425135</t>
  </si>
  <si>
    <t>0000425136</t>
  </si>
  <si>
    <t>0000425137</t>
  </si>
  <si>
    <t>0000426108</t>
  </si>
  <si>
    <t>0000426110</t>
  </si>
  <si>
    <t>0000426111</t>
  </si>
  <si>
    <t>0000942517</t>
  </si>
  <si>
    <t>0000425153</t>
  </si>
  <si>
    <t>0000411560</t>
  </si>
  <si>
    <t>0000411561</t>
  </si>
  <si>
    <t>0000411562</t>
  </si>
  <si>
    <t>0000411563</t>
  </si>
  <si>
    <t>0000942514</t>
  </si>
  <si>
    <t>0000942512</t>
  </si>
  <si>
    <t>0000942515</t>
  </si>
  <si>
    <t>0000942520</t>
  </si>
  <si>
    <t>0000942519</t>
  </si>
  <si>
    <t>0000942513</t>
  </si>
  <si>
    <t>0000942528</t>
  </si>
  <si>
    <t>0000423102</t>
  </si>
  <si>
    <t>0000423103</t>
  </si>
  <si>
    <t>0000423104</t>
  </si>
  <si>
    <t>0000423116</t>
  </si>
  <si>
    <t>0000423117</t>
  </si>
  <si>
    <t>0000425146</t>
  </si>
  <si>
    <t>0000423107</t>
  </si>
  <si>
    <t>0000423108</t>
  </si>
  <si>
    <t>0000423109</t>
  </si>
  <si>
    <t>0000423110</t>
  </si>
  <si>
    <t>0000423100</t>
  </si>
  <si>
    <t>0000423111</t>
  </si>
  <si>
    <t>0000423105</t>
  </si>
  <si>
    <t>0000423106</t>
  </si>
  <si>
    <t>0000423113</t>
  </si>
  <si>
    <t>0000423101</t>
  </si>
  <si>
    <t>0000425145</t>
  </si>
  <si>
    <t>0000423112</t>
  </si>
  <si>
    <t>0000942529</t>
  </si>
  <si>
    <t>0000942530</t>
  </si>
  <si>
    <t>0000942521</t>
  </si>
  <si>
    <t>0000942526</t>
  </si>
  <si>
    <t>0000942523</t>
  </si>
  <si>
    <t>0000942522</t>
  </si>
  <si>
    <t>0000942525</t>
  </si>
  <si>
    <t>0000942524</t>
  </si>
  <si>
    <t>SE FOR A NÍVEL DE ATIVIDADE - ESPECIFICAR NO CRITÉRIO DE RATEIO OBJETO DE ORIGEM - RETIRAR DOS NÍVEIS DE CIMA</t>
  </si>
  <si>
    <t>08_M1_Modelo Relatório Carregamento Palha_1_V001</t>
  </si>
  <si>
    <t>REL0000045</t>
  </si>
  <si>
    <t>REL0000046</t>
  </si>
  <si>
    <t>REL0000047</t>
  </si>
  <si>
    <t>REL0000048</t>
  </si>
  <si>
    <t>REL0000049</t>
  </si>
  <si>
    <t>REL0000050</t>
  </si>
  <si>
    <t>REL0000051</t>
  </si>
  <si>
    <t>REL0000052</t>
  </si>
  <si>
    <t>REL0000053</t>
  </si>
  <si>
    <t>REL0000054</t>
  </si>
  <si>
    <t>REL0000055</t>
  </si>
  <si>
    <t>REL0000056</t>
  </si>
  <si>
    <t>REL0000057</t>
  </si>
  <si>
    <t>REL0000058</t>
  </si>
  <si>
    <t>107-70 | RECOLHIMENTO DE PALHA</t>
  </si>
  <si>
    <t>107 | RECOLHIMENTO DE PALHA</t>
  </si>
  <si>
    <t>107-70-01 | ENLEIRAMENTO DE PALHA</t>
  </si>
  <si>
    <t>107-70-02 | ENFARDAMENTO DE PALHA</t>
  </si>
  <si>
    <t>107-70-03 | APOIO E AUXILIARES</t>
  </si>
  <si>
    <t>006 | RECOLHIMENTO DE PALHA</t>
  </si>
  <si>
    <t>NÃO TEM IRRIGAÇÃO PARA RECOLHIMENTO DE PALHA</t>
  </si>
  <si>
    <t>NÃO TEM MUDA CCT PARA RECOLHIMENTO DE PALHA</t>
  </si>
  <si>
    <t>ID PROCESSO</t>
  </si>
  <si>
    <t>ID SUBPROCESSO</t>
  </si>
  <si>
    <t>ID GOPERACAO</t>
  </si>
  <si>
    <t>GOPERAÇÃO</t>
  </si>
  <si>
    <t>OPERAÇÃO</t>
  </si>
  <si>
    <t>DETALHAMENTO</t>
  </si>
  <si>
    <t>CONTA</t>
  </si>
  <si>
    <t>CCUSTOO</t>
  </si>
  <si>
    <t>CCUSTOP</t>
  </si>
  <si>
    <t>FONTE</t>
  </si>
  <si>
    <t>GEQUIPAMENTO</t>
  </si>
  <si>
    <t>MATERIAL</t>
  </si>
  <si>
    <t>MATERIALR</t>
  </si>
  <si>
    <t>MOEDA</t>
  </si>
  <si>
    <t>PEP</t>
  </si>
  <si>
    <t>PERIODO</t>
  </si>
  <si>
    <t>ATRIBUTO DA ATIVIDADE</t>
  </si>
  <si>
    <t>#</t>
  </si>
  <si>
    <t>MESMO ORIGEM</t>
  </si>
  <si>
    <t>TRANSF_CUSTO</t>
  </si>
  <si>
    <t>r$</t>
  </si>
  <si>
    <t>1103 | SERVIÇO PAS CARREGADORAS</t>
  </si>
  <si>
    <t>1104 | SERVIÇO MAQUINAS PESADAS</t>
  </si>
  <si>
    <t>1095 | TRANSPORTE DE TERRA/CASCALHO</t>
  </si>
  <si>
    <t>1014 | APOIO CAMINHÃO BOMBEIRO/PIPA</t>
  </si>
  <si>
    <t>1015 | APOIO VEICULOS E UTILITARIOS</t>
  </si>
  <si>
    <t>107-70</t>
  </si>
  <si>
    <t>107-70-01</t>
  </si>
  <si>
    <t>1152 | ENLEIRAMENTO DE PALHA</t>
  </si>
  <si>
    <t>107-70-01-1152</t>
  </si>
  <si>
    <t>107-70-02</t>
  </si>
  <si>
    <t>1153 | ENFARDAMENTO DE PALHA</t>
  </si>
  <si>
    <t>107-70-02-1153</t>
  </si>
  <si>
    <t>107-70-03</t>
  </si>
  <si>
    <t>107-70-03-1014</t>
  </si>
  <si>
    <t>1017 | ATIVIDADE DE MÃO DE OBRA - APO</t>
  </si>
  <si>
    <t>1105 | SERVIÇO DE MUNCK/GUINDASTE</t>
  </si>
  <si>
    <t>107-70-03-1017</t>
  </si>
  <si>
    <t>107-70-03-1105</t>
  </si>
  <si>
    <t>107-71 | CARREGAMENTO DE PALHA</t>
  </si>
  <si>
    <t>107-71</t>
  </si>
  <si>
    <t>107-71-01 | CARREGAMENTO DE PALHA</t>
  </si>
  <si>
    <t>107-71-01</t>
  </si>
  <si>
    <t>1154 | CARREGAMENTO DE PALHA</t>
  </si>
  <si>
    <t>107-71-01-1154</t>
  </si>
  <si>
    <t>107-72-01 | TRANSPORTE DE PALHA</t>
  </si>
  <si>
    <t>107-72 | TRANSPORTE DE PALHA</t>
  </si>
  <si>
    <t>107-72</t>
  </si>
  <si>
    <t>107-72-01</t>
  </si>
  <si>
    <t>1155 | TRANSPORTE DE PALHA</t>
  </si>
  <si>
    <t>107-72-01-1155</t>
  </si>
  <si>
    <t>107-73 | SUPERVISAO RECOLHIMENTO PALHA</t>
  </si>
  <si>
    <t>107-74</t>
  </si>
  <si>
    <t>107-73</t>
  </si>
  <si>
    <t>107-73-01 | SUPERVISAO E AUXILIARES</t>
  </si>
  <si>
    <t>107-73-01</t>
  </si>
  <si>
    <t>107-73-01-1015</t>
  </si>
  <si>
    <t>107-73-01-1017</t>
  </si>
  <si>
    <t>107-74 | TRITURAÇÃO DE PALHA</t>
  </si>
  <si>
    <t>107-74-01 | TRITURAÇÃO DE PALHA</t>
  </si>
  <si>
    <t>107-74-01</t>
  </si>
  <si>
    <t>1096 | CARREGAMENTO DE TERRA/CASCALHO</t>
  </si>
  <si>
    <t>1156 | TRITURAÇÃO DE PALHA</t>
  </si>
  <si>
    <t>107-74-01-1095</t>
  </si>
  <si>
    <t>107-74-01-1096</t>
  </si>
  <si>
    <t>107-74-01-1103</t>
  </si>
  <si>
    <t>107-74-01-1104</t>
  </si>
  <si>
    <t>107-74-01-1156</t>
  </si>
  <si>
    <t>107_PALHA</t>
  </si>
  <si>
    <t>TOTAL depreci</t>
  </si>
  <si>
    <t>REL0000001</t>
  </si>
  <si>
    <t>REL0000002</t>
  </si>
  <si>
    <t>MUDA - COM CTT / SEM AMORT.</t>
  </si>
  <si>
    <t>REL0000003</t>
  </si>
  <si>
    <t>REL0000004</t>
  </si>
  <si>
    <t>REL0000005</t>
  </si>
  <si>
    <t>REL0000006</t>
  </si>
  <si>
    <t>REL0000007</t>
  </si>
  <si>
    <t>REL0000008</t>
  </si>
  <si>
    <t>REL0000009</t>
  </si>
  <si>
    <t>GESTAO DIRETORIA</t>
  </si>
  <si>
    <t>REL0000010</t>
  </si>
  <si>
    <t>REL0000011</t>
  </si>
  <si>
    <t>REL0000012</t>
  </si>
  <si>
    <t>REL0000013</t>
  </si>
  <si>
    <t>REL0000017</t>
  </si>
  <si>
    <t>SUPRIMENTOS</t>
  </si>
  <si>
    <t>REL0000014</t>
  </si>
  <si>
    <t>REL0000015</t>
  </si>
  <si>
    <t>MUDA - AMORT.</t>
  </si>
  <si>
    <t>REL0000018</t>
  </si>
  <si>
    <t>RETIRAR</t>
  </si>
  <si>
    <t>REL0000019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</si>
</sst>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416]mmm\-yy;@"/>
    <numFmt numFmtId="165" formatCode="[$-416]d\-mmm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u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2" tint="-0.74999237037263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0"/>
      <color rgb="FF0000FF"/>
      <name val="Arial"/>
      <family val="2"/>
    </font>
    <font>
      <sz val="1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rgb="FFCCCCFF"/>
      </left>
      <right/>
      <top style="thin">
        <color rgb="FFCCCCFF"/>
      </top>
      <bottom style="thin">
        <color rgb="FFCCCCFF"/>
      </bottom>
      <diagonal/>
    </border>
    <border>
      <left style="thin">
        <color theme="4" tint="0.79992065187536243"/>
      </left>
      <right style="thin">
        <color theme="4" tint="0.79992065187536243"/>
      </right>
      <top style="thin">
        <color theme="4" tint="0.79992065187536243"/>
      </top>
      <bottom/>
      <diagonal/>
    </border>
    <border>
      <left/>
      <right/>
      <top style="thin">
        <color rgb="FFCCCCFF"/>
      </top>
      <bottom style="thin">
        <color rgb="FFCCCCFF"/>
      </bottom>
      <diagonal/>
    </border>
    <border>
      <left/>
      <right style="thin">
        <color rgb="FFCCCCFF"/>
      </right>
      <top style="thin">
        <color rgb="FFCCCCFF"/>
      </top>
      <bottom style="thin">
        <color rgb="FFCCCCFF"/>
      </bottom>
      <diagonal/>
    </border>
    <border>
      <left style="thin">
        <color rgb="FFCCCCFF"/>
      </left>
      <right style="thin">
        <color rgb="FFCCCCFF"/>
      </right>
      <top style="thin">
        <color rgb="FFCCCCFF"/>
      </top>
      <bottom style="thin">
        <color rgb="FFCCCCFF"/>
      </bottom>
      <diagonal/>
    </border>
    <border>
      <left style="thin">
        <color theme="4" tint="0.79989013336588644"/>
      </left>
      <right style="thin">
        <color theme="4" tint="0.79985961485641044"/>
      </right>
      <top style="thin">
        <color theme="4" tint="0.79992065187536243"/>
      </top>
      <bottom style="thin">
        <color rgb="FFCCCCFF"/>
      </bottom>
      <diagonal/>
    </border>
    <border>
      <left style="thin">
        <color theme="4" tint="0.79985961485641044"/>
      </left>
      <right style="thin">
        <color theme="4" tint="0.79992065187536243"/>
      </right>
      <top style="thin">
        <color theme="4" tint="0.79992065187536243"/>
      </top>
      <bottom style="thin">
        <color rgb="FFCCCCFF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4" tint="0.79992065187536243"/>
      </right>
      <top style="thin">
        <color theme="4" tint="0.79992065187536243"/>
      </top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rgb="FFCCCCFF"/>
      </top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/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79982909634693444"/>
      </left>
      <right style="thin">
        <color theme="4" tint="0.79982909634693444"/>
      </right>
      <top style="thin">
        <color theme="4" tint="0.79982909634693444"/>
      </top>
      <bottom style="thin">
        <color theme="4" tint="0.79982909634693444"/>
      </bottom>
      <diagonal/>
    </border>
    <border>
      <left style="thin">
        <color theme="4" tint="0.59996337778862885"/>
      </left>
      <right style="thin">
        <color theme="4" tint="0.59996337778862885"/>
      </right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rgb="FFCCCCFF"/>
      </top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/>
      <diagonal/>
    </border>
    <border>
      <left style="thin">
        <color theme="4" tint="0.59996337778862885"/>
      </left>
      <right/>
      <top style="thin">
        <color theme="4" tint="0.59996337778862885"/>
      </top>
      <bottom style="thin">
        <color theme="4" tint="0.59996337778862885"/>
      </bottom>
      <diagonal/>
    </border>
    <border>
      <left/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/>
      <right style="thin">
        <color theme="4" tint="0.59996337778862885"/>
      </right>
      <top/>
      <bottom style="thin">
        <color theme="4" tint="0.59996337778862885"/>
      </bottom>
      <diagonal/>
    </border>
  </borders>
  <cellStyleXfs count="7">
    <xf numFmtId="0" fontId="0" fillId="0" borderId="0"/>
    <xf numFmtId="0" fontId="1" fillId="0" borderId="0"/>
    <xf numFmtId="43" fontId="8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78">
    <xf numFmtId="0" fontId="0" fillId="0" borderId="0" xfId="0"/>
    <xf numFmtId="0" fontId="3" fillId="2" borderId="0" xfId="0" applyNumberFormat="1" applyFont="1" applyFill="1" applyBorder="1" applyAlignment="1" applyProtection="1">
      <alignment horizontal="right" vertical="center"/>
    </xf>
    <xf numFmtId="0" fontId="4" fillId="2" borderId="0" xfId="0" applyNumberFormat="1" applyFont="1" applyFill="1" applyBorder="1" applyAlignment="1" applyProtection="1">
      <alignment horizontal="left" vertical="center"/>
    </xf>
    <xf numFmtId="0" fontId="4" fillId="2" borderId="0" xfId="0" applyNumberFormat="1" applyFont="1" applyFill="1" applyBorder="1" applyAlignment="1" applyProtection="1">
      <alignment horizontal="right" vertical="center"/>
    </xf>
    <xf numFmtId="164" fontId="2" fillId="3" borderId="2" xfId="0" applyNumberFormat="1" applyFont="1" applyFill="1" applyBorder="1" applyAlignment="1" applyProtection="1">
      <alignment horizontal="center" vertical="center" wrapText="1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NumberFormat="1" applyFont="1" applyFill="1" applyBorder="1" applyAlignment="1" applyProtection="1">
      <alignment horizontal="right" vertical="center"/>
    </xf>
    <xf numFmtId="0" fontId="7" fillId="0" borderId="0" xfId="0" applyFont="1"/>
    <xf numFmtId="0" fontId="10" fillId="0" borderId="0" xfId="0" applyFont="1" applyAlignment="1">
      <alignment vertical="top"/>
    </xf>
    <xf numFmtId="0" fontId="10" fillId="0" borderId="0" xfId="0" applyFont="1"/>
    <xf numFmtId="0" fontId="10" fillId="4" borderId="5" xfId="0" applyNumberFormat="1" applyFont="1" applyFill="1" applyBorder="1" applyAlignment="1" applyProtection="1">
      <alignment horizontal="left" vertical="center" indent="4"/>
    </xf>
    <xf numFmtId="0" fontId="10" fillId="4" borderId="4" xfId="0" applyNumberFormat="1" applyFont="1" applyFill="1" applyBorder="1" applyAlignment="1" applyProtection="1">
      <alignment horizontal="center" vertical="center"/>
    </xf>
    <xf numFmtId="3" fontId="11" fillId="4" borderId="4" xfId="0" applyNumberFormat="1" applyFont="1" applyFill="1" applyBorder="1" applyAlignment="1" applyProtection="1">
      <alignment horizontal="center" vertical="center"/>
    </xf>
    <xf numFmtId="3" fontId="10" fillId="4" borderId="4" xfId="0" applyNumberFormat="1" applyFont="1" applyFill="1" applyBorder="1" applyAlignment="1" applyProtection="1">
      <alignment horizontal="center" vertical="center"/>
    </xf>
    <xf numFmtId="0" fontId="4" fillId="2" borderId="0" xfId="0" applyNumberFormat="1" applyFont="1" applyFill="1" applyBorder="1" applyAlignment="1" applyProtection="1">
      <alignment horizontal="center" vertical="center"/>
    </xf>
    <xf numFmtId="0" fontId="3" fillId="2" borderId="0" xfId="0" applyNumberFormat="1" applyFont="1" applyFill="1" applyBorder="1" applyAlignment="1" applyProtection="1">
      <alignment horizontal="center" vertical="center"/>
    </xf>
    <xf numFmtId="0" fontId="10" fillId="4" borderId="5" xfId="0" applyNumberFormat="1" applyFont="1" applyFill="1" applyBorder="1" applyAlignment="1" applyProtection="1">
      <alignment horizontal="center" vertical="center"/>
    </xf>
    <xf numFmtId="0" fontId="10" fillId="0" borderId="0" xfId="0" applyFont="1" applyAlignment="1">
      <alignment horizontal="center" vertical="top"/>
    </xf>
    <xf numFmtId="0" fontId="5" fillId="0" borderId="0" xfId="0" applyFont="1" applyAlignment="1">
      <alignment vertical="top"/>
    </xf>
    <xf numFmtId="0" fontId="2" fillId="3" borderId="6" xfId="0" applyNumberFormat="1" applyFont="1" applyFill="1" applyBorder="1" applyAlignment="1" applyProtection="1">
      <alignment horizontal="center" vertical="center" wrapText="1"/>
    </xf>
    <xf numFmtId="0" fontId="2" fillId="3" borderId="7" xfId="0" applyNumberFormat="1" applyFont="1" applyFill="1" applyBorder="1" applyAlignment="1" applyProtection="1">
      <alignment horizontal="center" vertical="center" wrapText="1"/>
    </xf>
    <xf numFmtId="0" fontId="11" fillId="5" borderId="1" xfId="0" applyNumberFormat="1" applyFont="1" applyFill="1" applyBorder="1" applyAlignment="1" applyProtection="1">
      <alignment horizontal="left" vertical="center" indent="2"/>
    </xf>
    <xf numFmtId="0" fontId="11" fillId="5" borderId="4" xfId="0" applyNumberFormat="1" applyFont="1" applyFill="1" applyBorder="1" applyAlignment="1" applyProtection="1">
      <alignment horizontal="center" vertical="center"/>
    </xf>
    <xf numFmtId="3" fontId="11" fillId="5" borderId="3" xfId="0" applyNumberFormat="1" applyFont="1" applyFill="1" applyBorder="1" applyAlignment="1" applyProtection="1">
      <alignment horizontal="center" vertical="center"/>
    </xf>
    <xf numFmtId="0" fontId="11" fillId="5" borderId="1" xfId="0" applyNumberFormat="1" applyFont="1" applyFill="1" applyBorder="1" applyAlignment="1" applyProtection="1">
      <alignment horizontal="center" vertical="center"/>
    </xf>
    <xf numFmtId="0" fontId="2" fillId="3" borderId="1" xfId="0" applyNumberFormat="1" applyFont="1" applyFill="1" applyBorder="1" applyAlignment="1" applyProtection="1">
      <alignment horizontal="left" vertical="center" indent="2"/>
    </xf>
    <xf numFmtId="0" fontId="2" fillId="3" borderId="4" xfId="0" applyNumberFormat="1" applyFont="1" applyFill="1" applyBorder="1" applyAlignment="1" applyProtection="1">
      <alignment horizontal="center" vertical="center"/>
    </xf>
    <xf numFmtId="0" fontId="12" fillId="3" borderId="1" xfId="0" applyNumberFormat="1" applyFont="1" applyFill="1" applyBorder="1" applyAlignment="1" applyProtection="1">
      <alignment horizontal="center" vertical="center"/>
    </xf>
    <xf numFmtId="3" fontId="2" fillId="3" borderId="3" xfId="0" applyNumberFormat="1" applyFont="1" applyFill="1" applyBorder="1" applyAlignment="1" applyProtection="1">
      <alignment horizontal="center" vertical="center"/>
    </xf>
    <xf numFmtId="3" fontId="12" fillId="3" borderId="3" xfId="0" applyNumberFormat="1" applyFont="1" applyFill="1" applyBorder="1" applyAlignment="1" applyProtection="1">
      <alignment horizontal="center" vertical="center"/>
    </xf>
    <xf numFmtId="3" fontId="12" fillId="3" borderId="4" xfId="0" applyNumberFormat="1" applyFont="1" applyFill="1" applyBorder="1" applyAlignment="1" applyProtection="1">
      <alignment horizontal="center" vertical="center"/>
    </xf>
    <xf numFmtId="0" fontId="5" fillId="4" borderId="5" xfId="0" applyNumberFormat="1" applyFont="1" applyFill="1" applyBorder="1" applyAlignment="1" applyProtection="1">
      <alignment horizontal="left" vertical="center" indent="4"/>
    </xf>
    <xf numFmtId="0" fontId="5" fillId="4" borderId="5" xfId="0" applyNumberFormat="1" applyFont="1" applyFill="1" applyBorder="1" applyAlignment="1" applyProtection="1">
      <alignment horizontal="center" vertical="center"/>
    </xf>
    <xf numFmtId="0" fontId="5" fillId="4" borderId="4" xfId="0" applyNumberFormat="1" applyFont="1" applyFill="1" applyBorder="1" applyAlignment="1" applyProtection="1">
      <alignment horizontal="center" vertical="center"/>
    </xf>
    <xf numFmtId="3" fontId="7" fillId="4" borderId="4" xfId="0" applyNumberFormat="1" applyFont="1" applyFill="1" applyBorder="1" applyAlignment="1" applyProtection="1">
      <alignment horizontal="center" vertical="center"/>
    </xf>
    <xf numFmtId="3" fontId="5" fillId="4" borderId="4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left"/>
    </xf>
    <xf numFmtId="4" fontId="11" fillId="4" borderId="4" xfId="0" applyNumberFormat="1" applyFont="1" applyFill="1" applyBorder="1" applyAlignment="1" applyProtection="1">
      <alignment horizontal="center" vertical="center"/>
    </xf>
    <xf numFmtId="4" fontId="10" fillId="4" borderId="4" xfId="0" applyNumberFormat="1" applyFont="1" applyFill="1" applyBorder="1" applyAlignment="1" applyProtection="1">
      <alignment horizontal="center" vertical="center"/>
    </xf>
    <xf numFmtId="0" fontId="7" fillId="0" borderId="0" xfId="0" applyFont="1" applyAlignment="1">
      <alignment vertical="top"/>
    </xf>
    <xf numFmtId="0" fontId="13" fillId="0" borderId="0" xfId="0" applyFont="1"/>
    <xf numFmtId="0" fontId="13" fillId="6" borderId="0" xfId="0" applyFont="1" applyFill="1"/>
    <xf numFmtId="0" fontId="10" fillId="6" borderId="0" xfId="0" applyFont="1" applyFill="1"/>
    <xf numFmtId="0" fontId="11" fillId="6" borderId="0" xfId="0" applyFont="1" applyFill="1"/>
    <xf numFmtId="0" fontId="7" fillId="6" borderId="0" xfId="0" applyFont="1" applyFill="1"/>
    <xf numFmtId="0" fontId="5" fillId="6" borderId="0" xfId="0" applyFont="1" applyFill="1"/>
    <xf numFmtId="0" fontId="13" fillId="0" borderId="0" xfId="0" applyFont="1" applyFill="1"/>
    <xf numFmtId="0" fontId="15" fillId="0" borderId="0" xfId="0" applyFont="1"/>
    <xf numFmtId="0" fontId="16" fillId="0" borderId="0" xfId="3" applyFont="1" applyFill="1" applyBorder="1"/>
    <xf numFmtId="3" fontId="10" fillId="4" borderId="3" xfId="0" applyNumberFormat="1" applyFont="1" applyFill="1" applyBorder="1" applyAlignment="1" applyProtection="1">
      <alignment horizontal="center" vertical="center"/>
    </xf>
    <xf numFmtId="0" fontId="15" fillId="0" borderId="0" xfId="0" applyFont="1" applyFill="1"/>
    <xf numFmtId="0" fontId="11" fillId="5" borderId="3" xfId="0" applyNumberFormat="1" applyFont="1" applyFill="1" applyBorder="1" applyAlignment="1" applyProtection="1">
      <alignment horizontal="center" vertical="center"/>
    </xf>
    <xf numFmtId="3" fontId="11" fillId="5" borderId="1" xfId="0" applyNumberFormat="1" applyFont="1" applyFill="1" applyBorder="1" applyAlignment="1" applyProtection="1">
      <alignment horizontal="left" vertical="center" indent="2"/>
    </xf>
    <xf numFmtId="0" fontId="2" fillId="3" borderId="8" xfId="0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/>
    <xf numFmtId="0" fontId="0" fillId="4" borderId="10" xfId="0" applyFill="1" applyBorder="1" applyAlignment="1">
      <alignment horizontal="center"/>
    </xf>
    <xf numFmtId="0" fontId="0" fillId="4" borderId="11" xfId="0" applyFill="1" applyBorder="1"/>
    <xf numFmtId="0" fontId="0" fillId="7" borderId="12" xfId="0" applyFill="1" applyBorder="1" applyAlignment="1">
      <alignment horizontal="center"/>
    </xf>
    <xf numFmtId="0" fontId="0" fillId="7" borderId="0" xfId="0" applyFill="1" applyBorder="1"/>
    <xf numFmtId="0" fontId="0" fillId="7" borderId="0" xfId="0" applyFill="1" applyBorder="1" applyAlignment="1">
      <alignment horizontal="center"/>
    </xf>
    <xf numFmtId="0" fontId="0" fillId="7" borderId="13" xfId="0" applyFill="1" applyBorder="1"/>
    <xf numFmtId="0" fontId="0" fillId="4" borderId="12" xfId="0" applyFill="1" applyBorder="1" applyAlignment="1">
      <alignment horizontal="center"/>
    </xf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0" fillId="4" borderId="13" xfId="0" applyFill="1" applyBorder="1"/>
    <xf numFmtId="0" fontId="0" fillId="7" borderId="14" xfId="0" applyFill="1" applyBorder="1" applyAlignment="1">
      <alignment horizontal="center"/>
    </xf>
    <xf numFmtId="0" fontId="0" fillId="7" borderId="15" xfId="0" applyFill="1" applyBorder="1"/>
    <xf numFmtId="0" fontId="0" fillId="7" borderId="15" xfId="0" applyFill="1" applyBorder="1" applyAlignment="1">
      <alignment horizontal="center"/>
    </xf>
    <xf numFmtId="0" fontId="0" fillId="7" borderId="16" xfId="0" applyFill="1" applyBorder="1"/>
    <xf numFmtId="0" fontId="0" fillId="4" borderId="14" xfId="0" applyFill="1" applyBorder="1" applyAlignment="1">
      <alignment horizontal="center"/>
    </xf>
    <xf numFmtId="0" fontId="0" fillId="4" borderId="15" xfId="0" applyFill="1" applyBorder="1"/>
    <xf numFmtId="0" fontId="0" fillId="4" borderId="15" xfId="0" applyFill="1" applyBorder="1" applyAlignment="1">
      <alignment horizontal="center"/>
    </xf>
    <xf numFmtId="0" fontId="0" fillId="4" borderId="16" xfId="0" applyFill="1" applyBorder="1"/>
    <xf numFmtId="0" fontId="0" fillId="7" borderId="9" xfId="0" applyFill="1" applyBorder="1" applyAlignment="1">
      <alignment horizontal="center"/>
    </xf>
    <xf numFmtId="0" fontId="0" fillId="7" borderId="10" xfId="0" applyFill="1" applyBorder="1"/>
    <xf numFmtId="0" fontId="0" fillId="7" borderId="10" xfId="0" applyFill="1" applyBorder="1" applyAlignment="1">
      <alignment horizontal="center"/>
    </xf>
    <xf numFmtId="0" fontId="0" fillId="7" borderId="11" xfId="0" applyFill="1" applyBorder="1"/>
    <xf numFmtId="0" fontId="0" fillId="8" borderId="10" xfId="0" applyFill="1" applyBorder="1"/>
    <xf numFmtId="0" fontId="0" fillId="8" borderId="0" xfId="0" applyFill="1" applyBorder="1"/>
    <xf numFmtId="0" fontId="0" fillId="8" borderId="15" xfId="0" applyFill="1" applyBorder="1"/>
    <xf numFmtId="0" fontId="14" fillId="9" borderId="0" xfId="0" applyFont="1" applyFill="1"/>
    <xf numFmtId="0" fontId="10" fillId="9" borderId="0" xfId="0" applyFont="1" applyFill="1"/>
    <xf numFmtId="0" fontId="17" fillId="9" borderId="0" xfId="0" applyFont="1" applyFill="1"/>
    <xf numFmtId="0" fontId="11" fillId="9" borderId="0" xfId="0" applyFont="1" applyFill="1"/>
    <xf numFmtId="0" fontId="2" fillId="3" borderId="17" xfId="0" applyNumberFormat="1" applyFont="1" applyFill="1" applyBorder="1" applyAlignment="1" applyProtection="1">
      <alignment horizontal="center" vertical="center" wrapText="1"/>
    </xf>
    <xf numFmtId="0" fontId="2" fillId="3" borderId="3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vertical="top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3" fontId="19" fillId="4" borderId="20" xfId="0" applyNumberFormat="1" applyFont="1" applyFill="1" applyBorder="1" applyAlignment="1">
      <alignment horizontal="center" vertical="center"/>
    </xf>
    <xf numFmtId="165" fontId="18" fillId="4" borderId="19" xfId="0" applyNumberFormat="1" applyFont="1" applyFill="1" applyBorder="1" applyAlignment="1">
      <alignment horizontal="center" vertical="center"/>
    </xf>
    <xf numFmtId="165" fontId="18" fillId="4" borderId="18" xfId="0" applyNumberFormat="1" applyFont="1" applyFill="1" applyBorder="1" applyAlignment="1">
      <alignment horizontal="center" vertical="center"/>
    </xf>
    <xf numFmtId="3" fontId="19" fillId="4" borderId="19" xfId="0" applyNumberFormat="1" applyFont="1" applyFill="1" applyBorder="1" applyAlignment="1">
      <alignment horizontal="center" vertical="center"/>
    </xf>
    <xf numFmtId="164" fontId="2" fillId="3" borderId="21" xfId="0" applyNumberFormat="1" applyFont="1" applyFill="1" applyBorder="1" applyAlignment="1">
      <alignment horizontal="center" wrapText="1"/>
    </xf>
    <xf numFmtId="165" fontId="18" fillId="4" borderId="23" xfId="0" applyNumberFormat="1" applyFont="1" applyFill="1" applyBorder="1" applyAlignment="1">
      <alignment horizontal="center" vertical="center"/>
    </xf>
    <xf numFmtId="165" fontId="18" fillId="4" borderId="22" xfId="0" applyNumberFormat="1" applyFont="1" applyFill="1" applyBorder="1" applyAlignment="1">
      <alignment horizontal="center" vertical="center"/>
    </xf>
    <xf numFmtId="3" fontId="19" fillId="4" borderId="24" xfId="0" applyNumberFormat="1" applyFont="1" applyFill="1" applyBorder="1" applyAlignment="1">
      <alignment horizontal="center" vertical="center"/>
    </xf>
    <xf numFmtId="165" fontId="18" fillId="4" borderId="20" xfId="0" applyNumberFormat="1" applyFont="1" applyFill="1" applyBorder="1" applyAlignment="1">
      <alignment horizontal="center" vertical="center"/>
    </xf>
    <xf numFmtId="3" fontId="6" fillId="10" borderId="20" xfId="0" applyNumberFormat="1" applyFont="1" applyFill="1" applyBorder="1" applyAlignment="1">
      <alignment horizontal="center"/>
    </xf>
    <xf numFmtId="0" fontId="6" fillId="10" borderId="20" xfId="0" applyFont="1" applyFill="1" applyBorder="1" applyAlignment="1">
      <alignment horizontal="center"/>
    </xf>
    <xf numFmtId="3" fontId="18" fillId="4" borderId="19" xfId="0" applyNumberFormat="1" applyFont="1" applyFill="1" applyBorder="1" applyAlignment="1">
      <alignment horizontal="center" vertical="center"/>
    </xf>
    <xf numFmtId="10" fontId="18" fillId="4" borderId="19" xfId="4" applyNumberFormat="1" applyFont="1" applyFill="1" applyBorder="1" applyAlignment="1">
      <alignment horizontal="center" vertical="center"/>
    </xf>
    <xf numFmtId="3" fontId="18" fillId="4" borderId="20" xfId="0" applyNumberFormat="1" applyFont="1" applyFill="1" applyBorder="1" applyAlignment="1">
      <alignment horizontal="center" vertical="center"/>
    </xf>
    <xf numFmtId="3" fontId="18" fillId="4" borderId="24" xfId="0" applyNumberFormat="1" applyFont="1" applyFill="1" applyBorder="1" applyAlignment="1">
      <alignment horizontal="center" vertical="center"/>
    </xf>
    <xf numFmtId="4" fontId="6" fillId="10" borderId="20" xfId="0" applyNumberFormat="1" applyFont="1" applyFill="1" applyBorder="1" applyAlignment="1">
      <alignment horizontal="center"/>
    </xf>
    <xf numFmtId="165" fontId="19" fillId="10" borderId="25" xfId="0" applyNumberFormat="1" applyFont="1" applyFill="1" applyBorder="1" applyAlignment="1">
      <alignment horizontal="left" vertical="center" indent="1"/>
    </xf>
    <xf numFmtId="0" fontId="6" fillId="10" borderId="26" xfId="0" applyFont="1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6" borderId="0" xfId="0" applyFill="1"/>
    <xf numFmtId="0" fontId="0" fillId="15" borderId="0" xfId="0" applyFill="1"/>
    <xf numFmtId="0" fontId="0" fillId="16" borderId="0" xfId="0" applyFill="1"/>
    <xf numFmtId="0" fontId="12" fillId="3" borderId="0" xfId="0" applyFont="1" applyFill="1"/>
    <xf numFmtId="0" fontId="12" fillId="3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165" fontId="20" fillId="4" borderId="19" xfId="5" applyNumberFormat="1" applyFill="1" applyBorder="1" applyAlignment="1">
      <alignment horizontal="left" vertical="center" indent="1"/>
    </xf>
    <xf numFmtId="0" fontId="0" fillId="17" borderId="0" xfId="0" quotePrefix="1" applyFill="1"/>
    <xf numFmtId="0" fontId="0" fillId="17" borderId="0" xfId="0" applyFill="1"/>
    <xf numFmtId="0" fontId="0" fillId="7" borderId="0" xfId="0" applyFill="1"/>
    <xf numFmtId="0" fontId="0" fillId="14" borderId="0" xfId="0" quotePrefix="1" applyFill="1"/>
    <xf numFmtId="0" fontId="0" fillId="0" borderId="0" xfId="0" applyFill="1"/>
    <xf numFmtId="0" fontId="0" fillId="9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21" fillId="12" borderId="0" xfId="0" applyFont="1" applyFill="1"/>
    <xf numFmtId="0" fontId="21" fillId="13" borderId="0" xfId="0" applyFont="1" applyFill="1"/>
    <xf numFmtId="0" fontId="21" fillId="14" borderId="0" xfId="0" applyFont="1" applyFill="1"/>
    <xf numFmtId="0" fontId="21" fillId="9" borderId="0" xfId="0" applyFont="1" applyFill="1"/>
    <xf numFmtId="0" fontId="21" fillId="18" borderId="0" xfId="0" applyFont="1" applyFill="1"/>
    <xf numFmtId="0" fontId="21" fillId="17" borderId="0" xfId="0" applyFont="1" applyFill="1"/>
    <xf numFmtId="0" fontId="21" fillId="19" borderId="0" xfId="0" applyFont="1" applyFill="1"/>
    <xf numFmtId="0" fontId="7" fillId="2" borderId="0" xfId="0" applyFont="1" applyFill="1" applyAlignment="1">
      <alignment horizontal="left" vertical="center"/>
    </xf>
    <xf numFmtId="0" fontId="0" fillId="21" borderId="0" xfId="0" applyFill="1"/>
    <xf numFmtId="0" fontId="0" fillId="4" borderId="0" xfId="0" applyFill="1"/>
    <xf numFmtId="0" fontId="0" fillId="22" borderId="0" xfId="0" applyFill="1"/>
    <xf numFmtId="0" fontId="0" fillId="8" borderId="0" xfId="0" applyFill="1"/>
    <xf numFmtId="0" fontId="20" fillId="0" borderId="0" xfId="5"/>
    <xf numFmtId="10" fontId="19" fillId="10" borderId="19" xfId="4" applyNumberFormat="1" applyFont="1" applyFill="1" applyBorder="1" applyAlignment="1">
      <alignment horizontal="center" vertical="center"/>
    </xf>
    <xf numFmtId="0" fontId="6" fillId="17" borderId="0" xfId="0" applyFont="1" applyFill="1"/>
    <xf numFmtId="0" fontId="6" fillId="7" borderId="0" xfId="0" applyFont="1" applyFill="1"/>
    <xf numFmtId="0" fontId="0" fillId="7" borderId="0" xfId="0" quotePrefix="1" applyFill="1"/>
    <xf numFmtId="0" fontId="6" fillId="14" borderId="0" xfId="0" applyFont="1" applyFill="1"/>
    <xf numFmtId="0" fontId="6" fillId="10" borderId="27" xfId="0" applyFont="1" applyFill="1" applyBorder="1"/>
    <xf numFmtId="4" fontId="6" fillId="10" borderId="19" xfId="0" applyNumberFormat="1" applyFont="1" applyFill="1" applyBorder="1" applyAlignment="1">
      <alignment horizontal="center"/>
    </xf>
    <xf numFmtId="165" fontId="19" fillId="10" borderId="19" xfId="0" applyNumberFormat="1" applyFont="1" applyFill="1" applyBorder="1" applyAlignment="1">
      <alignment horizontal="center" vertical="center"/>
    </xf>
    <xf numFmtId="43" fontId="0" fillId="0" borderId="0" xfId="6" applyFont="1"/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indent="2"/>
    </xf>
    <xf numFmtId="0" fontId="15" fillId="0" borderId="0" xfId="0" applyFont="1" applyAlignment="1">
      <alignment horizontal="left" indent="4"/>
    </xf>
    <xf numFmtId="0" fontId="5" fillId="21" borderId="0" xfId="0" applyFont="1" applyFill="1"/>
    <xf numFmtId="0" fontId="0" fillId="0" borderId="0" xfId="0" quotePrefix="1"/>
    <xf numFmtId="0" fontId="15" fillId="0" borderId="0" xfId="0" quotePrefix="1" applyFont="1"/>
    <xf numFmtId="0" fontId="0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indent="1"/>
    </xf>
    <xf numFmtId="0" fontId="17" fillId="0" borderId="0" xfId="0" applyFont="1"/>
    <xf numFmtId="165" fontId="18" fillId="4" borderId="27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right" vertical="center"/>
    </xf>
    <xf numFmtId="0" fontId="23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left" vertical="center"/>
    </xf>
    <xf numFmtId="4" fontId="6" fillId="19" borderId="19" xfId="0" applyNumberFormat="1" applyFont="1" applyFill="1" applyBorder="1" applyAlignment="1">
      <alignment horizontal="center"/>
    </xf>
    <xf numFmtId="4" fontId="6" fillId="19" borderId="20" xfId="0" applyNumberFormat="1" applyFont="1" applyFill="1" applyBorder="1" applyAlignment="1">
      <alignment horizontal="center"/>
    </xf>
    <xf numFmtId="3" fontId="6" fillId="19" borderId="20" xfId="0" applyNumberFormat="1" applyFont="1" applyFill="1" applyBorder="1" applyAlignment="1">
      <alignment horizontal="center"/>
    </xf>
  </cellXfs>
  <cellStyles count="7">
    <cellStyle name="Hiperlink" xfId="5" builtinId="8"/>
    <cellStyle name="Normal" xfId="0" builtinId="0"/>
    <cellStyle name="Normal 2" xfId="1" xr:uid="{36BA9B9C-852C-4CEA-B531-AC8A76F98567}"/>
    <cellStyle name="Normal 5 2" xfId="3" xr:uid="{C1150071-999E-4E26-844C-2C031112C3C0}"/>
    <cellStyle name="Porcentagem" xfId="4" builtinId="5"/>
    <cellStyle name="Vírgula" xfId="6" builtinId="3"/>
    <cellStyle name="Vírgula 2 2" xfId="2" xr:uid="{BB6A9C18-AAAD-4476-8A89-1D67716484BF}"/>
  </cellStyles>
  <dxfs count="217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00FF00"/>
      <color rgb="FFFFFF66"/>
      <color rgb="FF00CCFF"/>
      <color rgb="FFFF66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0</xdr:row>
      <xdr:rowOff>85725</xdr:rowOff>
    </xdr:from>
    <xdr:to>
      <xdr:col>2</xdr:col>
      <xdr:colOff>1181100</xdr:colOff>
      <xdr:row>3</xdr:row>
      <xdr:rowOff>104775</xdr:rowOff>
    </xdr:to>
    <xdr:sp macro="" textlink="">
      <xdr:nvSpPr>
        <xdr:cNvPr id="2" name="Seta: para Baixo 1">
          <a:extLst>
            <a:ext uri="{FF2B5EF4-FFF2-40B4-BE49-F238E27FC236}">
              <a16:creationId xmlns:a16="http://schemas.microsoft.com/office/drawing/2014/main" id="{088BD45C-4A62-4BB9-B22E-CCB111E407EE}"/>
            </a:ext>
          </a:extLst>
        </xdr:cNvPr>
        <xdr:cNvSpPr/>
      </xdr:nvSpPr>
      <xdr:spPr>
        <a:xfrm>
          <a:off x="3429000" y="85725"/>
          <a:ext cx="561975" cy="590550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3</xdr:row>
      <xdr:rowOff>89645</xdr:rowOff>
    </xdr:from>
    <xdr:to>
      <xdr:col>8</xdr:col>
      <xdr:colOff>1156059</xdr:colOff>
      <xdr:row>3</xdr:row>
      <xdr:rowOff>112059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A1044B7B-F306-42CB-B72C-61C82D608D10}"/>
            </a:ext>
          </a:extLst>
        </xdr:cNvPr>
        <xdr:cNvCxnSpPr/>
      </xdr:nvCxnSpPr>
      <xdr:spPr>
        <a:xfrm flipV="1">
          <a:off x="112059" y="582704"/>
          <a:ext cx="10188000" cy="22414"/>
        </a:xfrm>
        <a:prstGeom prst="line">
          <a:avLst/>
        </a:prstGeom>
        <a:noFill/>
        <a:ln w="25400" cap="flat" cmpd="sng" algn="ctr">
          <a:solidFill>
            <a:srgbClr val="002060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1</xdr:col>
      <xdr:colOff>72195</xdr:colOff>
      <xdr:row>1</xdr:row>
      <xdr:rowOff>100853</xdr:rowOff>
    </xdr:from>
    <xdr:to>
      <xdr:col>1</xdr:col>
      <xdr:colOff>1557618</xdr:colOff>
      <xdr:row>3</xdr:row>
      <xdr:rowOff>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4FEC50D1-B75C-464C-B8D6-43D2D5AA8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048" y="212912"/>
          <a:ext cx="1485423" cy="280147"/>
        </a:xfrm>
        <a:prstGeom prst="rect">
          <a:avLst/>
        </a:prstGeom>
      </xdr:spPr>
    </xdr:pic>
    <xdr:clientData/>
  </xdr:twoCellAnchor>
  <xdr:twoCellAnchor>
    <xdr:from>
      <xdr:col>7</xdr:col>
      <xdr:colOff>1042158</xdr:colOff>
      <xdr:row>1</xdr:row>
      <xdr:rowOff>89648</xdr:rowOff>
    </xdr:from>
    <xdr:to>
      <xdr:col>8</xdr:col>
      <xdr:colOff>1085896</xdr:colOff>
      <xdr:row>3</xdr:row>
      <xdr:rowOff>1281</xdr:rowOff>
    </xdr:to>
    <xdr:sp macro="[1]!Atualizar" textlink="">
      <xdr:nvSpPr>
        <xdr:cNvPr id="6" name="Rectangle 8">
          <a:extLst>
            <a:ext uri="{FF2B5EF4-FFF2-40B4-BE49-F238E27FC236}">
              <a16:creationId xmlns:a16="http://schemas.microsoft.com/office/drawing/2014/main" id="{F33FFEA5-B154-4D19-8068-177D586A05F2}"/>
            </a:ext>
          </a:extLst>
        </xdr:cNvPr>
        <xdr:cNvSpPr/>
      </xdr:nvSpPr>
      <xdr:spPr>
        <a:xfrm>
          <a:off x="9009540" y="201707"/>
          <a:ext cx="1220356" cy="292633"/>
        </a:xfrm>
        <a:prstGeom prst="rect">
          <a:avLst/>
        </a:prstGeom>
        <a:solidFill>
          <a:srgbClr val="00206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xdr:spPr>
      <xdr:txBody>
        <a:bodyPr vert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F147F661-8CE1-42EC-8092-5D688FAAA1E3}" type="TxLink"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Atualizar</a:t>
          </a:fld>
          <a:endParaRPr kumimoji="0" lang="pt-BR" sz="1100" b="1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1736910</xdr:colOff>
      <xdr:row>1</xdr:row>
      <xdr:rowOff>145677</xdr:rowOff>
    </xdr:from>
    <xdr:to>
      <xdr:col>6</xdr:col>
      <xdr:colOff>840441</xdr:colOff>
      <xdr:row>3</xdr:row>
      <xdr:rowOff>144943</xdr:rowOff>
    </xdr:to>
    <xdr:sp macro="" textlink="#REF!">
      <xdr:nvSpPr>
        <xdr:cNvPr id="7" name="TextBox 7">
          <a:extLst>
            <a:ext uri="{FF2B5EF4-FFF2-40B4-BE49-F238E27FC236}">
              <a16:creationId xmlns:a16="http://schemas.microsoft.com/office/drawing/2014/main" id="{D44A3E55-B284-4E06-9B39-D3D92D80DEA4}"/>
            </a:ext>
          </a:extLst>
        </xdr:cNvPr>
        <xdr:cNvSpPr txBox="1"/>
      </xdr:nvSpPr>
      <xdr:spPr bwMode="auto">
        <a:xfrm>
          <a:off x="1837763" y="257736"/>
          <a:ext cx="6297707" cy="380266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000" rtlCol="0" anchor="t">
          <a:no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+mn-lt"/>
              <a:ea typeface="+mn-ea"/>
              <a:cs typeface="Calibri"/>
            </a:rPr>
            <a:t>Relatório Apresentação Orçamento - (Ton Corte, Transbordo e Transporte Palha)</a:t>
          </a:r>
          <a:endParaRPr kumimoji="0" lang="pt-BR" sz="18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ia_8lqbqgz/Desktop/05%20-%20Fluxo%20Cadeia%20EPM%20V002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ia_8lqbqgz/Google%20Drive/jalles%20machado/3.%20Explorar/100%20-%20Materiais%20de%20Apoio/PLANO%20DE%20ATIVIDADES%20AGR&#205;COLA%20-%20UJ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ia_8lqbqgz/Google%20Drive/jalles%20machado/3.%20Explorar/100%20-%20Materiais%20de%20Apoio/VINCULOS%20AGR/Dimensionamento%20P&amp;D%20-%20UJM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ia_8lqbqgz/Google%20Drive/jalles%20machado/3.%20Explorar/100%20-%20Materiais%20de%20Apoio/VINCULOS%20AGR/Dimensionamento%20Tratos%20-%20UJM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ia_8lqbqgz/Downloads/Dimensionamento%20Tratos%20-%20UJM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ia_8lqbqgz/Google%20Drive/jalles%20machado/3.%20Explorar/100%20-%20Materiais%20de%20Apoio/VINCULOS%20AGR/Plan%20Produ&#231;&#227;o%20UJM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ia_8lqbqgz/Google%20Drive/jalles%20machado/3.%20Explorar/100%20-%20Materiais%20de%20Apoio/VINCULOS%20AGR/Dimensionamento%20Preparo%20-%20UJM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ia_8lqbqgz/Google%20Drive/jalles%20machado/3.%20Explorar/100%20-%20Materiais%20de%20Apoio/VINCULOS%20AGR/Dimensionamento%20Plantio%20-%20UJM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ia_8lqbqgz/Google%20Drive/jalles%20machado/3.%20Explorar/100%20-%20Materiais%20de%20Apoio/VINCULOS%20AGR/Dimensionamento%20Irriga&#231;&#227;o%20-%20UJM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ia_8lqbqgz/Downloads/Plan%20Produ&#231;&#227;o%20UJ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PMFormattingSheet"/>
      <sheetName val="FLUXO_CADEIA_EPM"/>
      <sheetName val="05 - Fluxo Cadeia EPM V002"/>
    </sheetNames>
    <definedNames>
      <definedName name="Atualizar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  <sheetName val="Arvore Processos"/>
      <sheetName val="PLANO ATIVIDADE - UJM"/>
      <sheetName val="INSUMOS QUANTID"/>
      <sheetName val="INSUMOS VALORES"/>
      <sheetName val="GRÁFICO DINAMICO R$"/>
      <sheetName val="MATRIZ INSUMOS"/>
    </sheetNames>
    <sheetDataSet>
      <sheetData sheetId="0" refreshError="1"/>
      <sheetData sheetId="1" refreshError="1"/>
      <sheetData sheetId="2">
        <row r="220">
          <cell r="E220">
            <v>42.014699999999991</v>
          </cell>
          <cell r="F220">
            <v>0</v>
          </cell>
          <cell r="G220">
            <v>32.011200000000002</v>
          </cell>
          <cell r="H220">
            <v>0</v>
          </cell>
          <cell r="I220">
            <v>79.606800000000007</v>
          </cell>
          <cell r="J220">
            <v>60.371999999999993</v>
          </cell>
          <cell r="K220">
            <v>52.151579999999989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25.019280000000002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ividades"/>
      <sheetName val="Premissas Cana-Org"/>
      <sheetName val="Premissas Cana-Conv"/>
      <sheetName val="Premissas Áreas Liberadas"/>
      <sheetName val="Coeficientes"/>
      <sheetName val="COEFICIENTE"/>
      <sheetName val="Arvore Processos"/>
      <sheetName val="Recursos"/>
      <sheetName val="Calendários"/>
      <sheetName val="Cargos"/>
      <sheetName val="Dimensionamento"/>
      <sheetName val="CC"/>
      <sheetName val="Resumo MO"/>
      <sheetName val="Resumo MQ"/>
      <sheetName val="Resumo de Mão de Obra"/>
      <sheetName val="Resumo de Maquinas"/>
      <sheetName val="PLANO ATIVIDADE - UJ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5</v>
          </cell>
          <cell r="K7">
            <v>5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</row>
        <row r="10">
          <cell r="E10"/>
          <cell r="F10"/>
          <cell r="G10"/>
          <cell r="H10"/>
          <cell r="I10"/>
          <cell r="J10"/>
          <cell r="K10"/>
          <cell r="L10"/>
          <cell r="M10">
            <v>50000</v>
          </cell>
          <cell r="N10"/>
          <cell r="O10"/>
          <cell r="P10"/>
        </row>
        <row r="179">
          <cell r="E179">
            <v>951</v>
          </cell>
          <cell r="F179">
            <v>1033</v>
          </cell>
          <cell r="G179">
            <v>688</v>
          </cell>
          <cell r="H179">
            <v>455</v>
          </cell>
          <cell r="I179">
            <v>441</v>
          </cell>
          <cell r="J179">
            <v>9</v>
          </cell>
          <cell r="K179">
            <v>131</v>
          </cell>
          <cell r="L179">
            <v>487</v>
          </cell>
          <cell r="M179">
            <v>210</v>
          </cell>
          <cell r="N179">
            <v>0</v>
          </cell>
          <cell r="O179">
            <v>0</v>
          </cell>
          <cell r="P179">
            <v>0</v>
          </cell>
        </row>
        <row r="181"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250</v>
          </cell>
          <cell r="M181">
            <v>250</v>
          </cell>
          <cell r="N181">
            <v>0</v>
          </cell>
          <cell r="O181">
            <v>0</v>
          </cell>
          <cell r="P181">
            <v>0</v>
          </cell>
        </row>
        <row r="182"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950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</row>
        <row r="183">
          <cell r="E183">
            <v>707.46300000000008</v>
          </cell>
          <cell r="F183">
            <v>118.206</v>
          </cell>
          <cell r="G183">
            <v>0</v>
          </cell>
          <cell r="H183">
            <v>148.12200000000001</v>
          </cell>
          <cell r="I183">
            <v>36.630000000000003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1867.5</v>
          </cell>
        </row>
        <row r="184"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1000</v>
          </cell>
          <cell r="P184">
            <v>0</v>
          </cell>
        </row>
        <row r="185">
          <cell r="E185">
            <v>707.46300000000008</v>
          </cell>
          <cell r="F185">
            <v>118.206</v>
          </cell>
          <cell r="G185">
            <v>0</v>
          </cell>
          <cell r="H185">
            <v>148.12200000000001</v>
          </cell>
          <cell r="I185">
            <v>36.630000000000003</v>
          </cell>
          <cell r="J185">
            <v>0</v>
          </cell>
          <cell r="K185">
            <v>500</v>
          </cell>
          <cell r="L185">
            <v>2700</v>
          </cell>
          <cell r="M185">
            <v>1750</v>
          </cell>
          <cell r="N185">
            <v>0</v>
          </cell>
          <cell r="O185">
            <v>1000</v>
          </cell>
          <cell r="P185">
            <v>1867.5</v>
          </cell>
        </row>
        <row r="186">
          <cell r="E186">
            <v>158</v>
          </cell>
          <cell r="F186">
            <v>288</v>
          </cell>
          <cell r="G186">
            <v>159</v>
          </cell>
          <cell r="H186">
            <v>100</v>
          </cell>
          <cell r="I186">
            <v>30</v>
          </cell>
          <cell r="J186">
            <v>58</v>
          </cell>
          <cell r="K186">
            <v>0</v>
          </cell>
          <cell r="L186">
            <v>30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</row>
        <row r="187">
          <cell r="E187">
            <v>2075.65</v>
          </cell>
          <cell r="F187">
            <v>867.07</v>
          </cell>
          <cell r="G187">
            <v>746.32</v>
          </cell>
          <cell r="H187">
            <v>0</v>
          </cell>
          <cell r="I187">
            <v>360.67</v>
          </cell>
          <cell r="J187">
            <v>622.28</v>
          </cell>
          <cell r="K187">
            <v>48.82</v>
          </cell>
          <cell r="L187">
            <v>70.12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</row>
        <row r="188"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56</v>
          </cell>
          <cell r="L188">
            <v>461</v>
          </cell>
          <cell r="M188">
            <v>695</v>
          </cell>
          <cell r="N188">
            <v>0</v>
          </cell>
          <cell r="O188">
            <v>0</v>
          </cell>
          <cell r="P188">
            <v>0</v>
          </cell>
        </row>
        <row r="189">
          <cell r="E189">
            <v>0</v>
          </cell>
          <cell r="F189">
            <v>1000</v>
          </cell>
          <cell r="G189">
            <v>1000</v>
          </cell>
          <cell r="H189">
            <v>1000</v>
          </cell>
          <cell r="I189">
            <v>500</v>
          </cell>
          <cell r="J189">
            <v>500</v>
          </cell>
          <cell r="K189">
            <v>500</v>
          </cell>
          <cell r="L189">
            <v>1500</v>
          </cell>
          <cell r="M189">
            <v>1500</v>
          </cell>
          <cell r="N189">
            <v>1500</v>
          </cell>
          <cell r="O189">
            <v>1500</v>
          </cell>
          <cell r="P189">
            <v>0</v>
          </cell>
        </row>
        <row r="190"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1244.8800000000001</v>
          </cell>
          <cell r="N190">
            <v>1304.1199999999999</v>
          </cell>
          <cell r="O190">
            <v>1228</v>
          </cell>
          <cell r="P190">
            <v>0</v>
          </cell>
        </row>
        <row r="213">
          <cell r="E213">
            <v>0</v>
          </cell>
          <cell r="F213">
            <v>358.02</v>
          </cell>
          <cell r="G213">
            <v>175.79000000000002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</row>
        <row r="215">
          <cell r="E215">
            <v>0</v>
          </cell>
          <cell r="F215">
            <v>0</v>
          </cell>
          <cell r="G215">
            <v>100</v>
          </cell>
          <cell r="H215">
            <v>100</v>
          </cell>
          <cell r="I215">
            <v>100</v>
          </cell>
          <cell r="J215">
            <v>0</v>
          </cell>
          <cell r="K215">
            <v>58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</row>
        <row r="216">
          <cell r="E216">
            <v>0</v>
          </cell>
          <cell r="F216">
            <v>465.19</v>
          </cell>
          <cell r="G216">
            <v>558.47</v>
          </cell>
          <cell r="H216">
            <v>0</v>
          </cell>
          <cell r="I216">
            <v>812.37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</row>
        <row r="217"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</row>
        <row r="218"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651.41999999999996</v>
          </cell>
          <cell r="N218">
            <v>682.4</v>
          </cell>
          <cell r="O218">
            <v>589.17999999999995</v>
          </cell>
          <cell r="P218">
            <v>0</v>
          </cell>
        </row>
        <row r="234">
          <cell r="E234"/>
          <cell r="F234"/>
          <cell r="G234"/>
          <cell r="H234"/>
          <cell r="I234"/>
          <cell r="J234"/>
          <cell r="K234"/>
          <cell r="L234"/>
          <cell r="M234"/>
          <cell r="N234"/>
          <cell r="O234"/>
          <cell r="P234"/>
        </row>
        <row r="258"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3050</v>
          </cell>
          <cell r="M258">
            <v>2000</v>
          </cell>
          <cell r="N258">
            <v>0</v>
          </cell>
          <cell r="O258">
            <v>0</v>
          </cell>
          <cell r="P258">
            <v>0</v>
          </cell>
        </row>
        <row r="259">
          <cell r="E259">
            <v>1082.6369999999999</v>
          </cell>
          <cell r="F259">
            <v>46.187999999999995</v>
          </cell>
          <cell r="G259">
            <v>0</v>
          </cell>
          <cell r="H259">
            <v>348.27300000000002</v>
          </cell>
          <cell r="I259">
            <v>146.04299999999998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1233</v>
          </cell>
        </row>
        <row r="260"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9000</v>
          </cell>
          <cell r="P260">
            <v>0</v>
          </cell>
        </row>
        <row r="262">
          <cell r="E262">
            <v>0</v>
          </cell>
          <cell r="F262">
            <v>0</v>
          </cell>
          <cell r="G262">
            <v>0</v>
          </cell>
          <cell r="H262">
            <v>88</v>
          </cell>
          <cell r="I262">
            <v>100</v>
          </cell>
          <cell r="J262">
            <v>50</v>
          </cell>
          <cell r="K262">
            <v>50</v>
          </cell>
          <cell r="L262">
            <v>100</v>
          </cell>
          <cell r="M262">
            <v>130</v>
          </cell>
          <cell r="N262">
            <v>100</v>
          </cell>
          <cell r="O262">
            <v>100</v>
          </cell>
          <cell r="P262">
            <v>0</v>
          </cell>
        </row>
        <row r="263">
          <cell r="E263">
            <v>1497.83</v>
          </cell>
          <cell r="F263">
            <v>1259.04</v>
          </cell>
          <cell r="G263">
            <v>1473.11</v>
          </cell>
          <cell r="H263">
            <v>179.36</v>
          </cell>
          <cell r="I263">
            <v>1654.99</v>
          </cell>
          <cell r="J263">
            <v>1171.8</v>
          </cell>
          <cell r="K263">
            <v>4879.4800000000005</v>
          </cell>
          <cell r="L263">
            <v>2776.93</v>
          </cell>
          <cell r="M263">
            <v>0</v>
          </cell>
          <cell r="N263">
            <v>0</v>
          </cell>
          <cell r="O263">
            <v>0</v>
          </cell>
          <cell r="P263">
            <v>800</v>
          </cell>
        </row>
        <row r="264"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450</v>
          </cell>
          <cell r="J264">
            <v>0</v>
          </cell>
          <cell r="K264">
            <v>500</v>
          </cell>
          <cell r="L264">
            <v>800</v>
          </cell>
          <cell r="M264">
            <v>1000</v>
          </cell>
          <cell r="N264">
            <v>800</v>
          </cell>
          <cell r="O264">
            <v>700</v>
          </cell>
          <cell r="P264">
            <v>200</v>
          </cell>
        </row>
        <row r="265"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1500</v>
          </cell>
          <cell r="L265">
            <v>4000</v>
          </cell>
          <cell r="M265">
            <v>4000</v>
          </cell>
          <cell r="N265">
            <v>4000</v>
          </cell>
          <cell r="O265">
            <v>4000</v>
          </cell>
          <cell r="P265">
            <v>500</v>
          </cell>
        </row>
        <row r="266">
          <cell r="E266">
            <v>0</v>
          </cell>
          <cell r="F266">
            <v>0</v>
          </cell>
          <cell r="G266">
            <v>300</v>
          </cell>
          <cell r="H266">
            <v>300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</row>
        <row r="267">
          <cell r="E267">
            <v>1497.83</v>
          </cell>
          <cell r="F267">
            <v>1259.04</v>
          </cell>
          <cell r="G267">
            <v>1773.11</v>
          </cell>
          <cell r="H267">
            <v>567.36</v>
          </cell>
          <cell r="I267">
            <v>2204.9899999999998</v>
          </cell>
          <cell r="J267">
            <v>1221.8</v>
          </cell>
          <cell r="K267">
            <v>6929.4800000000005</v>
          </cell>
          <cell r="L267">
            <v>7676.93</v>
          </cell>
          <cell r="M267">
            <v>5130</v>
          </cell>
          <cell r="N267">
            <v>4900</v>
          </cell>
          <cell r="O267">
            <v>4800</v>
          </cell>
          <cell r="P267">
            <v>1500</v>
          </cell>
        </row>
        <row r="271">
          <cell r="E271">
            <v>0</v>
          </cell>
          <cell r="F271">
            <v>186.23</v>
          </cell>
          <cell r="G271">
            <v>1646.15</v>
          </cell>
          <cell r="H271">
            <v>1052.1099999999999</v>
          </cell>
          <cell r="I271">
            <v>1375.89</v>
          </cell>
          <cell r="J271">
            <v>1710.19</v>
          </cell>
          <cell r="K271">
            <v>922.41999999999985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95">
          <cell r="E295">
            <v>0</v>
          </cell>
          <cell r="F295">
            <v>1611</v>
          </cell>
          <cell r="G295">
            <v>1272.6000000000001</v>
          </cell>
          <cell r="H295">
            <v>172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6"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50</v>
          </cell>
          <cell r="K298">
            <v>50</v>
          </cell>
          <cell r="L298">
            <v>100</v>
          </cell>
          <cell r="M298">
            <v>100</v>
          </cell>
          <cell r="N298">
            <v>0</v>
          </cell>
          <cell r="O298">
            <v>0</v>
          </cell>
          <cell r="P298">
            <v>0</v>
          </cell>
        </row>
        <row r="299">
          <cell r="E299">
            <v>0</v>
          </cell>
          <cell r="F299">
            <v>1709.75</v>
          </cell>
          <cell r="G299">
            <v>1315.27</v>
          </cell>
          <cell r="H299">
            <v>3106.27</v>
          </cell>
          <cell r="I299">
            <v>2846.45</v>
          </cell>
          <cell r="J299">
            <v>3071.59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0"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10">
          <cell r="E310">
            <v>137.41176470588235</v>
          </cell>
          <cell r="F310">
            <v>2045.3460487225188</v>
          </cell>
          <cell r="G310">
            <v>1636.9322330097086</v>
          </cell>
          <cell r="H310">
            <v>3289.8902621722846</v>
          </cell>
          <cell r="I310">
            <v>1998.5231952662725</v>
          </cell>
          <cell r="J310">
            <v>2678.41</v>
          </cell>
          <cell r="K310">
            <v>5.333333333333333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73.84615384615384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ividades"/>
      <sheetName val="Premissas Cana-Org"/>
      <sheetName val="Premissas Cana-Conv"/>
      <sheetName val="Premissas Áreas Liberadas"/>
      <sheetName val="Arvore Processos"/>
      <sheetName val="Recursos"/>
      <sheetName val="Calendários"/>
      <sheetName val="Cargos"/>
      <sheetName val="Valor PJ"/>
      <sheetName val="Resumo MO"/>
      <sheetName val="Resumo MQ"/>
      <sheetName val="VALOR"/>
      <sheetName val="CC"/>
      <sheetName val="Coeficientes"/>
      <sheetName val="Resumo de Maquinas"/>
      <sheetName val="Resumo de Mão de Obra"/>
      <sheetName val="PLANO ATIVIDADE - UJM"/>
      <sheetName val="Planilha3"/>
      <sheetName val="Dimensionamen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11">
          <cell r="E11">
            <v>64457</v>
          </cell>
          <cell r="F11">
            <v>64457</v>
          </cell>
          <cell r="G11">
            <v>55289</v>
          </cell>
          <cell r="H11">
            <v>70647</v>
          </cell>
          <cell r="I11">
            <v>64504</v>
          </cell>
          <cell r="J11">
            <v>60457</v>
          </cell>
          <cell r="K11">
            <v>69526</v>
          </cell>
          <cell r="L11">
            <v>60457</v>
          </cell>
          <cell r="M11">
            <v>62439</v>
          </cell>
          <cell r="N11">
            <v>68683</v>
          </cell>
          <cell r="O11">
            <v>59317</v>
          </cell>
          <cell r="P11">
            <v>61527</v>
          </cell>
        </row>
        <row r="141">
          <cell r="E141">
            <v>951.12000000000035</v>
          </cell>
          <cell r="F141">
            <v>1475.700000000001</v>
          </cell>
          <cell r="G141">
            <v>245.62999999999994</v>
          </cell>
          <cell r="H141">
            <v>454.64999999999981</v>
          </cell>
          <cell r="I141">
            <v>440.51</v>
          </cell>
          <cell r="J141">
            <v>9.0399999999999991</v>
          </cell>
          <cell r="K141">
            <v>131.07999999999993</v>
          </cell>
          <cell r="L141">
            <v>487.08000000000033</v>
          </cell>
          <cell r="M141">
            <v>209.76999999999998</v>
          </cell>
          <cell r="N141">
            <v>19.43000000000001</v>
          </cell>
          <cell r="O141">
            <v>0</v>
          </cell>
          <cell r="P141">
            <v>0</v>
          </cell>
        </row>
        <row r="143"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</row>
        <row r="148">
          <cell r="E148">
            <v>670</v>
          </cell>
          <cell r="F148">
            <v>471</v>
          </cell>
          <cell r="G148">
            <v>0</v>
          </cell>
          <cell r="H148">
            <v>140</v>
          </cell>
          <cell r="I148">
            <v>267</v>
          </cell>
          <cell r="J148">
            <v>219</v>
          </cell>
          <cell r="K148">
            <v>216</v>
          </cell>
          <cell r="L148">
            <v>20</v>
          </cell>
          <cell r="M148">
            <v>0</v>
          </cell>
          <cell r="N148">
            <v>0</v>
          </cell>
          <cell r="O148">
            <v>982</v>
          </cell>
          <cell r="P148">
            <v>1525</v>
          </cell>
        </row>
        <row r="150">
          <cell r="E150">
            <v>40.200000000000003</v>
          </cell>
          <cell r="F150">
            <v>28.26</v>
          </cell>
          <cell r="G150">
            <v>0</v>
          </cell>
          <cell r="H150">
            <v>8.4</v>
          </cell>
          <cell r="I150">
            <v>16.02</v>
          </cell>
          <cell r="J150">
            <v>13.14</v>
          </cell>
          <cell r="K150">
            <v>12.96</v>
          </cell>
          <cell r="L150">
            <v>1.2</v>
          </cell>
          <cell r="M150">
            <v>0</v>
          </cell>
          <cell r="N150">
            <v>0</v>
          </cell>
          <cell r="O150">
            <v>58.92</v>
          </cell>
          <cell r="P150">
            <v>91.5</v>
          </cell>
        </row>
        <row r="152">
          <cell r="E152">
            <v>0</v>
          </cell>
          <cell r="F152">
            <v>951.12000000000035</v>
          </cell>
          <cell r="G152">
            <v>0</v>
          </cell>
          <cell r="H152">
            <v>0</v>
          </cell>
          <cell r="I152">
            <v>885.42000000000053</v>
          </cell>
          <cell r="J152">
            <v>1740.1100000000001</v>
          </cell>
          <cell r="K152">
            <v>0</v>
          </cell>
          <cell r="L152">
            <v>618.16000000000031</v>
          </cell>
          <cell r="M152">
            <v>209.76999999999998</v>
          </cell>
          <cell r="N152">
            <v>19.43000000000001</v>
          </cell>
          <cell r="O152">
            <v>0</v>
          </cell>
          <cell r="P152">
            <v>0</v>
          </cell>
        </row>
        <row r="154">
          <cell r="E154">
            <v>0</v>
          </cell>
          <cell r="F154">
            <v>57.067200000000021</v>
          </cell>
          <cell r="G154">
            <v>0</v>
          </cell>
          <cell r="H154">
            <v>0</v>
          </cell>
          <cell r="I154">
            <v>53.125200000000035</v>
          </cell>
          <cell r="J154">
            <v>104.4066</v>
          </cell>
          <cell r="K154">
            <v>0</v>
          </cell>
          <cell r="L154">
            <v>37.089600000000019</v>
          </cell>
          <cell r="M154">
            <v>12.586199999999998</v>
          </cell>
          <cell r="N154">
            <v>1.1658000000000006</v>
          </cell>
          <cell r="O154">
            <v>0</v>
          </cell>
          <cell r="P154">
            <v>0</v>
          </cell>
        </row>
        <row r="156">
          <cell r="E156">
            <v>21.306000000000004</v>
          </cell>
          <cell r="F156">
            <v>45.223416000000014</v>
          </cell>
          <cell r="G156">
            <v>0</v>
          </cell>
          <cell r="H156">
            <v>4.4520000000000008</v>
          </cell>
          <cell r="I156">
            <v>36.646956000000017</v>
          </cell>
          <cell r="J156">
            <v>62.299698000000006</v>
          </cell>
          <cell r="K156">
            <v>6.8688000000000002</v>
          </cell>
          <cell r="L156">
            <v>20.293488000000011</v>
          </cell>
          <cell r="M156">
            <v>6.6706859999999999</v>
          </cell>
          <cell r="N156">
            <v>0.61787400000000037</v>
          </cell>
          <cell r="O156">
            <v>31.227600000000002</v>
          </cell>
          <cell r="P156">
            <v>48.494999999999997</v>
          </cell>
        </row>
        <row r="157">
          <cell r="E157">
            <v>0</v>
          </cell>
          <cell r="F157">
            <v>30.245616000000012</v>
          </cell>
          <cell r="G157">
            <v>0</v>
          </cell>
          <cell r="H157">
            <v>0</v>
          </cell>
          <cell r="I157">
            <v>28.15635600000002</v>
          </cell>
          <cell r="J157">
            <v>55.335498000000008</v>
          </cell>
          <cell r="K157">
            <v>0</v>
          </cell>
          <cell r="L157">
            <v>19.657488000000011</v>
          </cell>
          <cell r="M157">
            <v>6.6706859999999999</v>
          </cell>
          <cell r="N157">
            <v>0.61787400000000037</v>
          </cell>
          <cell r="O157">
            <v>0</v>
          </cell>
          <cell r="P157">
            <v>0</v>
          </cell>
        </row>
        <row r="158"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67.650000000000006</v>
          </cell>
          <cell r="M158">
            <v>67.650000000000006</v>
          </cell>
          <cell r="N158">
            <v>67.650000000000006</v>
          </cell>
          <cell r="O158">
            <v>67.650000000000006</v>
          </cell>
          <cell r="P158">
            <v>67.650000000000006</v>
          </cell>
        </row>
        <row r="160">
          <cell r="E160"/>
          <cell r="F160"/>
          <cell r="G160"/>
          <cell r="H160"/>
          <cell r="I160"/>
          <cell r="J160"/>
          <cell r="K160"/>
          <cell r="L160"/>
          <cell r="M160"/>
          <cell r="N160"/>
          <cell r="O160"/>
          <cell r="P160"/>
        </row>
        <row r="161">
          <cell r="E161">
            <v>294</v>
          </cell>
          <cell r="F161">
            <v>308</v>
          </cell>
          <cell r="G161">
            <v>239.4</v>
          </cell>
          <cell r="H161">
            <v>225.39999999999998</v>
          </cell>
          <cell r="I161">
            <v>0</v>
          </cell>
          <cell r="J161">
            <v>162.39999999999998</v>
          </cell>
          <cell r="K161">
            <v>135.24</v>
          </cell>
          <cell r="L161">
            <v>84</v>
          </cell>
          <cell r="M161">
            <v>58.800000000000004</v>
          </cell>
          <cell r="N161">
            <v>30.8</v>
          </cell>
          <cell r="O161">
            <v>798</v>
          </cell>
          <cell r="P161">
            <v>924</v>
          </cell>
        </row>
        <row r="163"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</row>
        <row r="165">
          <cell r="E165">
            <v>711.14400000000023</v>
          </cell>
          <cell r="F165">
            <v>460.68422400000003</v>
          </cell>
          <cell r="G165">
            <v>426.53951999999998</v>
          </cell>
          <cell r="H165">
            <v>484.70400000000006</v>
          </cell>
          <cell r="I165">
            <v>251.28230400000001</v>
          </cell>
          <cell r="J165">
            <v>464.67691200000013</v>
          </cell>
          <cell r="K165">
            <v>708.40224000000023</v>
          </cell>
          <cell r="L165">
            <v>155.34028800000007</v>
          </cell>
          <cell r="M165">
            <v>0</v>
          </cell>
          <cell r="N165">
            <v>280.05120000000005</v>
          </cell>
          <cell r="O165">
            <v>723.04128000000003</v>
          </cell>
          <cell r="P165">
            <v>947.08224000000018</v>
          </cell>
        </row>
        <row r="167">
          <cell r="E167">
            <v>1886.7832200000003</v>
          </cell>
          <cell r="F167">
            <v>3120.9947999999995</v>
          </cell>
          <cell r="G167">
            <v>5958.2627999999995</v>
          </cell>
          <cell r="H167">
            <v>7613.3357999999989</v>
          </cell>
          <cell r="I167">
            <v>5958.2627999999995</v>
          </cell>
          <cell r="J167">
            <v>4728.78</v>
          </cell>
          <cell r="K167">
            <v>6199.4305799999993</v>
          </cell>
          <cell r="L167">
            <v>5107.0824000000002</v>
          </cell>
          <cell r="M167">
            <v>2532.2616899999998</v>
          </cell>
          <cell r="N167">
            <v>5305.6911600000003</v>
          </cell>
          <cell r="O167">
            <v>3054.7918799999998</v>
          </cell>
          <cell r="P167">
            <v>3745.1937600000006</v>
          </cell>
        </row>
        <row r="170">
          <cell r="E170">
            <v>633.15000000000009</v>
          </cell>
          <cell r="F170">
            <v>1007.05</v>
          </cell>
          <cell r="G170">
            <v>2425.2000000000003</v>
          </cell>
          <cell r="H170">
            <v>2605.5166666666669</v>
          </cell>
          <cell r="I170">
            <v>1138.2</v>
          </cell>
          <cell r="J170">
            <v>1155</v>
          </cell>
          <cell r="K170">
            <v>1427.5333333333333</v>
          </cell>
          <cell r="L170">
            <v>1557.5</v>
          </cell>
          <cell r="M170">
            <v>1008.525</v>
          </cell>
          <cell r="N170">
            <v>2059.1999999999998</v>
          </cell>
          <cell r="O170">
            <v>1216.6333333333334</v>
          </cell>
          <cell r="P170">
            <v>1013.65</v>
          </cell>
        </row>
        <row r="202"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</row>
        <row r="204">
          <cell r="E204">
            <v>200</v>
          </cell>
          <cell r="F204">
            <v>925</v>
          </cell>
          <cell r="G204">
            <v>900</v>
          </cell>
          <cell r="H204">
            <v>1000</v>
          </cell>
          <cell r="I204">
            <v>1040</v>
          </cell>
          <cell r="J204">
            <v>1021</v>
          </cell>
          <cell r="K204">
            <v>980</v>
          </cell>
          <cell r="L204">
            <v>670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</row>
        <row r="205">
          <cell r="E205">
            <v>116.80000000000001</v>
          </cell>
          <cell r="F205">
            <v>100</v>
          </cell>
          <cell r="G205">
            <v>66</v>
          </cell>
          <cell r="H205">
            <v>38</v>
          </cell>
          <cell r="I205">
            <v>0</v>
          </cell>
          <cell r="J205">
            <v>0</v>
          </cell>
          <cell r="K205">
            <v>4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60</v>
          </cell>
        </row>
        <row r="206"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300</v>
          </cell>
          <cell r="K206">
            <v>300</v>
          </cell>
          <cell r="L206">
            <v>200</v>
          </cell>
          <cell r="M206">
            <v>100</v>
          </cell>
          <cell r="N206">
            <v>0</v>
          </cell>
          <cell r="O206">
            <v>0</v>
          </cell>
          <cell r="P206">
            <v>0</v>
          </cell>
        </row>
        <row r="207">
          <cell r="E207">
            <v>115.248</v>
          </cell>
          <cell r="F207">
            <v>320.81279999999998</v>
          </cell>
          <cell r="G207">
            <v>607.75680000000011</v>
          </cell>
          <cell r="H207">
            <v>630.60480000000018</v>
          </cell>
          <cell r="I207">
            <v>931.39200000000017</v>
          </cell>
          <cell r="J207">
            <v>952.56000000000006</v>
          </cell>
          <cell r="K207">
            <v>1848.2800000000002</v>
          </cell>
          <cell r="L207">
            <v>1680.0000000000002</v>
          </cell>
          <cell r="M207">
            <v>1764.0000000000002</v>
          </cell>
          <cell r="N207">
            <v>863</v>
          </cell>
          <cell r="O207">
            <v>533</v>
          </cell>
          <cell r="P207">
            <v>203</v>
          </cell>
        </row>
        <row r="208">
          <cell r="E208">
            <v>94.738157946336941</v>
          </cell>
          <cell r="F208">
            <v>82.738157946336941</v>
          </cell>
          <cell r="G208">
            <v>82.738157946336941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165.47631589267388</v>
          </cell>
          <cell r="M208">
            <v>177.47631589267388</v>
          </cell>
          <cell r="N208">
            <v>177.47631589267388</v>
          </cell>
          <cell r="O208">
            <v>165.47631589267388</v>
          </cell>
          <cell r="P208">
            <v>177.47631589267388</v>
          </cell>
        </row>
        <row r="210">
          <cell r="E210">
            <v>0</v>
          </cell>
          <cell r="F210">
            <v>1047.0096000000001</v>
          </cell>
          <cell r="G210">
            <v>678.5856</v>
          </cell>
          <cell r="H210">
            <v>771.12</v>
          </cell>
          <cell r="I210">
            <v>732.90672000000006</v>
          </cell>
          <cell r="J210">
            <v>516.30768000000012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</row>
        <row r="211">
          <cell r="E211">
            <v>133.72047000000001</v>
          </cell>
          <cell r="F211">
            <v>330.75033264000007</v>
          </cell>
          <cell r="G211">
            <v>306.23598720000007</v>
          </cell>
          <cell r="H211">
            <v>270.66312000000005</v>
          </cell>
          <cell r="I211">
            <v>257.25025872000003</v>
          </cell>
          <cell r="J211">
            <v>211.42799496000004</v>
          </cell>
          <cell r="K211">
            <v>88.803280800000039</v>
          </cell>
          <cell r="L211">
            <v>34.077775680000002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</row>
        <row r="212">
          <cell r="E212">
            <v>943.39161000000013</v>
          </cell>
          <cell r="F212">
            <v>1040.3316</v>
          </cell>
          <cell r="G212">
            <v>2553.5412000000001</v>
          </cell>
          <cell r="H212">
            <v>2175.2388000000001</v>
          </cell>
          <cell r="I212">
            <v>3972.1752000000001</v>
          </cell>
          <cell r="J212">
            <v>2837.2679999999996</v>
          </cell>
          <cell r="K212">
            <v>4132.9537200000004</v>
          </cell>
          <cell r="L212">
            <v>3404.7216000000003</v>
          </cell>
          <cell r="M212">
            <v>2532.2616899999998</v>
          </cell>
          <cell r="N212">
            <v>4421.4093000000003</v>
          </cell>
          <cell r="O212">
            <v>2291.0939099999996</v>
          </cell>
          <cell r="P212">
            <v>1872.5968800000003</v>
          </cell>
        </row>
        <row r="213">
          <cell r="E213">
            <v>316.57500000000005</v>
          </cell>
          <cell r="F213">
            <v>335.68333333333339</v>
          </cell>
          <cell r="G213">
            <v>606.30000000000007</v>
          </cell>
          <cell r="H213">
            <v>744.43333333333339</v>
          </cell>
          <cell r="I213">
            <v>569.1</v>
          </cell>
          <cell r="J213">
            <v>385</v>
          </cell>
          <cell r="K213">
            <v>1427.5333333333333</v>
          </cell>
          <cell r="L213">
            <v>1246</v>
          </cell>
          <cell r="M213">
            <v>1008.525</v>
          </cell>
          <cell r="N213">
            <v>1029.5999999999999</v>
          </cell>
          <cell r="O213">
            <v>608.31666666666672</v>
          </cell>
          <cell r="P213">
            <v>337.88333333333338</v>
          </cell>
        </row>
        <row r="232">
          <cell r="E232">
            <v>829.09666666666669</v>
          </cell>
          <cell r="F232">
            <v>1362.7433333333333</v>
          </cell>
          <cell r="G232">
            <v>2318.9353846153845</v>
          </cell>
          <cell r="H232">
            <v>534.68961538461531</v>
          </cell>
          <cell r="I232">
            <v>1465.5849999999994</v>
          </cell>
          <cell r="J232">
            <v>370.92523809523811</v>
          </cell>
          <cell r="K232">
            <v>2944.2287619047602</v>
          </cell>
          <cell r="L232">
            <v>3179.482</v>
          </cell>
          <cell r="M232">
            <v>776.17400000000043</v>
          </cell>
          <cell r="N232">
            <v>0</v>
          </cell>
          <cell r="O232">
            <v>89.333333333333343</v>
          </cell>
          <cell r="P232">
            <v>257.33333333333337</v>
          </cell>
        </row>
        <row r="234">
          <cell r="E234">
            <v>118.97166666666668</v>
          </cell>
          <cell r="F234">
            <v>212.65333333333336</v>
          </cell>
          <cell r="G234">
            <v>238.84807692307692</v>
          </cell>
          <cell r="H234">
            <v>20.286923076923074</v>
          </cell>
          <cell r="I234">
            <v>0</v>
          </cell>
          <cell r="J234">
            <v>108.39714285714285</v>
          </cell>
          <cell r="K234">
            <v>98.542857142857144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</row>
        <row r="236">
          <cell r="E236">
            <v>862.72</v>
          </cell>
          <cell r="F236">
            <v>0</v>
          </cell>
          <cell r="G236">
            <v>0</v>
          </cell>
          <cell r="H236">
            <v>0</v>
          </cell>
          <cell r="I236">
            <v>428</v>
          </cell>
          <cell r="J236">
            <v>0</v>
          </cell>
          <cell r="K236">
            <v>862.72</v>
          </cell>
          <cell r="L236">
            <v>0</v>
          </cell>
          <cell r="M236">
            <v>428</v>
          </cell>
          <cell r="N236">
            <v>0</v>
          </cell>
          <cell r="O236">
            <v>428</v>
          </cell>
          <cell r="P236">
            <v>0</v>
          </cell>
        </row>
        <row r="238"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</row>
        <row r="239">
          <cell r="E239">
            <v>419.49999999999994</v>
          </cell>
          <cell r="F239">
            <v>629.24999999999989</v>
          </cell>
          <cell r="G239">
            <v>447.65000000000009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</row>
        <row r="246">
          <cell r="E246">
            <v>1093.9250000000002</v>
          </cell>
          <cell r="F246">
            <v>2439.5945000000002</v>
          </cell>
          <cell r="G246">
            <v>1045.5405000000001</v>
          </cell>
          <cell r="H246">
            <v>2553.5649999999996</v>
          </cell>
          <cell r="I246">
            <v>1465.5849999999994</v>
          </cell>
          <cell r="J246">
            <v>479.32238095238097</v>
          </cell>
          <cell r="K246">
            <v>2608.2676190476172</v>
          </cell>
          <cell r="L246">
            <v>2726.9299999999989</v>
          </cell>
          <cell r="M246">
            <v>1663.2300000000009</v>
          </cell>
          <cell r="N246">
            <v>0</v>
          </cell>
          <cell r="O246">
            <v>89.333333333333343</v>
          </cell>
          <cell r="P246">
            <v>257.33333333333337</v>
          </cell>
        </row>
        <row r="248">
          <cell r="E248">
            <v>65.635500000000008</v>
          </cell>
          <cell r="F248">
            <v>146.37567000000001</v>
          </cell>
          <cell r="G248">
            <v>62.732430000000001</v>
          </cell>
          <cell r="H248">
            <v>153.21389999999997</v>
          </cell>
          <cell r="I248">
            <v>87.935099999999963</v>
          </cell>
          <cell r="J248">
            <v>28.759342857142855</v>
          </cell>
          <cell r="K248">
            <v>156.49605714285701</v>
          </cell>
          <cell r="L248">
            <v>163.61579999999995</v>
          </cell>
          <cell r="M248">
            <v>99.793800000000047</v>
          </cell>
          <cell r="N248">
            <v>0</v>
          </cell>
          <cell r="O248">
            <v>5.36</v>
          </cell>
          <cell r="P248">
            <v>15.440000000000003</v>
          </cell>
        </row>
        <row r="249">
          <cell r="E249">
            <v>57.978025000000017</v>
          </cell>
          <cell r="F249">
            <v>132.43513000000002</v>
          </cell>
          <cell r="G249">
            <v>55.636195000000001</v>
          </cell>
          <cell r="H249">
            <v>131.97977499999996</v>
          </cell>
          <cell r="I249">
            <v>77.676004999999975</v>
          </cell>
          <cell r="J249">
            <v>25.404086190476193</v>
          </cell>
          <cell r="K249">
            <v>138.23818380952372</v>
          </cell>
          <cell r="L249">
            <v>144.52728999999997</v>
          </cell>
          <cell r="M249">
            <v>88.151190000000057</v>
          </cell>
          <cell r="N249"/>
          <cell r="O249">
            <v>5</v>
          </cell>
          <cell r="P249">
            <v>14</v>
          </cell>
        </row>
        <row r="251"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261.11976399999998</v>
          </cell>
          <cell r="M251">
            <v>261.11976399999998</v>
          </cell>
          <cell r="N251">
            <v>261.11976399999998</v>
          </cell>
          <cell r="O251">
            <v>261.11976399999998</v>
          </cell>
          <cell r="P251">
            <v>261.11976399999998</v>
          </cell>
        </row>
        <row r="253">
          <cell r="E253"/>
          <cell r="F253"/>
          <cell r="G253"/>
          <cell r="H253"/>
          <cell r="I253"/>
          <cell r="J253"/>
          <cell r="K253"/>
          <cell r="L253"/>
          <cell r="M253"/>
          <cell r="N253"/>
          <cell r="O253"/>
          <cell r="P253"/>
        </row>
        <row r="254">
          <cell r="E254">
            <v>0</v>
          </cell>
          <cell r="F254">
            <v>0</v>
          </cell>
          <cell r="G254">
            <v>26.6</v>
          </cell>
          <cell r="H254">
            <v>96.6</v>
          </cell>
          <cell r="I254">
            <v>0</v>
          </cell>
          <cell r="J254">
            <v>117.6</v>
          </cell>
          <cell r="K254">
            <v>186.76</v>
          </cell>
          <cell r="L254">
            <v>196</v>
          </cell>
          <cell r="M254">
            <v>235.20000000000002</v>
          </cell>
          <cell r="N254">
            <v>277.2</v>
          </cell>
          <cell r="O254">
            <v>0</v>
          </cell>
          <cell r="P254">
            <v>0</v>
          </cell>
        </row>
        <row r="255"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</row>
        <row r="257">
          <cell r="E257">
            <v>846.60000000000036</v>
          </cell>
          <cell r="F257">
            <v>418.80384000000004</v>
          </cell>
          <cell r="G257">
            <v>484.70400000000001</v>
          </cell>
          <cell r="H257">
            <v>440.6400000000001</v>
          </cell>
          <cell r="I257">
            <v>418.80384000000004</v>
          </cell>
          <cell r="J257">
            <v>344.20512000000008</v>
          </cell>
          <cell r="K257">
            <v>674.66880000000037</v>
          </cell>
          <cell r="L257">
            <v>647.25120000000027</v>
          </cell>
          <cell r="M257">
            <v>0</v>
          </cell>
          <cell r="N257">
            <v>254.59200000000007</v>
          </cell>
          <cell r="O257">
            <v>203.67360000000005</v>
          </cell>
          <cell r="P257">
            <v>263.07840000000004</v>
          </cell>
        </row>
        <row r="258">
          <cell r="E258">
            <v>0</v>
          </cell>
          <cell r="F258">
            <v>0</v>
          </cell>
          <cell r="G258">
            <v>193.88160000000002</v>
          </cell>
          <cell r="H258">
            <v>330.48</v>
          </cell>
          <cell r="I258">
            <v>523.50480000000005</v>
          </cell>
          <cell r="J258">
            <v>258.15384000000006</v>
          </cell>
          <cell r="K258">
            <v>168.66720000000009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</row>
        <row r="259">
          <cell r="E259">
            <v>13207.482539999999</v>
          </cell>
          <cell r="F259">
            <v>13524.310799999999</v>
          </cell>
          <cell r="G259">
            <v>4255.902</v>
          </cell>
          <cell r="H259">
            <v>5438.0969999999998</v>
          </cell>
          <cell r="I259">
            <v>5958.2627999999995</v>
          </cell>
          <cell r="J259">
            <v>5674.5359999999991</v>
          </cell>
          <cell r="K259">
            <v>5166.1921499999999</v>
          </cell>
          <cell r="L259">
            <v>5107.0824000000002</v>
          </cell>
          <cell r="M259">
            <v>5908.6106099999988</v>
          </cell>
          <cell r="N259">
            <v>4421.4093000000003</v>
          </cell>
          <cell r="O259">
            <v>5345.8857899999994</v>
          </cell>
          <cell r="P259">
            <v>7490.3875200000011</v>
          </cell>
        </row>
        <row r="261">
          <cell r="E261">
            <v>3799.05</v>
          </cell>
          <cell r="F261">
            <v>3692.8833333333296</v>
          </cell>
          <cell r="G261">
            <v>1212.9000000000001</v>
          </cell>
          <cell r="H261">
            <v>743.86666666666997</v>
          </cell>
          <cell r="I261">
            <v>568.5</v>
          </cell>
          <cell r="J261">
            <v>385</v>
          </cell>
          <cell r="K261">
            <v>1427.3000000000002</v>
          </cell>
          <cell r="L261">
            <v>311.5</v>
          </cell>
          <cell r="M261">
            <v>1008.875</v>
          </cell>
          <cell r="N261">
            <v>343.59999999999991</v>
          </cell>
          <cell r="O261">
            <v>1493.1083333333299</v>
          </cell>
          <cell r="P261">
            <v>2027.0666666666698</v>
          </cell>
        </row>
        <row r="292">
          <cell r="E292">
            <v>267.8</v>
          </cell>
          <cell r="F292">
            <v>278.10000000000002</v>
          </cell>
          <cell r="G292">
            <v>267.8</v>
          </cell>
          <cell r="H292">
            <v>278.10000000000002</v>
          </cell>
          <cell r="I292">
            <v>278.10000000000002</v>
          </cell>
          <cell r="J292">
            <v>267.8</v>
          </cell>
          <cell r="K292">
            <v>278.10000000000002</v>
          </cell>
          <cell r="L292">
            <v>267.8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3">
          <cell r="E293">
            <v>0</v>
          </cell>
          <cell r="F293">
            <v>0</v>
          </cell>
          <cell r="G293">
            <v>189.80800000000002</v>
          </cell>
          <cell r="H293">
            <v>678.73200000000008</v>
          </cell>
          <cell r="I293">
            <v>672.08400000000006</v>
          </cell>
          <cell r="J293">
            <v>634.17600000000004</v>
          </cell>
          <cell r="K293">
            <v>630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</row>
        <row r="294">
          <cell r="E294">
            <v>0</v>
          </cell>
          <cell r="F294">
            <v>586</v>
          </cell>
          <cell r="G294">
            <v>611</v>
          </cell>
          <cell r="H294">
            <v>500</v>
          </cell>
          <cell r="I294">
            <v>603</v>
          </cell>
          <cell r="J294">
            <v>500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264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0"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100</v>
          </cell>
          <cell r="N301">
            <v>250</v>
          </cell>
          <cell r="O301">
            <v>200</v>
          </cell>
          <cell r="P301">
            <v>200</v>
          </cell>
        </row>
        <row r="302">
          <cell r="E302">
            <v>176.4</v>
          </cell>
          <cell r="F302">
            <v>409.19999999999993</v>
          </cell>
          <cell r="G302">
            <v>387.6</v>
          </cell>
          <cell r="H302">
            <v>156.4</v>
          </cell>
          <cell r="I302">
            <v>231</v>
          </cell>
          <cell r="J302">
            <v>162</v>
          </cell>
          <cell r="K302">
            <v>717.6</v>
          </cell>
          <cell r="L302">
            <v>400</v>
          </cell>
          <cell r="M302">
            <v>504</v>
          </cell>
          <cell r="N302">
            <v>1431.5571428571429</v>
          </cell>
          <cell r="O302">
            <v>1053.4285714285713</v>
          </cell>
          <cell r="P302">
            <v>950.7</v>
          </cell>
        </row>
        <row r="304">
          <cell r="E304">
            <v>403.71703178534773</v>
          </cell>
          <cell r="F304">
            <v>355.71703178534773</v>
          </cell>
          <cell r="G304">
            <v>355.71703178534773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711.43406357069546</v>
          </cell>
          <cell r="M304">
            <v>759.43406357069546</v>
          </cell>
          <cell r="N304">
            <v>759.43406357069546</v>
          </cell>
          <cell r="O304">
            <v>711.43406357069546</v>
          </cell>
          <cell r="P304">
            <v>759.43406357069546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115.99848000000001</v>
          </cell>
          <cell r="I307">
            <v>110.25011088000001</v>
          </cell>
          <cell r="J307">
            <v>90.611997840000015</v>
          </cell>
          <cell r="K307">
            <v>177.60656160000008</v>
          </cell>
          <cell r="L307">
            <v>68.155551360000004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9">
          <cell r="E309">
            <v>2830.1748299999999</v>
          </cell>
          <cell r="F309">
            <v>3120.9947999999995</v>
          </cell>
          <cell r="G309">
            <v>4255.902</v>
          </cell>
          <cell r="H309">
            <v>6525.7163999999993</v>
          </cell>
          <cell r="I309">
            <v>3972.1752000000001</v>
          </cell>
          <cell r="J309">
            <v>5674.5359999999991</v>
          </cell>
          <cell r="K309">
            <v>5166.1921499999999</v>
          </cell>
          <cell r="L309">
            <v>3404.7216000000003</v>
          </cell>
          <cell r="M309">
            <v>5908.6106099999988</v>
          </cell>
          <cell r="N309">
            <v>3537.1274400000002</v>
          </cell>
          <cell r="O309">
            <v>4582.1878199999992</v>
          </cell>
          <cell r="P309">
            <v>5617.7906400000002</v>
          </cell>
        </row>
        <row r="310">
          <cell r="E310">
            <v>949.72499999999991</v>
          </cell>
          <cell r="F310">
            <v>1007.05</v>
          </cell>
          <cell r="G310">
            <v>1212.6000000000001</v>
          </cell>
          <cell r="H310">
            <v>2605.5166666666669</v>
          </cell>
          <cell r="I310">
            <v>1138.2</v>
          </cell>
          <cell r="J310">
            <v>1540</v>
          </cell>
          <cell r="K310">
            <v>2141.2999999999997</v>
          </cell>
          <cell r="L310">
            <v>2492</v>
          </cell>
          <cell r="M310">
            <v>3025.5750000000003</v>
          </cell>
          <cell r="N310">
            <v>2745.6000000000004</v>
          </cell>
          <cell r="O310">
            <v>2129.1083333333331</v>
          </cell>
          <cell r="P310">
            <v>2703.0666666666671</v>
          </cell>
        </row>
      </sheetData>
      <sheetData sheetId="17" refreshError="1"/>
      <sheetData sheetId="18">
        <row r="1369">
          <cell r="F1369">
            <v>28.009799999999998</v>
          </cell>
          <cell r="G1369">
            <v>77.22</v>
          </cell>
          <cell r="H1369">
            <v>40.014000000000003</v>
          </cell>
          <cell r="I1369">
            <v>0</v>
          </cell>
          <cell r="J1369">
            <v>103.19400000000002</v>
          </cell>
          <cell r="K1369">
            <v>42.12</v>
          </cell>
          <cell r="L1369">
            <v>30.677399999999995</v>
          </cell>
          <cell r="M1369">
            <v>0</v>
          </cell>
          <cell r="N1369">
            <v>0</v>
          </cell>
          <cell r="O1369">
            <v>0</v>
          </cell>
          <cell r="P1369">
            <v>11.337299999999999</v>
          </cell>
          <cell r="Q1369">
            <v>13.899600000000001</v>
          </cell>
        </row>
        <row r="1395">
          <cell r="F1395">
            <v>50.417639999999992</v>
          </cell>
          <cell r="G1395">
            <v>0</v>
          </cell>
          <cell r="H1395">
            <v>37.346400000000003</v>
          </cell>
          <cell r="I1395">
            <v>0</v>
          </cell>
          <cell r="J1395">
            <v>23.587200000000003</v>
          </cell>
          <cell r="K1395">
            <v>0</v>
          </cell>
          <cell r="L1395">
            <v>0</v>
          </cell>
          <cell r="M1395">
            <v>0</v>
          </cell>
          <cell r="N1395">
            <v>0</v>
          </cell>
          <cell r="O1395">
            <v>0</v>
          </cell>
          <cell r="P1395">
            <v>0</v>
          </cell>
          <cell r="Q1395">
            <v>0</v>
          </cell>
        </row>
        <row r="2955">
          <cell r="F2955">
            <v>0</v>
          </cell>
          <cell r="G2955">
            <v>0</v>
          </cell>
          <cell r="H2955">
            <v>0</v>
          </cell>
          <cell r="I2955">
            <v>0</v>
          </cell>
          <cell r="J2955">
            <v>0</v>
          </cell>
          <cell r="K2955">
            <v>0</v>
          </cell>
          <cell r="L2955">
            <v>0</v>
          </cell>
          <cell r="M2955">
            <v>0</v>
          </cell>
          <cell r="N2955">
            <v>0</v>
          </cell>
          <cell r="O2955">
            <v>0</v>
          </cell>
          <cell r="P2955">
            <v>0</v>
          </cell>
          <cell r="Q2955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ividades"/>
      <sheetName val="Premissas Cana-Org"/>
      <sheetName val="Premissas Cana-Conv"/>
      <sheetName val="Premissas Áreas Liberadas"/>
      <sheetName val="Arvore Processos"/>
      <sheetName val="Recursos"/>
      <sheetName val="Calendários"/>
      <sheetName val="Cargos"/>
      <sheetName val="Valor PJ"/>
      <sheetName val="Resumo MO"/>
      <sheetName val="Resumo MQ"/>
      <sheetName val="VALOR"/>
      <sheetName val="CC"/>
      <sheetName val="Coeficientes"/>
      <sheetName val="Resumo de Maquinas"/>
      <sheetName val="Resumo de Mão de Obra"/>
      <sheetName val="PLANO ATIVIDADE - UJM"/>
      <sheetName val="Planilha3"/>
      <sheetName val="Dimensionamen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9">
          <cell r="E9"/>
          <cell r="F9"/>
          <cell r="G9"/>
          <cell r="H9"/>
          <cell r="I9"/>
          <cell r="J9"/>
          <cell r="K9"/>
          <cell r="L9"/>
          <cell r="M9"/>
          <cell r="N9"/>
          <cell r="O9"/>
          <cell r="P9"/>
        </row>
        <row r="14"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45</v>
          </cell>
          <cell r="N14">
            <v>0</v>
          </cell>
          <cell r="O14">
            <v>0</v>
          </cell>
          <cell r="P14">
            <v>0</v>
          </cell>
        </row>
        <row r="15"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12.729600000000003</v>
          </cell>
          <cell r="O15">
            <v>10.183680000000003</v>
          </cell>
          <cell r="P15">
            <v>0</v>
          </cell>
        </row>
      </sheetData>
      <sheetData sheetId="17"/>
      <sheetData sheetId="1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missas Cana-Org"/>
      <sheetName val="Premissas Cana-Conv"/>
    </sheetNames>
    <sheetDataSet>
      <sheetData sheetId="0">
        <row r="22">
          <cell r="E22">
            <v>50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/>
          <cell r="N22"/>
          <cell r="O22"/>
          <cell r="P22"/>
        </row>
        <row r="29">
          <cell r="E29">
            <v>60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/>
          <cell r="N29"/>
          <cell r="O29"/>
          <cell r="P29"/>
        </row>
        <row r="41">
          <cell r="E41">
            <v>0.40404040404040403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</row>
        <row r="45">
          <cell r="E45"/>
          <cell r="F45">
            <v>155.86000000000001</v>
          </cell>
          <cell r="G45">
            <v>182</v>
          </cell>
          <cell r="H45">
            <v>661.9</v>
          </cell>
          <cell r="I45">
            <v>771.66</v>
          </cell>
          <cell r="J45">
            <v>321.58999999999997</v>
          </cell>
          <cell r="K45"/>
          <cell r="L45"/>
          <cell r="M45"/>
          <cell r="N45"/>
          <cell r="O45"/>
          <cell r="P45"/>
        </row>
      </sheetData>
      <sheetData sheetId="1">
        <row r="14">
          <cell r="E14">
            <v>320421</v>
          </cell>
          <cell r="F14">
            <v>382689.79200000002</v>
          </cell>
          <cell r="G14">
            <v>366271.2</v>
          </cell>
          <cell r="H14">
            <v>347200</v>
          </cell>
          <cell r="I14">
            <v>379408.38</v>
          </cell>
          <cell r="J14">
            <v>365840.28</v>
          </cell>
          <cell r="K14">
            <v>388368</v>
          </cell>
          <cell r="L14">
            <v>201801.35109999962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E15"/>
          <cell r="F15"/>
          <cell r="G15">
            <v>17278</v>
          </cell>
          <cell r="H15">
            <v>16036</v>
          </cell>
          <cell r="I15"/>
          <cell r="J15">
            <v>16686</v>
          </cell>
          <cell r="K15"/>
          <cell r="L15"/>
          <cell r="M15"/>
          <cell r="N15"/>
          <cell r="O15"/>
          <cell r="P15"/>
        </row>
        <row r="22">
          <cell r="E22">
            <v>3445.3870967741937</v>
          </cell>
          <cell r="F22">
            <v>2283.2199111111117</v>
          </cell>
          <cell r="G22">
            <v>2703.9681818181821</v>
          </cell>
          <cell r="H22">
            <v>175.2568306010929</v>
          </cell>
          <cell r="I22">
            <v>2192.2155263157897</v>
          </cell>
          <cell r="J22">
            <v>1839.2794007490641</v>
          </cell>
          <cell r="K22">
            <v>4821.4525139664802</v>
          </cell>
          <cell r="L22">
            <v>2587.1968089743541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6">
          <cell r="E26">
            <v>230.78</v>
          </cell>
          <cell r="F26"/>
          <cell r="G26">
            <v>585</v>
          </cell>
          <cell r="H26"/>
          <cell r="I26">
            <v>986.24</v>
          </cell>
          <cell r="J26">
            <v>783.2</v>
          </cell>
          <cell r="K26">
            <v>722.04</v>
          </cell>
          <cell r="L26">
            <v>237.62</v>
          </cell>
          <cell r="M26"/>
          <cell r="N26"/>
          <cell r="O26"/>
          <cell r="P26"/>
        </row>
        <row r="29">
          <cell r="E29">
            <v>450</v>
          </cell>
          <cell r="F29">
            <v>0</v>
          </cell>
          <cell r="G29">
            <v>0</v>
          </cell>
          <cell r="H29">
            <v>140</v>
          </cell>
          <cell r="I29">
            <v>247</v>
          </cell>
          <cell r="J29">
            <v>219</v>
          </cell>
          <cell r="K29">
            <v>136</v>
          </cell>
          <cell r="L29">
            <v>0</v>
          </cell>
          <cell r="M29">
            <v>0</v>
          </cell>
          <cell r="N29"/>
          <cell r="O29">
            <v>962</v>
          </cell>
          <cell r="P29">
            <v>1525</v>
          </cell>
        </row>
        <row r="34">
          <cell r="E34">
            <v>68</v>
          </cell>
          <cell r="F34">
            <v>75</v>
          </cell>
          <cell r="G34">
            <v>65</v>
          </cell>
          <cell r="H34">
            <v>69</v>
          </cell>
          <cell r="I34">
            <v>70</v>
          </cell>
          <cell r="J34">
            <v>65</v>
          </cell>
          <cell r="K34">
            <v>64</v>
          </cell>
          <cell r="L34">
            <v>64</v>
          </cell>
          <cell r="M34">
            <v>65</v>
          </cell>
          <cell r="N34">
            <v>65</v>
          </cell>
          <cell r="O34">
            <v>55</v>
          </cell>
          <cell r="P34">
            <v>68</v>
          </cell>
        </row>
        <row r="35">
          <cell r="E35">
            <v>15</v>
          </cell>
          <cell r="F35">
            <v>15</v>
          </cell>
          <cell r="G35">
            <v>15</v>
          </cell>
          <cell r="H35">
            <v>15</v>
          </cell>
          <cell r="I35">
            <v>15</v>
          </cell>
          <cell r="J35">
            <v>15</v>
          </cell>
          <cell r="K35">
            <v>15</v>
          </cell>
          <cell r="L35">
            <v>15</v>
          </cell>
          <cell r="M35">
            <v>15</v>
          </cell>
          <cell r="N35">
            <v>15</v>
          </cell>
          <cell r="O35">
            <v>15</v>
          </cell>
          <cell r="P35">
            <v>15</v>
          </cell>
        </row>
        <row r="36">
          <cell r="E36">
            <v>10050</v>
          </cell>
          <cell r="F36">
            <v>7065</v>
          </cell>
          <cell r="G36">
            <v>0</v>
          </cell>
          <cell r="H36">
            <v>2100</v>
          </cell>
          <cell r="I36">
            <v>4005</v>
          </cell>
          <cell r="J36">
            <v>3285</v>
          </cell>
          <cell r="K36">
            <v>3240</v>
          </cell>
          <cell r="L36">
            <v>300</v>
          </cell>
          <cell r="M36">
            <v>0</v>
          </cell>
          <cell r="N36">
            <v>0</v>
          </cell>
          <cell r="O36">
            <v>14730</v>
          </cell>
          <cell r="P36">
            <v>22875</v>
          </cell>
        </row>
        <row r="37">
          <cell r="E37">
            <v>147.79411764705881</v>
          </cell>
          <cell r="F37">
            <v>94.2</v>
          </cell>
          <cell r="G37">
            <v>0</v>
          </cell>
          <cell r="H37">
            <v>30.434782608695652</v>
          </cell>
          <cell r="I37">
            <v>57.214285714285715</v>
          </cell>
          <cell r="J37">
            <v>50.53846153846154</v>
          </cell>
          <cell r="K37">
            <v>50.625</v>
          </cell>
          <cell r="L37">
            <v>4.6875</v>
          </cell>
          <cell r="M37">
            <v>0</v>
          </cell>
          <cell r="N37">
            <v>0</v>
          </cell>
          <cell r="O37">
            <v>267.81818181818181</v>
          </cell>
          <cell r="P37">
            <v>336.39705882352939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ividades"/>
      <sheetName val="Premissas Cana-Org"/>
      <sheetName val="Premissas Cana-Conv"/>
      <sheetName val="Retroalimentação-Cana Exp."/>
      <sheetName val="Premissas Áreas Liberadas"/>
      <sheetName val="Coeficientes"/>
      <sheetName val="Arvore Processos"/>
      <sheetName val="Recursos"/>
      <sheetName val="Calendários"/>
      <sheetName val="Conserv. Estradas"/>
      <sheetName val="Cargos"/>
      <sheetName val="Retroalimentação-Cana Org"/>
      <sheetName val="Retroalimentação-Cana Conv"/>
      <sheetName val="Dimensionamento"/>
      <sheetName val="CC"/>
      <sheetName val="Resumo MO"/>
      <sheetName val="Resumo MQ"/>
      <sheetName val="Resumo de Mão de Obra"/>
      <sheetName val="Resumo de Maquinas"/>
      <sheetName val="PLANO ATIVIDADE - UJ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16"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</row>
        <row r="17">
          <cell r="E17">
            <v>0</v>
          </cell>
          <cell r="F17">
            <v>77.930000000000007</v>
          </cell>
          <cell r="G17">
            <v>168.93</v>
          </cell>
          <cell r="H17">
            <v>421.95</v>
          </cell>
          <cell r="I17">
            <v>716.78</v>
          </cell>
          <cell r="J17">
            <v>546.625</v>
          </cell>
          <cell r="K17">
            <v>160.79499999999999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</row>
        <row r="18"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E19">
            <v>0</v>
          </cell>
          <cell r="F19">
            <v>77.930000000000007</v>
          </cell>
          <cell r="G19">
            <v>168.93</v>
          </cell>
          <cell r="H19">
            <v>421.95</v>
          </cell>
          <cell r="I19">
            <v>716.78</v>
          </cell>
          <cell r="J19">
            <v>546.625</v>
          </cell>
          <cell r="K19">
            <v>160.79499999999999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</row>
        <row r="20">
          <cell r="E20">
            <v>0</v>
          </cell>
          <cell r="F20">
            <v>77.930000000000007</v>
          </cell>
          <cell r="G20">
            <v>168.93</v>
          </cell>
          <cell r="H20">
            <v>421.95</v>
          </cell>
          <cell r="I20">
            <v>716.78</v>
          </cell>
          <cell r="J20">
            <v>546.625</v>
          </cell>
          <cell r="K20">
            <v>160.79499999999999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2">
          <cell r="E22">
            <v>35.04</v>
          </cell>
          <cell r="F22">
            <v>30</v>
          </cell>
          <cell r="G22">
            <v>19.8</v>
          </cell>
          <cell r="H22">
            <v>11.4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18</v>
          </cell>
        </row>
        <row r="23">
          <cell r="E23">
            <v>0</v>
          </cell>
          <cell r="F23">
            <v>77.930000000000007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590.88</v>
          </cell>
          <cell r="L23">
            <v>771.4425</v>
          </cell>
          <cell r="M23">
            <v>652.75750000000005</v>
          </cell>
          <cell r="N23">
            <v>0</v>
          </cell>
          <cell r="O23">
            <v>0</v>
          </cell>
          <cell r="P23">
            <v>0</v>
          </cell>
        </row>
        <row r="24"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6">
          <cell r="E26">
            <v>0</v>
          </cell>
          <cell r="F26">
            <v>77.930000000000007</v>
          </cell>
          <cell r="G26">
            <v>168.93</v>
          </cell>
          <cell r="H26">
            <v>421.95</v>
          </cell>
          <cell r="I26">
            <v>501.74599999999992</v>
          </cell>
          <cell r="J26">
            <v>761.65899999999999</v>
          </cell>
          <cell r="K26">
            <v>160.79499999999999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</row>
        <row r="27">
          <cell r="E27">
            <v>0</v>
          </cell>
          <cell r="F27">
            <v>0</v>
          </cell>
          <cell r="G27">
            <v>168.93</v>
          </cell>
          <cell r="H27">
            <v>421.95</v>
          </cell>
          <cell r="I27">
            <v>501.74599999999992</v>
          </cell>
          <cell r="J27">
            <v>761.65899999999999</v>
          </cell>
          <cell r="K27">
            <v>160.79499999999999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</row>
        <row r="28">
          <cell r="E28">
            <v>146</v>
          </cell>
          <cell r="F28">
            <v>0</v>
          </cell>
          <cell r="G28">
            <v>0</v>
          </cell>
          <cell r="H28">
            <v>0</v>
          </cell>
          <cell r="I28">
            <v>77.930000000000007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</row>
        <row r="29">
          <cell r="E29">
            <v>0</v>
          </cell>
          <cell r="F29">
            <v>77.930000000000007</v>
          </cell>
          <cell r="G29">
            <v>50.679000000000002</v>
          </cell>
          <cell r="H29">
            <v>126.58499999999999</v>
          </cell>
          <cell r="I29">
            <v>150.52379999999997</v>
          </cell>
          <cell r="J29">
            <v>228.49769999999998</v>
          </cell>
          <cell r="K29">
            <v>48.238499999999995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300</v>
          </cell>
        </row>
        <row r="30"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133.762</v>
          </cell>
          <cell r="M30">
            <v>284.84000000000003</v>
          </cell>
          <cell r="N30">
            <v>0</v>
          </cell>
          <cell r="O30">
            <v>510</v>
          </cell>
          <cell r="P30">
            <v>550</v>
          </cell>
        </row>
        <row r="31">
          <cell r="E31">
            <v>204.39999999999998</v>
          </cell>
          <cell r="F31">
            <v>100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510</v>
          </cell>
          <cell r="P31">
            <v>550</v>
          </cell>
        </row>
        <row r="32">
          <cell r="E32">
            <v>644</v>
          </cell>
          <cell r="F32">
            <v>740</v>
          </cell>
          <cell r="G32">
            <v>419</v>
          </cell>
          <cell r="H32">
            <v>279</v>
          </cell>
          <cell r="I32">
            <v>0</v>
          </cell>
          <cell r="J32">
            <v>0</v>
          </cell>
          <cell r="K32">
            <v>255.5</v>
          </cell>
          <cell r="L32">
            <v>948.90499999999997</v>
          </cell>
          <cell r="M32">
            <v>1083.5999999999999</v>
          </cell>
          <cell r="N32">
            <v>0</v>
          </cell>
          <cell r="O32">
            <v>0</v>
          </cell>
          <cell r="P32">
            <v>100</v>
          </cell>
        </row>
        <row r="34">
          <cell r="E34"/>
          <cell r="F34"/>
          <cell r="G34"/>
          <cell r="H34"/>
          <cell r="I34"/>
          <cell r="J34"/>
          <cell r="K34"/>
          <cell r="L34"/>
          <cell r="M34"/>
          <cell r="N34"/>
          <cell r="O34"/>
          <cell r="P34"/>
        </row>
        <row r="36">
          <cell r="E36">
            <v>46.72</v>
          </cell>
          <cell r="F36">
            <v>117.93</v>
          </cell>
          <cell r="G36">
            <v>195.33</v>
          </cell>
          <cell r="H36">
            <v>437.15</v>
          </cell>
          <cell r="I36">
            <v>501.74599999999992</v>
          </cell>
          <cell r="J36">
            <v>380.8295</v>
          </cell>
          <cell r="K36">
            <v>534.76130000000001</v>
          </cell>
          <cell r="L36">
            <v>228.49769999999998</v>
          </cell>
          <cell r="M36">
            <v>160.79499999999999</v>
          </cell>
          <cell r="N36">
            <v>0</v>
          </cell>
          <cell r="O36">
            <v>0</v>
          </cell>
          <cell r="P36">
            <v>30</v>
          </cell>
        </row>
        <row r="37">
          <cell r="E37">
            <v>0</v>
          </cell>
          <cell r="F37">
            <v>6.2344000000000008</v>
          </cell>
          <cell r="G37">
            <v>13.5144</v>
          </cell>
          <cell r="H37">
            <v>33.756</v>
          </cell>
          <cell r="I37">
            <v>57.342399999999998</v>
          </cell>
          <cell r="J37">
            <v>43.730000000000004</v>
          </cell>
          <cell r="K37">
            <v>12.8636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</row>
        <row r="38">
          <cell r="E38">
            <v>0</v>
          </cell>
          <cell r="F38">
            <v>3.8965000000000005</v>
          </cell>
          <cell r="G38">
            <v>8.4465000000000003</v>
          </cell>
          <cell r="H38">
            <v>21.0975</v>
          </cell>
          <cell r="I38">
            <v>35.838999999999999</v>
          </cell>
          <cell r="J38">
            <v>27.331250000000001</v>
          </cell>
          <cell r="K38">
            <v>8.0397499999999997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</row>
        <row r="39">
          <cell r="E39">
            <v>0</v>
          </cell>
          <cell r="F39">
            <v>9.3516000000000012</v>
          </cell>
          <cell r="G39">
            <v>20.271599999999999</v>
          </cell>
          <cell r="H39">
            <v>50.633999999999993</v>
          </cell>
          <cell r="I39">
            <v>86.013599999999997</v>
          </cell>
          <cell r="J39">
            <v>65.594999999999999</v>
          </cell>
          <cell r="K39">
            <v>19.295399999999997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</row>
        <row r="45"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/>
          <cell r="P45"/>
        </row>
        <row r="46"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</row>
        <row r="47">
          <cell r="E47"/>
          <cell r="F47"/>
          <cell r="G47"/>
          <cell r="H47"/>
          <cell r="I47"/>
          <cell r="J47"/>
          <cell r="K47"/>
          <cell r="L47"/>
          <cell r="M47"/>
          <cell r="N47"/>
          <cell r="O47"/>
          <cell r="P47"/>
        </row>
        <row r="50">
          <cell r="E50">
            <v>0</v>
          </cell>
          <cell r="F50">
            <v>300</v>
          </cell>
          <cell r="G50">
            <v>305</v>
          </cell>
          <cell r="H50">
            <v>325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</row>
        <row r="51">
          <cell r="E51">
            <v>0</v>
          </cell>
          <cell r="F51">
            <v>240</v>
          </cell>
          <cell r="G51">
            <v>304</v>
          </cell>
          <cell r="H51">
            <v>386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60</v>
          </cell>
          <cell r="L52">
            <v>126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</row>
        <row r="53">
          <cell r="E53">
            <v>0</v>
          </cell>
          <cell r="F53">
            <v>240</v>
          </cell>
          <cell r="G53">
            <v>244</v>
          </cell>
          <cell r="H53">
            <v>260</v>
          </cell>
          <cell r="I53">
            <v>0</v>
          </cell>
          <cell r="J53">
            <v>0</v>
          </cell>
          <cell r="K53">
            <v>60</v>
          </cell>
          <cell r="L53">
            <v>126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</row>
        <row r="54">
          <cell r="E54">
            <v>0</v>
          </cell>
          <cell r="F54">
            <v>240</v>
          </cell>
          <cell r="G54">
            <v>244</v>
          </cell>
          <cell r="H54">
            <v>260</v>
          </cell>
          <cell r="I54">
            <v>0</v>
          </cell>
          <cell r="J54">
            <v>0</v>
          </cell>
          <cell r="K54">
            <v>60</v>
          </cell>
          <cell r="L54">
            <v>126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</row>
        <row r="56">
          <cell r="E56">
            <v>0</v>
          </cell>
          <cell r="F56">
            <v>12.6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25.68</v>
          </cell>
          <cell r="L56">
            <v>5.58</v>
          </cell>
          <cell r="M56">
            <v>11.94</v>
          </cell>
          <cell r="N56">
            <v>0</v>
          </cell>
          <cell r="O56">
            <v>0</v>
          </cell>
          <cell r="P56">
            <v>0</v>
          </cell>
        </row>
        <row r="57">
          <cell r="E57">
            <v>0</v>
          </cell>
          <cell r="F57">
            <v>210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335</v>
          </cell>
          <cell r="L57">
            <v>0</v>
          </cell>
          <cell r="M57">
            <v>199</v>
          </cell>
          <cell r="N57">
            <v>0</v>
          </cell>
          <cell r="O57">
            <v>0</v>
          </cell>
          <cell r="P57">
            <v>0</v>
          </cell>
        </row>
        <row r="58"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93</v>
          </cell>
          <cell r="L58">
            <v>93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60">
          <cell r="E60">
            <v>0</v>
          </cell>
          <cell r="F60">
            <v>240</v>
          </cell>
          <cell r="G60">
            <v>304</v>
          </cell>
          <cell r="H60">
            <v>386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</row>
        <row r="61">
          <cell r="E61">
            <v>0</v>
          </cell>
          <cell r="F61">
            <v>240</v>
          </cell>
          <cell r="G61">
            <v>304</v>
          </cell>
          <cell r="H61">
            <v>386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</row>
        <row r="62"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186</v>
          </cell>
          <cell r="L62">
            <v>246</v>
          </cell>
          <cell r="M62">
            <v>126</v>
          </cell>
          <cell r="N62">
            <v>0</v>
          </cell>
          <cell r="O62">
            <v>0</v>
          </cell>
          <cell r="P62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361.6</v>
          </cell>
          <cell r="J63">
            <v>386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</row>
        <row r="64"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</row>
        <row r="65"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</row>
        <row r="66"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</row>
        <row r="68">
          <cell r="E68"/>
          <cell r="F68"/>
          <cell r="G68"/>
          <cell r="H68"/>
          <cell r="I68"/>
          <cell r="J68"/>
          <cell r="K68"/>
          <cell r="L68"/>
          <cell r="M68"/>
          <cell r="N68"/>
          <cell r="O68"/>
          <cell r="P68"/>
        </row>
        <row r="70">
          <cell r="E70"/>
          <cell r="F70"/>
          <cell r="G70"/>
          <cell r="H70"/>
          <cell r="I70"/>
          <cell r="J70"/>
          <cell r="K70"/>
          <cell r="L70"/>
          <cell r="M70"/>
          <cell r="N70"/>
          <cell r="O70"/>
          <cell r="P70"/>
        </row>
        <row r="71">
          <cell r="E71"/>
          <cell r="F71"/>
          <cell r="G71"/>
          <cell r="H71"/>
          <cell r="I71"/>
          <cell r="J71"/>
          <cell r="K71"/>
          <cell r="L71"/>
          <cell r="M71"/>
          <cell r="N71"/>
          <cell r="O71"/>
          <cell r="P71"/>
        </row>
        <row r="73">
          <cell r="E73">
            <v>0</v>
          </cell>
          <cell r="F73">
            <v>300</v>
          </cell>
          <cell r="G73">
            <v>430</v>
          </cell>
          <cell r="H73">
            <v>386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93</v>
          </cell>
        </row>
        <row r="74">
          <cell r="E74">
            <v>0</v>
          </cell>
          <cell r="F74">
            <v>36</v>
          </cell>
          <cell r="G74">
            <v>45.6</v>
          </cell>
          <cell r="H74">
            <v>57.9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</row>
        <row r="75">
          <cell r="E75">
            <v>0</v>
          </cell>
          <cell r="F75">
            <v>90</v>
          </cell>
          <cell r="G75">
            <v>129</v>
          </cell>
          <cell r="H75">
            <v>115.8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5.58</v>
          </cell>
        </row>
        <row r="76">
          <cell r="E76">
            <v>0</v>
          </cell>
          <cell r="F76">
            <v>108</v>
          </cell>
          <cell r="G76">
            <v>154.79999999999998</v>
          </cell>
          <cell r="H76">
            <v>138.95999999999998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8.370000000000001</v>
          </cell>
        </row>
        <row r="81">
          <cell r="E81"/>
          <cell r="F81"/>
          <cell r="G81"/>
          <cell r="H81"/>
          <cell r="I81"/>
          <cell r="J81"/>
          <cell r="K81"/>
          <cell r="L81"/>
          <cell r="M81"/>
          <cell r="N81"/>
          <cell r="O81"/>
          <cell r="P81"/>
        </row>
        <row r="82">
          <cell r="E82">
            <v>115.39</v>
          </cell>
          <cell r="F82">
            <v>115.39</v>
          </cell>
          <cell r="G82">
            <v>292.5</v>
          </cell>
          <cell r="H82">
            <v>292.5</v>
          </cell>
          <cell r="I82">
            <v>493.12</v>
          </cell>
          <cell r="J82">
            <v>884.72</v>
          </cell>
          <cell r="K82">
            <v>752.62</v>
          </cell>
          <cell r="L82">
            <v>598.64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3"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81.578000000000003</v>
          </cell>
          <cell r="L83">
            <v>272.91000000000003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  <row r="84">
          <cell r="E84">
            <v>115.39</v>
          </cell>
          <cell r="F84">
            <v>115.39</v>
          </cell>
          <cell r="G84">
            <v>292.5</v>
          </cell>
          <cell r="H84">
            <v>292.5</v>
          </cell>
          <cell r="I84">
            <v>493.12</v>
          </cell>
          <cell r="J84">
            <v>884.72</v>
          </cell>
          <cell r="K84">
            <v>752.62</v>
          </cell>
          <cell r="L84">
            <v>598.64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</row>
        <row r="85">
          <cell r="E85">
            <v>115.39</v>
          </cell>
          <cell r="F85">
            <v>115.39</v>
          </cell>
          <cell r="G85">
            <v>292.5</v>
          </cell>
          <cell r="H85">
            <v>292.5</v>
          </cell>
          <cell r="I85">
            <v>493.12</v>
          </cell>
          <cell r="J85">
            <v>884.72</v>
          </cell>
          <cell r="K85">
            <v>752.62</v>
          </cell>
          <cell r="L85">
            <v>598.64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</row>
        <row r="87">
          <cell r="E87">
            <v>70.2</v>
          </cell>
          <cell r="F87">
            <v>43.199999999999996</v>
          </cell>
          <cell r="G87">
            <v>0</v>
          </cell>
          <cell r="H87">
            <v>8.4</v>
          </cell>
          <cell r="I87">
            <v>14.82</v>
          </cell>
          <cell r="J87">
            <v>13.139999999999999</v>
          </cell>
          <cell r="K87">
            <v>8.16</v>
          </cell>
          <cell r="L87">
            <v>4.8946800000000001</v>
          </cell>
          <cell r="M87">
            <v>16.374600000000001</v>
          </cell>
          <cell r="N87">
            <v>0</v>
          </cell>
          <cell r="O87">
            <v>57.72</v>
          </cell>
          <cell r="P87">
            <v>91.5</v>
          </cell>
        </row>
        <row r="89">
          <cell r="E89">
            <v>705.45529999999997</v>
          </cell>
          <cell r="F89">
            <v>251.24669999999998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315.89999999999998</v>
          </cell>
          <cell r="L89">
            <v>210.60000000000002</v>
          </cell>
          <cell r="M89">
            <v>996.05600000000004</v>
          </cell>
          <cell r="N89">
            <v>660.13400000000001</v>
          </cell>
          <cell r="O89">
            <v>0</v>
          </cell>
          <cell r="P89">
            <v>0</v>
          </cell>
        </row>
        <row r="90"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81.578000000000003</v>
          </cell>
          <cell r="M90">
            <v>272.91000000000003</v>
          </cell>
          <cell r="N90">
            <v>0</v>
          </cell>
          <cell r="O90">
            <v>0</v>
          </cell>
          <cell r="P90">
            <v>0</v>
          </cell>
        </row>
        <row r="92">
          <cell r="E92">
            <v>115.39</v>
          </cell>
          <cell r="F92">
            <v>80.772999999999996</v>
          </cell>
          <cell r="G92">
            <v>327.11700000000002</v>
          </cell>
          <cell r="H92">
            <v>292.5</v>
          </cell>
          <cell r="I92">
            <v>493.12</v>
          </cell>
          <cell r="J92">
            <v>176.94400000000002</v>
          </cell>
          <cell r="K92">
            <v>707.77600000000007</v>
          </cell>
          <cell r="L92">
            <v>721.82400000000007</v>
          </cell>
          <cell r="M92">
            <v>509.70799999999997</v>
          </cell>
          <cell r="N92">
            <v>239.45600000000002</v>
          </cell>
          <cell r="O92">
            <v>0</v>
          </cell>
          <cell r="P92">
            <v>0</v>
          </cell>
        </row>
        <row r="93">
          <cell r="E93">
            <v>0</v>
          </cell>
          <cell r="F93">
            <v>80.772999999999996</v>
          </cell>
          <cell r="G93">
            <v>327.11700000000002</v>
          </cell>
          <cell r="H93">
            <v>292.5</v>
          </cell>
          <cell r="I93">
            <v>493.12</v>
          </cell>
          <cell r="J93">
            <v>176.94400000000002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</row>
        <row r="94"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</row>
        <row r="95">
          <cell r="E95">
            <v>205.39</v>
          </cell>
          <cell r="F95">
            <v>0</v>
          </cell>
          <cell r="G95">
            <v>0</v>
          </cell>
          <cell r="H95">
            <v>193.5</v>
          </cell>
          <cell r="I95">
            <v>109.5</v>
          </cell>
          <cell r="J95">
            <v>68</v>
          </cell>
          <cell r="K95">
            <v>283.11040000000003</v>
          </cell>
          <cell r="L95">
            <v>577.45920000000012</v>
          </cell>
          <cell r="M95">
            <v>407.76639999999998</v>
          </cell>
          <cell r="N95">
            <v>0</v>
          </cell>
          <cell r="O95">
            <v>0</v>
          </cell>
          <cell r="P95">
            <v>0</v>
          </cell>
        </row>
        <row r="97"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827.12095999999997</v>
          </cell>
        </row>
        <row r="99">
          <cell r="E99">
            <v>220</v>
          </cell>
          <cell r="F99">
            <v>471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288.59999999999997</v>
          </cell>
          <cell r="O99">
            <v>457.5</v>
          </cell>
          <cell r="P99">
            <v>0</v>
          </cell>
        </row>
        <row r="101">
          <cell r="E101">
            <v>100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</row>
        <row r="104"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/>
          <cell r="P104"/>
        </row>
        <row r="106"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</row>
        <row r="107">
          <cell r="E107"/>
          <cell r="F107"/>
          <cell r="G107"/>
          <cell r="H107"/>
          <cell r="I107"/>
          <cell r="J107"/>
          <cell r="K107"/>
          <cell r="L107"/>
          <cell r="M107"/>
          <cell r="N107"/>
          <cell r="O107"/>
          <cell r="P107"/>
        </row>
        <row r="111">
          <cell r="E111">
            <v>151.38999999999999</v>
          </cell>
          <cell r="F111">
            <v>80.772999999999996</v>
          </cell>
          <cell r="G111">
            <v>327.11700000000002</v>
          </cell>
          <cell r="H111">
            <v>245.2</v>
          </cell>
          <cell r="I111">
            <v>423.44399999999996</v>
          </cell>
          <cell r="J111">
            <v>342.40000000000003</v>
          </cell>
          <cell r="K111">
            <v>223.21280000000002</v>
          </cell>
          <cell r="L111">
            <v>495.44319999999999</v>
          </cell>
          <cell r="M111">
            <v>613.55040000000008</v>
          </cell>
          <cell r="N111">
            <v>617.98159999999996</v>
          </cell>
          <cell r="O111">
            <v>96.2</v>
          </cell>
          <cell r="P111">
            <v>152.5</v>
          </cell>
        </row>
        <row r="113">
          <cell r="E113">
            <v>9.2311999999999994</v>
          </cell>
          <cell r="F113">
            <v>9.2311999999999994</v>
          </cell>
          <cell r="G113">
            <v>23.400000000000002</v>
          </cell>
          <cell r="H113">
            <v>23.400000000000002</v>
          </cell>
          <cell r="I113">
            <v>39.449600000000004</v>
          </cell>
          <cell r="J113">
            <v>70.777600000000007</v>
          </cell>
          <cell r="K113">
            <v>60.209600000000002</v>
          </cell>
          <cell r="L113">
            <v>23.945599999999999</v>
          </cell>
          <cell r="M113">
            <v>23.945599999999999</v>
          </cell>
          <cell r="N113">
            <v>0</v>
          </cell>
          <cell r="O113">
            <v>0</v>
          </cell>
          <cell r="P113">
            <v>0</v>
          </cell>
        </row>
        <row r="114">
          <cell r="E114">
            <v>9.0833999999999993</v>
          </cell>
          <cell r="F114">
            <v>4.8463799999999999</v>
          </cell>
          <cell r="G114">
            <v>19.627020000000002</v>
          </cell>
          <cell r="H114">
            <v>14.711999999999998</v>
          </cell>
          <cell r="I114">
            <v>25.406639999999996</v>
          </cell>
          <cell r="J114">
            <v>20.544</v>
          </cell>
          <cell r="K114">
            <v>13.392768</v>
          </cell>
          <cell r="L114">
            <v>29.726591999999997</v>
          </cell>
          <cell r="M114">
            <v>36.813024000000006</v>
          </cell>
          <cell r="N114">
            <v>37.078895999999993</v>
          </cell>
          <cell r="O114">
            <v>5.7720000000000002</v>
          </cell>
          <cell r="P114">
            <v>9.15</v>
          </cell>
        </row>
        <row r="115">
          <cell r="E115">
            <v>9.0833999999999993</v>
          </cell>
          <cell r="F115">
            <v>4.8463799999999999</v>
          </cell>
          <cell r="G115">
            <v>19.627020000000002</v>
          </cell>
          <cell r="H115">
            <v>14.711999999999998</v>
          </cell>
          <cell r="I115">
            <v>25.406639999999996</v>
          </cell>
          <cell r="J115">
            <v>20.544</v>
          </cell>
          <cell r="K115">
            <v>13.392768</v>
          </cell>
          <cell r="L115">
            <v>29.726591999999997</v>
          </cell>
          <cell r="M115">
            <v>36.813024000000006</v>
          </cell>
          <cell r="N115">
            <v>37.078895999999993</v>
          </cell>
          <cell r="O115">
            <v>5.7720000000000002</v>
          </cell>
          <cell r="P115">
            <v>9.15</v>
          </cell>
        </row>
        <row r="265">
          <cell r="E265">
            <v>1235.3050000000003</v>
          </cell>
          <cell r="F265">
            <v>1809.4700000000003</v>
          </cell>
          <cell r="G265">
            <v>1011.1299999999999</v>
          </cell>
          <cell r="H265">
            <v>461.02</v>
          </cell>
          <cell r="I265">
            <v>300.94499999999999</v>
          </cell>
          <cell r="J265">
            <v>662.4799999999999</v>
          </cell>
          <cell r="K265">
            <v>1180.7449999999997</v>
          </cell>
          <cell r="L265">
            <v>972.21499999999969</v>
          </cell>
          <cell r="M265">
            <v>177.05999999999997</v>
          </cell>
          <cell r="N265">
            <v>0</v>
          </cell>
          <cell r="O265">
            <v>147.4</v>
          </cell>
          <cell r="P265">
            <v>184.8</v>
          </cell>
        </row>
        <row r="266">
          <cell r="E266"/>
          <cell r="F266"/>
          <cell r="G266"/>
          <cell r="H266"/>
          <cell r="I266"/>
          <cell r="J266"/>
          <cell r="K266"/>
          <cell r="L266"/>
          <cell r="M266"/>
          <cell r="N266"/>
          <cell r="O266"/>
          <cell r="P266"/>
        </row>
        <row r="317">
          <cell r="E317">
            <v>55</v>
          </cell>
          <cell r="F317">
            <v>513.99</v>
          </cell>
          <cell r="G317">
            <v>968.85500000000002</v>
          </cell>
          <cell r="H317">
            <v>1428.3600000000001</v>
          </cell>
          <cell r="I317">
            <v>1203.3200000000002</v>
          </cell>
          <cell r="J317">
            <v>330.55500000000006</v>
          </cell>
          <cell r="K317">
            <v>100.73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55</v>
          </cell>
        </row>
        <row r="318"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/>
          <cell r="P318"/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ividades"/>
      <sheetName val="Premissas Cana-Org"/>
      <sheetName val="Premissas Cana-Conv"/>
      <sheetName val="Premissas Áreas Liberadas"/>
      <sheetName val="Coeficientes"/>
      <sheetName val="COEFICIENTE"/>
      <sheetName val="Arvore Processos"/>
      <sheetName val="Recursos"/>
      <sheetName val="Calendários"/>
      <sheetName val="Cargos"/>
      <sheetName val="Dimensionamento"/>
      <sheetName val="CC"/>
      <sheetName val="Resumo MO"/>
      <sheetName val="Resumo MQ"/>
      <sheetName val="Resumo de Mão de Obra"/>
      <sheetName val="Resumo de Maquinas"/>
      <sheetName val="PLANO ATIVIDADE - UJM "/>
      <sheetName val="PLANTIO COMPOSTO TO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13">
          <cell r="E113"/>
          <cell r="F113"/>
          <cell r="G113"/>
          <cell r="H113"/>
          <cell r="I113"/>
          <cell r="J113"/>
          <cell r="K113">
            <v>286</v>
          </cell>
          <cell r="L113">
            <v>476</v>
          </cell>
          <cell r="M113">
            <v>438</v>
          </cell>
          <cell r="N113"/>
          <cell r="O113"/>
          <cell r="P113"/>
        </row>
        <row r="114">
          <cell r="E114"/>
          <cell r="F114"/>
          <cell r="G114"/>
          <cell r="H114"/>
          <cell r="I114"/>
          <cell r="J114"/>
          <cell r="K114">
            <v>350</v>
          </cell>
          <cell r="L114">
            <v>280</v>
          </cell>
          <cell r="M114">
            <v>270</v>
          </cell>
          <cell r="N114"/>
          <cell r="O114"/>
          <cell r="P114"/>
        </row>
        <row r="115">
          <cell r="E115">
            <v>14.857830000000002</v>
          </cell>
          <cell r="F115">
            <v>36.75003696000001</v>
          </cell>
          <cell r="G115">
            <v>34.026220800000004</v>
          </cell>
          <cell r="H115">
            <v>0</v>
          </cell>
          <cell r="I115">
            <v>0</v>
          </cell>
          <cell r="J115">
            <v>0</v>
          </cell>
          <cell r="K115">
            <v>29.601093600000013</v>
          </cell>
          <cell r="L115">
            <v>11.359258560000002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</row>
        <row r="116"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46.655999999999999</v>
          </cell>
        </row>
        <row r="119">
          <cell r="E119"/>
          <cell r="F119"/>
          <cell r="G119"/>
          <cell r="H119"/>
          <cell r="I119"/>
          <cell r="J119"/>
          <cell r="K119">
            <v>650</v>
          </cell>
          <cell r="L119">
            <v>1210</v>
          </cell>
          <cell r="M119">
            <v>1180</v>
          </cell>
          <cell r="N119"/>
          <cell r="O119"/>
          <cell r="P119"/>
        </row>
        <row r="120">
          <cell r="E120"/>
          <cell r="F120"/>
          <cell r="G120"/>
          <cell r="H120"/>
          <cell r="I120"/>
          <cell r="J120"/>
          <cell r="K120">
            <v>308.0625</v>
          </cell>
          <cell r="L120">
            <v>247.87500000000003</v>
          </cell>
          <cell r="M120">
            <v>244</v>
          </cell>
          <cell r="N120"/>
          <cell r="O120"/>
          <cell r="P120"/>
        </row>
        <row r="121">
          <cell r="E121">
            <v>137.08799999999999</v>
          </cell>
          <cell r="F121">
            <v>143.61599999999999</v>
          </cell>
          <cell r="G121">
            <v>124.03200000000001</v>
          </cell>
          <cell r="H121">
            <v>150.14400000000001</v>
          </cell>
          <cell r="I121">
            <v>137.08799999999999</v>
          </cell>
          <cell r="J121">
            <v>130.56</v>
          </cell>
          <cell r="K121">
            <v>150.14400000000001</v>
          </cell>
          <cell r="L121">
            <v>130.56</v>
          </cell>
          <cell r="M121">
            <v>0</v>
          </cell>
          <cell r="N121">
            <v>143.61599999999999</v>
          </cell>
          <cell r="O121">
            <v>124.03200000000001</v>
          </cell>
          <cell r="P121">
            <v>143.61599999999999</v>
          </cell>
        </row>
        <row r="122"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/>
          <cell r="P122"/>
        </row>
      </sheetData>
      <sheetData sheetId="1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ividades"/>
      <sheetName val="Premissas Cana-Conv"/>
      <sheetName val="Coeficientes"/>
      <sheetName val="Arvore Processos"/>
      <sheetName val="Recursos"/>
      <sheetName val="Calendários"/>
      <sheetName val="Cargos"/>
      <sheetName val="CPT PIVÔ"/>
      <sheetName val="Premissas Áreas Liberadas"/>
      <sheetName val="Premissas Cana-Org"/>
      <sheetName val="CC"/>
      <sheetName val="Resumo metas"/>
      <sheetName val="Resumo de Mão de Obra"/>
      <sheetName val="Resumo de Maquinas"/>
      <sheetName val="relatorio (1)"/>
      <sheetName val="Dimensionamento"/>
      <sheetName val="CONSUMO DE ÁGUA"/>
      <sheetName val="Resumo MO"/>
      <sheetName val="Resumo MQ"/>
      <sheetName val="PLANO ATIVIDADE - UJ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115">
          <cell r="E115">
            <v>207</v>
          </cell>
          <cell r="F115">
            <v>200</v>
          </cell>
          <cell r="G115">
            <v>200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</row>
        <row r="116">
          <cell r="E116">
            <v>0</v>
          </cell>
          <cell r="F116">
            <v>0</v>
          </cell>
          <cell r="G116">
            <v>0</v>
          </cell>
          <cell r="H116">
            <v>280</v>
          </cell>
          <cell r="I116">
            <v>534</v>
          </cell>
          <cell r="J116">
            <v>438</v>
          </cell>
          <cell r="K116">
            <v>216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</row>
        <row r="117"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</row>
        <row r="118"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</row>
        <row r="130">
          <cell r="E130">
            <v>0</v>
          </cell>
          <cell r="F130">
            <v>500</v>
          </cell>
          <cell r="G130">
            <v>660</v>
          </cell>
          <cell r="H130">
            <v>380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</row>
        <row r="131">
          <cell r="E131">
            <v>170</v>
          </cell>
          <cell r="F131">
            <v>170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</row>
        <row r="132"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</row>
        <row r="133">
          <cell r="E133">
            <v>490</v>
          </cell>
          <cell r="F133">
            <v>490</v>
          </cell>
          <cell r="G133">
            <v>150</v>
          </cell>
          <cell r="H133">
            <v>150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</row>
        <row r="191">
          <cell r="E191">
            <v>22</v>
          </cell>
          <cell r="F191">
            <v>22</v>
          </cell>
          <cell r="G191">
            <v>22</v>
          </cell>
          <cell r="H191">
            <v>0</v>
          </cell>
          <cell r="I191">
            <v>100</v>
          </cell>
          <cell r="J191">
            <v>100</v>
          </cell>
          <cell r="K191">
            <v>100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</row>
        <row r="192"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</row>
        <row r="193"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</row>
        <row r="194">
          <cell r="E194">
            <v>250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</row>
        <row r="223">
          <cell r="E223">
            <v>150</v>
          </cell>
          <cell r="F223">
            <v>190</v>
          </cell>
          <cell r="G223">
            <v>320</v>
          </cell>
          <cell r="H223">
            <v>280</v>
          </cell>
          <cell r="I223">
            <v>170</v>
          </cell>
          <cell r="J223">
            <v>170</v>
          </cell>
          <cell r="K223">
            <v>170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</row>
        <row r="224"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</row>
        <row r="225">
          <cell r="E225">
            <v>400</v>
          </cell>
          <cell r="F225">
            <v>600</v>
          </cell>
          <cell r="G225">
            <v>200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</row>
        <row r="226">
          <cell r="E226">
            <v>0</v>
          </cell>
          <cell r="F226">
            <v>0</v>
          </cell>
          <cell r="G226">
            <v>380</v>
          </cell>
          <cell r="H226">
            <v>380</v>
          </cell>
          <cell r="I226">
            <v>150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</row>
        <row r="278">
          <cell r="E278">
            <v>428</v>
          </cell>
          <cell r="F278">
            <v>1070</v>
          </cell>
          <cell r="G278">
            <v>1070</v>
          </cell>
          <cell r="H278">
            <v>856</v>
          </cell>
          <cell r="I278">
            <v>314</v>
          </cell>
          <cell r="J278">
            <v>1170</v>
          </cell>
          <cell r="K278">
            <v>535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80">
          <cell r="E280">
            <v>0</v>
          </cell>
          <cell r="F280">
            <v>186.23</v>
          </cell>
          <cell r="G280">
            <v>1646.15</v>
          </cell>
          <cell r="H280">
            <v>1052.1099999999999</v>
          </cell>
          <cell r="I280">
            <v>1375.89</v>
          </cell>
          <cell r="J280">
            <v>1710.19</v>
          </cell>
          <cell r="K280">
            <v>922.41999999999985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</row>
        <row r="282">
          <cell r="E282">
            <v>274.55</v>
          </cell>
          <cell r="F282">
            <v>228.3</v>
          </cell>
          <cell r="G282">
            <v>87.91</v>
          </cell>
          <cell r="H282">
            <v>0</v>
          </cell>
          <cell r="I282">
            <v>0</v>
          </cell>
          <cell r="J282">
            <v>206.94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4">
          <cell r="E284">
            <v>0</v>
          </cell>
          <cell r="F284">
            <v>530</v>
          </cell>
          <cell r="G284">
            <v>530</v>
          </cell>
          <cell r="H284">
            <v>530</v>
          </cell>
          <cell r="I284">
            <v>530</v>
          </cell>
          <cell r="J284">
            <v>530</v>
          </cell>
          <cell r="K284">
            <v>250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316">
          <cell r="E316">
            <v>602</v>
          </cell>
          <cell r="F316">
            <v>1754</v>
          </cell>
          <cell r="G316">
            <v>1754</v>
          </cell>
          <cell r="H316">
            <v>1056</v>
          </cell>
          <cell r="I316">
            <v>780</v>
          </cell>
          <cell r="J316">
            <v>1954</v>
          </cell>
          <cell r="K316">
            <v>1214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8">
          <cell r="E318">
            <v>0</v>
          </cell>
          <cell r="F318">
            <v>2026.5280243612594</v>
          </cell>
          <cell r="G318">
            <v>2193.3822330097087</v>
          </cell>
          <cell r="H318">
            <v>2501.7702621722847</v>
          </cell>
          <cell r="I318">
            <v>2355.6931952662726</v>
          </cell>
          <cell r="J318">
            <v>1945.7399999999998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20">
          <cell r="E320">
            <v>200</v>
          </cell>
          <cell r="F320">
            <v>1381.8199999999997</v>
          </cell>
          <cell r="G320">
            <v>1518.37</v>
          </cell>
          <cell r="H320">
            <v>2112.2200000000012</v>
          </cell>
          <cell r="I320">
            <v>1731.44</v>
          </cell>
          <cell r="J320">
            <v>2336</v>
          </cell>
          <cell r="K320">
            <v>1000</v>
          </cell>
          <cell r="L320">
            <v>400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2">
          <cell r="E322">
            <v>1214.6179917515294</v>
          </cell>
          <cell r="F322">
            <v>3025.2817375280902</v>
          </cell>
          <cell r="G322">
            <v>2892.8532943820223</v>
          </cell>
          <cell r="H322">
            <v>2985.2817375280902</v>
          </cell>
          <cell r="I322">
            <v>3365.2817375280902</v>
          </cell>
          <cell r="J322">
            <v>3425</v>
          </cell>
          <cell r="K322">
            <v>1706.4266471910107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missas Cana-Org"/>
      <sheetName val="Premissas Cana-Conv"/>
    </sheetNames>
    <sheetDataSet>
      <sheetData sheetId="0">
        <row r="7">
          <cell r="B7" t="str">
            <v>Início de safra : 02 / 04 / 2019</v>
          </cell>
        </row>
        <row r="25">
          <cell r="E25">
            <v>450</v>
          </cell>
          <cell r="F25">
            <v>500</v>
          </cell>
          <cell r="G25">
            <v>330</v>
          </cell>
          <cell r="H25">
            <v>190</v>
          </cell>
          <cell r="I25"/>
          <cell r="J25"/>
          <cell r="K25"/>
          <cell r="L25"/>
          <cell r="M25"/>
          <cell r="N25"/>
          <cell r="O25"/>
          <cell r="P25">
            <v>300</v>
          </cell>
        </row>
        <row r="26"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</row>
        <row r="27">
          <cell r="E27"/>
          <cell r="F27"/>
          <cell r="G27"/>
          <cell r="H27"/>
          <cell r="I27"/>
          <cell r="J27"/>
          <cell r="K27">
            <v>20</v>
          </cell>
          <cell r="L27"/>
          <cell r="M27"/>
          <cell r="N27"/>
          <cell r="O27"/>
          <cell r="P27"/>
        </row>
        <row r="28">
          <cell r="E28">
            <v>134</v>
          </cell>
          <cell r="F28"/>
          <cell r="G28"/>
          <cell r="H28"/>
          <cell r="I28"/>
          <cell r="J28"/>
          <cell r="K28"/>
          <cell r="L28"/>
          <cell r="M28"/>
          <cell r="N28"/>
          <cell r="O28"/>
          <cell r="P28"/>
        </row>
        <row r="30">
          <cell r="E30">
            <v>68</v>
          </cell>
          <cell r="F30">
            <v>68</v>
          </cell>
          <cell r="G30">
            <v>60</v>
          </cell>
          <cell r="H30">
            <v>60</v>
          </cell>
          <cell r="I30">
            <v>70</v>
          </cell>
          <cell r="J30">
            <v>65</v>
          </cell>
          <cell r="K30">
            <v>60</v>
          </cell>
          <cell r="L30">
            <v>64</v>
          </cell>
          <cell r="M30">
            <v>65</v>
          </cell>
          <cell r="N30">
            <v>65</v>
          </cell>
          <cell r="O30">
            <v>55</v>
          </cell>
          <cell r="P30">
            <v>65</v>
          </cell>
        </row>
        <row r="31">
          <cell r="E31">
            <v>16</v>
          </cell>
          <cell r="F31">
            <v>16</v>
          </cell>
          <cell r="G31">
            <v>16</v>
          </cell>
          <cell r="H31">
            <v>16</v>
          </cell>
          <cell r="I31">
            <v>16</v>
          </cell>
          <cell r="J31">
            <v>16</v>
          </cell>
          <cell r="K31">
            <v>16</v>
          </cell>
          <cell r="L31">
            <v>16</v>
          </cell>
          <cell r="M31">
            <v>16</v>
          </cell>
          <cell r="N31">
            <v>16</v>
          </cell>
          <cell r="O31">
            <v>16</v>
          </cell>
          <cell r="P31">
            <v>16</v>
          </cell>
        </row>
        <row r="32">
          <cell r="E32">
            <v>9344</v>
          </cell>
          <cell r="F32">
            <v>8000</v>
          </cell>
          <cell r="G32">
            <v>5280</v>
          </cell>
          <cell r="H32">
            <v>3040</v>
          </cell>
          <cell r="I32">
            <v>0</v>
          </cell>
          <cell r="J32">
            <v>0</v>
          </cell>
          <cell r="K32">
            <v>320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4800</v>
          </cell>
        </row>
        <row r="33">
          <cell r="E33">
            <v>137.41176470588235</v>
          </cell>
          <cell r="F33">
            <v>117.64705882352941</v>
          </cell>
          <cell r="G33">
            <v>88</v>
          </cell>
          <cell r="H33">
            <v>50.666666666666664</v>
          </cell>
          <cell r="I33">
            <v>0</v>
          </cell>
          <cell r="J33">
            <v>0</v>
          </cell>
          <cell r="K33">
            <v>5.333333333333333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73.84615384615384</v>
          </cell>
        </row>
      </sheetData>
      <sheetData sheetId="1">
        <row r="7">
          <cell r="B7" t="str">
            <v>Início de safra : 02 / 04 / 2019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2" dT="2019-05-29T16:55:43.17" personId="{00000000-0000-0000-0000-000000000000}" id="{78349D4F-5DF2-4278-AD45-80CE1CA52649}">
    <text>Dimensionamento P&amp;D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217B6-9403-4746-995D-F3CB8C9B2F91}">
  <sheetPr codeName="Planilha1"/>
  <dimension ref="A5:F41"/>
  <sheetViews>
    <sheetView showGridLines="0" workbookViewId="0">
      <selection activeCell="D3" sqref="D3"/>
    </sheetView>
  </sheetViews>
  <sheetFormatPr defaultRowHeight="15" x14ac:dyDescent="0.25"/>
  <cols>
    <col min="1" max="1" width="14.7109375" style="8" bestFit="1" customWidth="1"/>
    <col min="2" max="3" width="27.42578125" bestFit="1" customWidth="1"/>
    <col min="4" max="4" width="18.28515625" style="8" bestFit="1" customWidth="1"/>
    <col min="5" max="5" width="33.5703125" bestFit="1" customWidth="1"/>
  </cols>
  <sheetData>
    <row r="5" spans="1:6" x14ac:dyDescent="0.25">
      <c r="A5" s="56" t="s">
        <v>494</v>
      </c>
      <c r="B5" s="56" t="s">
        <v>495</v>
      </c>
      <c r="C5" s="56" t="s">
        <v>490</v>
      </c>
      <c r="D5" s="56" t="s">
        <v>496</v>
      </c>
      <c r="E5" s="56" t="s">
        <v>497</v>
      </c>
      <c r="F5" s="8"/>
    </row>
    <row r="6" spans="1:6" x14ac:dyDescent="0.25">
      <c r="A6" s="57">
        <v>101</v>
      </c>
      <c r="B6" s="58" t="s">
        <v>149</v>
      </c>
      <c r="C6" s="81" t="s">
        <v>492</v>
      </c>
      <c r="D6" s="59">
        <v>20</v>
      </c>
      <c r="E6" s="60" t="s">
        <v>125</v>
      </c>
    </row>
    <row r="7" spans="1:6" x14ac:dyDescent="0.25">
      <c r="A7" s="61">
        <v>101</v>
      </c>
      <c r="B7" s="62" t="s">
        <v>149</v>
      </c>
      <c r="C7" s="82" t="s">
        <v>153</v>
      </c>
      <c r="D7" s="63">
        <v>11</v>
      </c>
      <c r="E7" s="64" t="s">
        <v>150</v>
      </c>
    </row>
    <row r="8" spans="1:6" x14ac:dyDescent="0.25">
      <c r="A8" s="61">
        <v>101</v>
      </c>
      <c r="B8" s="62" t="s">
        <v>149</v>
      </c>
      <c r="C8" s="82" t="s">
        <v>153</v>
      </c>
      <c r="D8" s="63">
        <v>12</v>
      </c>
      <c r="E8" s="64" t="s">
        <v>154</v>
      </c>
    </row>
    <row r="9" spans="1:6" x14ac:dyDescent="0.25">
      <c r="A9" s="61">
        <v>101</v>
      </c>
      <c r="B9" s="62" t="s">
        <v>149</v>
      </c>
      <c r="C9" s="82" t="s">
        <v>153</v>
      </c>
      <c r="D9" s="63">
        <v>18</v>
      </c>
      <c r="E9" s="64" t="s">
        <v>258</v>
      </c>
    </row>
    <row r="10" spans="1:6" x14ac:dyDescent="0.25">
      <c r="A10" s="61">
        <v>101</v>
      </c>
      <c r="B10" s="62" t="s">
        <v>149</v>
      </c>
      <c r="C10" s="82" t="s">
        <v>153</v>
      </c>
      <c r="D10" s="63">
        <v>19</v>
      </c>
      <c r="E10" s="64" t="s">
        <v>259</v>
      </c>
    </row>
    <row r="11" spans="1:6" x14ac:dyDescent="0.25">
      <c r="A11" s="61">
        <v>101</v>
      </c>
      <c r="B11" s="62" t="s">
        <v>149</v>
      </c>
      <c r="C11" s="82" t="s">
        <v>153</v>
      </c>
      <c r="D11" s="63">
        <v>21</v>
      </c>
      <c r="E11" s="64" t="s">
        <v>265</v>
      </c>
    </row>
    <row r="12" spans="1:6" x14ac:dyDescent="0.25">
      <c r="A12" s="65">
        <v>101</v>
      </c>
      <c r="B12" s="66" t="s">
        <v>149</v>
      </c>
      <c r="C12" s="82" t="s">
        <v>491</v>
      </c>
      <c r="D12" s="67">
        <v>16</v>
      </c>
      <c r="E12" s="68" t="s">
        <v>223</v>
      </c>
    </row>
    <row r="13" spans="1:6" x14ac:dyDescent="0.25">
      <c r="A13" s="65">
        <v>101</v>
      </c>
      <c r="B13" s="66" t="s">
        <v>149</v>
      </c>
      <c r="C13" s="82" t="s">
        <v>491</v>
      </c>
      <c r="D13" s="67">
        <v>17</v>
      </c>
      <c r="E13" s="68" t="s">
        <v>239</v>
      </c>
    </row>
    <row r="14" spans="1:6" x14ac:dyDescent="0.25">
      <c r="A14" s="61">
        <v>101</v>
      </c>
      <c r="B14" s="62" t="s">
        <v>149</v>
      </c>
      <c r="C14" s="82" t="s">
        <v>323</v>
      </c>
      <c r="D14" s="63">
        <v>13</v>
      </c>
      <c r="E14" s="64" t="s">
        <v>164</v>
      </c>
    </row>
    <row r="15" spans="1:6" x14ac:dyDescent="0.25">
      <c r="A15" s="69">
        <v>101</v>
      </c>
      <c r="B15" s="70" t="s">
        <v>149</v>
      </c>
      <c r="C15" s="83" t="s">
        <v>323</v>
      </c>
      <c r="D15" s="71">
        <v>15</v>
      </c>
      <c r="E15" s="72" t="s">
        <v>204</v>
      </c>
    </row>
    <row r="16" spans="1:6" x14ac:dyDescent="0.25">
      <c r="A16" s="57">
        <v>102</v>
      </c>
      <c r="B16" s="58" t="s">
        <v>266</v>
      </c>
      <c r="C16" s="81" t="s">
        <v>492</v>
      </c>
      <c r="D16" s="59">
        <v>30</v>
      </c>
      <c r="E16" s="60" t="s">
        <v>125</v>
      </c>
    </row>
    <row r="17" spans="1:5" x14ac:dyDescent="0.25">
      <c r="A17" s="61">
        <v>102</v>
      </c>
      <c r="B17" s="62" t="s">
        <v>266</v>
      </c>
      <c r="C17" s="82" t="s">
        <v>153</v>
      </c>
      <c r="D17" s="63">
        <v>22</v>
      </c>
      <c r="E17" s="64" t="s">
        <v>267</v>
      </c>
    </row>
    <row r="18" spans="1:5" x14ac:dyDescent="0.25">
      <c r="A18" s="61">
        <v>102</v>
      </c>
      <c r="B18" s="62" t="s">
        <v>266</v>
      </c>
      <c r="C18" s="82" t="s">
        <v>153</v>
      </c>
      <c r="D18" s="63">
        <v>28</v>
      </c>
      <c r="E18" s="64" t="s">
        <v>258</v>
      </c>
    </row>
    <row r="19" spans="1:5" x14ac:dyDescent="0.25">
      <c r="A19" s="61">
        <v>102</v>
      </c>
      <c r="B19" s="62" t="s">
        <v>266</v>
      </c>
      <c r="C19" s="82" t="s">
        <v>153</v>
      </c>
      <c r="D19" s="63">
        <v>29</v>
      </c>
      <c r="E19" s="64" t="s">
        <v>259</v>
      </c>
    </row>
    <row r="20" spans="1:5" x14ac:dyDescent="0.25">
      <c r="A20" s="61">
        <v>102</v>
      </c>
      <c r="B20" s="62" t="s">
        <v>266</v>
      </c>
      <c r="C20" s="82" t="s">
        <v>153</v>
      </c>
      <c r="D20" s="63">
        <v>31</v>
      </c>
      <c r="E20" s="64" t="s">
        <v>320</v>
      </c>
    </row>
    <row r="21" spans="1:5" x14ac:dyDescent="0.25">
      <c r="A21" s="65">
        <v>102</v>
      </c>
      <c r="B21" s="66" t="s">
        <v>266</v>
      </c>
      <c r="C21" s="82" t="s">
        <v>491</v>
      </c>
      <c r="D21" s="67">
        <v>26</v>
      </c>
      <c r="E21" s="68" t="s">
        <v>299</v>
      </c>
    </row>
    <row r="22" spans="1:5" x14ac:dyDescent="0.25">
      <c r="A22" s="65">
        <v>102</v>
      </c>
      <c r="B22" s="66" t="s">
        <v>266</v>
      </c>
      <c r="C22" s="82" t="s">
        <v>491</v>
      </c>
      <c r="D22" s="67">
        <v>27</v>
      </c>
      <c r="E22" s="68" t="s">
        <v>239</v>
      </c>
    </row>
    <row r="23" spans="1:5" x14ac:dyDescent="0.25">
      <c r="A23" s="61">
        <v>102</v>
      </c>
      <c r="B23" s="62" t="s">
        <v>266</v>
      </c>
      <c r="C23" s="82" t="s">
        <v>323</v>
      </c>
      <c r="D23" s="63">
        <v>23</v>
      </c>
      <c r="E23" s="64" t="s">
        <v>164</v>
      </c>
    </row>
    <row r="24" spans="1:5" x14ac:dyDescent="0.25">
      <c r="A24" s="69">
        <v>102</v>
      </c>
      <c r="B24" s="70" t="s">
        <v>266</v>
      </c>
      <c r="C24" s="83" t="s">
        <v>323</v>
      </c>
      <c r="D24" s="71">
        <v>25</v>
      </c>
      <c r="E24" s="72" t="s">
        <v>204</v>
      </c>
    </row>
    <row r="25" spans="1:5" x14ac:dyDescent="0.25">
      <c r="A25" s="57">
        <v>103</v>
      </c>
      <c r="B25" s="58" t="s">
        <v>321</v>
      </c>
      <c r="C25" s="81" t="s">
        <v>321</v>
      </c>
      <c r="D25" s="59">
        <v>30</v>
      </c>
      <c r="E25" s="60" t="s">
        <v>322</v>
      </c>
    </row>
    <row r="26" spans="1:5" x14ac:dyDescent="0.25">
      <c r="A26" s="65">
        <v>103</v>
      </c>
      <c r="B26" s="66" t="s">
        <v>321</v>
      </c>
      <c r="C26" s="82" t="s">
        <v>321</v>
      </c>
      <c r="D26" s="67">
        <v>31</v>
      </c>
      <c r="E26" s="68" t="s">
        <v>324</v>
      </c>
    </row>
    <row r="27" spans="1:5" x14ac:dyDescent="0.25">
      <c r="A27" s="73">
        <v>103</v>
      </c>
      <c r="B27" s="74" t="s">
        <v>321</v>
      </c>
      <c r="C27" s="83" t="s">
        <v>321</v>
      </c>
      <c r="D27" s="75">
        <v>32</v>
      </c>
      <c r="E27" s="76" t="s">
        <v>325</v>
      </c>
    </row>
    <row r="28" spans="1:5" x14ac:dyDescent="0.25">
      <c r="A28" s="77">
        <v>104</v>
      </c>
      <c r="B28" s="78" t="s">
        <v>326</v>
      </c>
      <c r="C28" s="81" t="s">
        <v>326</v>
      </c>
      <c r="D28" s="79">
        <v>40</v>
      </c>
      <c r="E28" s="80" t="s">
        <v>327</v>
      </c>
    </row>
    <row r="29" spans="1:5" x14ac:dyDescent="0.25">
      <c r="A29" s="69">
        <v>104</v>
      </c>
      <c r="B29" s="70" t="s">
        <v>326</v>
      </c>
      <c r="C29" s="83" t="s">
        <v>326</v>
      </c>
      <c r="D29" s="71">
        <v>42</v>
      </c>
      <c r="E29" s="72" t="s">
        <v>20</v>
      </c>
    </row>
    <row r="30" spans="1:5" x14ac:dyDescent="0.25">
      <c r="A30" s="57">
        <v>105</v>
      </c>
      <c r="B30" s="58" t="s">
        <v>330</v>
      </c>
      <c r="C30" s="81" t="s">
        <v>330</v>
      </c>
      <c r="D30" s="59">
        <v>50</v>
      </c>
      <c r="E30" s="60" t="s">
        <v>331</v>
      </c>
    </row>
    <row r="31" spans="1:5" x14ac:dyDescent="0.25">
      <c r="A31" s="65">
        <v>105</v>
      </c>
      <c r="B31" s="66" t="s">
        <v>330</v>
      </c>
      <c r="C31" s="82" t="s">
        <v>330</v>
      </c>
      <c r="D31" s="67">
        <v>52</v>
      </c>
      <c r="E31" s="68" t="s">
        <v>332</v>
      </c>
    </row>
    <row r="32" spans="1:5" x14ac:dyDescent="0.25">
      <c r="A32" s="65">
        <v>105</v>
      </c>
      <c r="B32" s="66" t="s">
        <v>330</v>
      </c>
      <c r="C32" s="82" t="s">
        <v>330</v>
      </c>
      <c r="D32" s="67">
        <v>53</v>
      </c>
      <c r="E32" s="68" t="s">
        <v>335</v>
      </c>
    </row>
    <row r="33" spans="1:5" x14ac:dyDescent="0.25">
      <c r="A33" s="65">
        <v>105</v>
      </c>
      <c r="B33" s="66" t="s">
        <v>330</v>
      </c>
      <c r="C33" s="82" t="s">
        <v>330</v>
      </c>
      <c r="D33" s="67">
        <v>55</v>
      </c>
      <c r="E33" s="68" t="s">
        <v>336</v>
      </c>
    </row>
    <row r="34" spans="1:5" x14ac:dyDescent="0.25">
      <c r="A34" s="73">
        <v>105</v>
      </c>
      <c r="B34" s="74" t="s">
        <v>330</v>
      </c>
      <c r="C34" s="83" t="s">
        <v>330</v>
      </c>
      <c r="D34" s="75">
        <v>56</v>
      </c>
      <c r="E34" s="76" t="s">
        <v>340</v>
      </c>
    </row>
    <row r="35" spans="1:5" x14ac:dyDescent="0.25">
      <c r="A35" s="77">
        <v>106</v>
      </c>
      <c r="B35" s="78" t="s">
        <v>341</v>
      </c>
      <c r="C35" s="81" t="s">
        <v>341</v>
      </c>
      <c r="D35" s="79">
        <v>60</v>
      </c>
      <c r="E35" s="80" t="s">
        <v>342</v>
      </c>
    </row>
    <row r="36" spans="1:5" x14ac:dyDescent="0.25">
      <c r="A36" s="69">
        <v>106</v>
      </c>
      <c r="B36" s="70" t="s">
        <v>341</v>
      </c>
      <c r="C36" s="83" t="s">
        <v>341</v>
      </c>
      <c r="D36" s="71">
        <v>62</v>
      </c>
      <c r="E36" s="72" t="s">
        <v>343</v>
      </c>
    </row>
    <row r="37" spans="1:5" x14ac:dyDescent="0.25">
      <c r="A37" s="57">
        <v>107</v>
      </c>
      <c r="B37" s="58" t="s">
        <v>344</v>
      </c>
      <c r="C37" s="81" t="s">
        <v>493</v>
      </c>
      <c r="D37" s="59">
        <v>70</v>
      </c>
      <c r="E37" s="60" t="s">
        <v>344</v>
      </c>
    </row>
    <row r="38" spans="1:5" x14ac:dyDescent="0.25">
      <c r="A38" s="65">
        <v>107</v>
      </c>
      <c r="B38" s="66" t="s">
        <v>344</v>
      </c>
      <c r="C38" s="82" t="s">
        <v>493</v>
      </c>
      <c r="D38" s="67">
        <v>71</v>
      </c>
      <c r="E38" s="68" t="s">
        <v>334</v>
      </c>
    </row>
    <row r="39" spans="1:5" x14ac:dyDescent="0.25">
      <c r="A39" s="65">
        <v>107</v>
      </c>
      <c r="B39" s="66" t="s">
        <v>344</v>
      </c>
      <c r="C39" s="82" t="s">
        <v>493</v>
      </c>
      <c r="D39" s="67">
        <v>72</v>
      </c>
      <c r="E39" s="68" t="s">
        <v>339</v>
      </c>
    </row>
    <row r="40" spans="1:5" x14ac:dyDescent="0.25">
      <c r="A40" s="65">
        <v>107</v>
      </c>
      <c r="B40" s="66" t="s">
        <v>344</v>
      </c>
      <c r="C40" s="82" t="s">
        <v>493</v>
      </c>
      <c r="D40" s="67">
        <v>73</v>
      </c>
      <c r="E40" s="68" t="s">
        <v>338</v>
      </c>
    </row>
    <row r="41" spans="1:5" x14ac:dyDescent="0.25">
      <c r="A41" s="73">
        <v>107</v>
      </c>
      <c r="B41" s="74" t="s">
        <v>344</v>
      </c>
      <c r="C41" s="83" t="s">
        <v>493</v>
      </c>
      <c r="D41" s="75">
        <v>74</v>
      </c>
      <c r="E41" s="76" t="s">
        <v>333</v>
      </c>
    </row>
  </sheetData>
  <pageMargins left="0.511811024" right="0.511811024" top="0.78740157499999996" bottom="0.78740157499999996" header="0.31496062000000002" footer="0.31496062000000002"/>
  <customProperties>
    <customPr name="EpmWorksheetKeyString_GUID" r:id="rId1"/>
  </customPropertie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E485-FC82-4165-8588-964BCC51EEEB}">
  <dimension ref="A1:D7"/>
  <sheetViews>
    <sheetView workbookViewId="0"/>
  </sheetViews>
  <sheetFormatPr defaultRowHeight="15" x14ac:dyDescent="0.25"/>
  <cols>
    <col min="2" max="2" width="17.7109375" bestFit="1" customWidth="1"/>
    <col min="3" max="3" width="15.28515625" bestFit="1" customWidth="1"/>
    <col min="4" max="4" width="28.7109375" bestFit="1" customWidth="1"/>
  </cols>
  <sheetData>
    <row r="1" spans="1:4" x14ac:dyDescent="0.25">
      <c r="A1" s="150" t="s">
        <v>841</v>
      </c>
    </row>
    <row r="2" spans="1:4" x14ac:dyDescent="0.25">
      <c r="B2" s="119" t="s">
        <v>828</v>
      </c>
      <c r="C2" s="119" t="s">
        <v>835</v>
      </c>
      <c r="D2" s="119" t="s">
        <v>829</v>
      </c>
    </row>
    <row r="3" spans="1:4" x14ac:dyDescent="0.25">
      <c r="B3" s="147" t="s">
        <v>836</v>
      </c>
      <c r="C3" s="147">
        <v>10001501</v>
      </c>
      <c r="D3" s="147" t="s">
        <v>830</v>
      </c>
    </row>
    <row r="4" spans="1:4" x14ac:dyDescent="0.25">
      <c r="B4" s="148" t="s">
        <v>838</v>
      </c>
      <c r="C4" s="148">
        <v>10001502</v>
      </c>
      <c r="D4" s="148" t="s">
        <v>831</v>
      </c>
    </row>
    <row r="5" spans="1:4" x14ac:dyDescent="0.25">
      <c r="B5" s="149" t="s">
        <v>837</v>
      </c>
      <c r="C5" s="149">
        <v>10001503</v>
      </c>
      <c r="D5" s="149" t="s">
        <v>832</v>
      </c>
    </row>
    <row r="6" spans="1:4" x14ac:dyDescent="0.25">
      <c r="B6" s="146" t="s">
        <v>839</v>
      </c>
      <c r="C6" s="146">
        <v>10001504</v>
      </c>
      <c r="D6" s="146" t="s">
        <v>833</v>
      </c>
    </row>
    <row r="7" spans="1:4" x14ac:dyDescent="0.25">
      <c r="B7" s="114" t="s">
        <v>840</v>
      </c>
      <c r="C7" s="114">
        <v>10001599</v>
      </c>
      <c r="D7" s="114" t="s">
        <v>834</v>
      </c>
    </row>
  </sheetData>
  <hyperlinks>
    <hyperlink ref="A1" location="PALHA_2!A1" display="VOLTAR" xr:uid="{65EAC73B-9285-40A2-B34B-29531BD6FAB2}"/>
  </hyperlinks>
  <pageMargins left="0.511811024" right="0.511811024" top="0.78740157499999996" bottom="0.78740157499999996" header="0.31496062000000002" footer="0.31496062000000002"/>
  <customProperties>
    <customPr name="EpmWorksheetKeyString_GUID" r:id="rId1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4"/>
  <dimension ref="A1:XFD362"/>
  <sheetViews>
    <sheetView showGridLines="0" zoomScale="85" zoomScaleNormal="85" workbookViewId="0">
      <pane xSplit="4" ySplit="9" topLeftCell="E10" activePane="bottomRight" state="frozen"/>
      <selection pane="topRight" activeCell="D1" sqref="D1"/>
      <selection pane="bottomLeft" activeCell="A10" sqref="A10"/>
      <selection pane="bottomRight" activeCell="B12" sqref="B12"/>
    </sheetView>
  </sheetViews>
  <sheetFormatPr defaultRowHeight="15" x14ac:dyDescent="0.25"/>
  <cols>
    <col min="1" max="1" width="49" bestFit="1" customWidth="1"/>
    <col min="2" max="2" width="29.85546875" style="5" customWidth="1"/>
    <col min="3" max="3" width="46.85546875" customWidth="1"/>
    <col min="4" max="5" width="24.140625" style="8" customWidth="1"/>
    <col min="6" max="6" width="15.28515625" customWidth="1"/>
    <col min="7" max="7" width="15.28515625" style="6" customWidth="1"/>
    <col min="8" max="19" width="12.28515625" customWidth="1"/>
  </cols>
  <sheetData>
    <row r="1" spans="1:21" ht="9" customHeight="1" x14ac:dyDescent="0.25"/>
    <row r="2" spans="1:21" x14ac:dyDescent="0.25">
      <c r="D2" s="5" t="s">
        <v>19</v>
      </c>
      <c r="E2" s="5"/>
    </row>
    <row r="3" spans="1:21" x14ac:dyDescent="0.25">
      <c r="D3" s="39" t="s">
        <v>107</v>
      </c>
      <c r="E3" s="39"/>
    </row>
    <row r="5" spans="1:21" x14ac:dyDescent="0.25">
      <c r="B5" s="10" t="s">
        <v>358</v>
      </c>
      <c r="C5" s="1" t="s">
        <v>0</v>
      </c>
      <c r="D5" s="17" t="s">
        <v>1</v>
      </c>
      <c r="E5" s="17"/>
      <c r="F5" s="2" t="s">
        <v>2</v>
      </c>
      <c r="G5" s="3"/>
      <c r="H5" s="2"/>
      <c r="I5" s="2"/>
      <c r="J5" s="1"/>
      <c r="K5" s="1"/>
      <c r="M5" s="9"/>
      <c r="N5" s="9"/>
      <c r="O5" s="9"/>
      <c r="P5" s="9"/>
    </row>
    <row r="6" spans="1:21" x14ac:dyDescent="0.25">
      <c r="C6" s="1" t="s">
        <v>22</v>
      </c>
      <c r="D6" s="17" t="s">
        <v>119</v>
      </c>
      <c r="E6" s="17"/>
      <c r="F6" s="2" t="s">
        <v>3</v>
      </c>
      <c r="G6" s="3"/>
      <c r="H6" s="2"/>
      <c r="I6" s="2"/>
      <c r="J6" s="1"/>
      <c r="K6" s="1"/>
      <c r="M6" s="9"/>
      <c r="N6" s="9"/>
      <c r="O6" s="9"/>
      <c r="P6" s="9"/>
    </row>
    <row r="7" spans="1:21" ht="6" customHeight="1" x14ac:dyDescent="0.25">
      <c r="C7" s="1"/>
      <c r="D7" s="18"/>
      <c r="E7" s="18"/>
      <c r="F7" s="1"/>
      <c r="G7" s="1"/>
      <c r="H7" s="1"/>
      <c r="I7" s="2"/>
      <c r="J7" s="2"/>
      <c r="K7" s="1"/>
      <c r="M7" s="9"/>
      <c r="N7" s="9"/>
      <c r="O7" s="9"/>
      <c r="P7" s="9"/>
    </row>
    <row r="8" spans="1:21" ht="3.75" customHeight="1" x14ac:dyDescent="0.25">
      <c r="F8" s="5"/>
      <c r="G8" s="10"/>
      <c r="H8" s="5"/>
      <c r="I8" s="7"/>
      <c r="J8" s="7"/>
    </row>
    <row r="9" spans="1:21" ht="45" customHeight="1" x14ac:dyDescent="0.25">
      <c r="B9" s="42" t="s">
        <v>357</v>
      </c>
      <c r="C9" s="22" t="s">
        <v>6</v>
      </c>
      <c r="D9" s="23" t="s">
        <v>7</v>
      </c>
      <c r="E9" s="88" t="s">
        <v>502</v>
      </c>
      <c r="F9" s="4" t="s">
        <v>8</v>
      </c>
      <c r="G9" s="4" t="s">
        <v>5</v>
      </c>
      <c r="H9" s="4">
        <v>43556</v>
      </c>
      <c r="I9" s="4">
        <v>43586</v>
      </c>
      <c r="J9" s="4">
        <v>43617</v>
      </c>
      <c r="K9" s="4">
        <v>43647</v>
      </c>
      <c r="L9" s="4">
        <v>43678</v>
      </c>
      <c r="M9" s="4">
        <v>43709</v>
      </c>
      <c r="N9" s="4">
        <v>43739</v>
      </c>
      <c r="O9" s="4">
        <v>43770</v>
      </c>
      <c r="P9" s="4">
        <v>43800</v>
      </c>
      <c r="Q9" s="4">
        <v>43831</v>
      </c>
      <c r="R9" s="4">
        <v>43862</v>
      </c>
      <c r="S9" s="4">
        <v>43891</v>
      </c>
    </row>
    <row r="10" spans="1:21" ht="5.25" customHeight="1" x14ac:dyDescent="0.25"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s="12" customFormat="1" x14ac:dyDescent="0.25">
      <c r="B11" s="21"/>
      <c r="C11" s="28" t="s">
        <v>9</v>
      </c>
      <c r="D11" s="29"/>
      <c r="E11" s="28" t="s">
        <v>9</v>
      </c>
      <c r="F11" s="30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3"/>
    </row>
    <row r="12" spans="1:21" s="12" customFormat="1" x14ac:dyDescent="0.25">
      <c r="A12" s="85" t="s">
        <v>361</v>
      </c>
      <c r="B12" s="84" t="s">
        <v>498</v>
      </c>
      <c r="C12" s="13" t="s">
        <v>9</v>
      </c>
      <c r="D12" s="19" t="s">
        <v>360</v>
      </c>
      <c r="E12" s="14"/>
      <c r="F12" s="14" t="s">
        <v>10</v>
      </c>
      <c r="G12" s="15">
        <f>SUM(H12:S12)</f>
        <v>10</v>
      </c>
      <c r="H12" s="16">
        <f>'[2]PLANO ATIVIDADE - UJM'!E7</f>
        <v>0</v>
      </c>
      <c r="I12" s="16">
        <f>'[2]PLANO ATIVIDADE - UJM'!F7</f>
        <v>0</v>
      </c>
      <c r="J12" s="16">
        <f>'[2]PLANO ATIVIDADE - UJM'!G7</f>
        <v>0</v>
      </c>
      <c r="K12" s="16">
        <f>'[2]PLANO ATIVIDADE - UJM'!H7</f>
        <v>0</v>
      </c>
      <c r="L12" s="16">
        <f>'[2]PLANO ATIVIDADE - UJM'!I7</f>
        <v>0</v>
      </c>
      <c r="M12" s="16">
        <f>'[2]PLANO ATIVIDADE - UJM'!J7</f>
        <v>5</v>
      </c>
      <c r="N12" s="16">
        <f>'[2]PLANO ATIVIDADE - UJM'!K7</f>
        <v>5</v>
      </c>
      <c r="O12" s="16">
        <f>'[2]PLANO ATIVIDADE - UJM'!L7</f>
        <v>0</v>
      </c>
      <c r="P12" s="16">
        <f>'[2]PLANO ATIVIDADE - UJM'!M7</f>
        <v>0</v>
      </c>
      <c r="Q12" s="16">
        <f>'[2]PLANO ATIVIDADE - UJM'!N7</f>
        <v>0</v>
      </c>
      <c r="R12" s="16">
        <f>'[2]PLANO ATIVIDADE - UJM'!O7</f>
        <v>0</v>
      </c>
      <c r="S12" s="16">
        <f>'[2]PLANO ATIVIDADE - UJM'!P7</f>
        <v>0</v>
      </c>
      <c r="T12" s="21" t="s">
        <v>17</v>
      </c>
    </row>
    <row r="13" spans="1:21" s="12" customFormat="1" ht="5.25" customHeight="1" x14ac:dyDescent="0.25">
      <c r="A13" s="5"/>
      <c r="B13" s="5"/>
      <c r="C13" s="11"/>
      <c r="D13" s="20"/>
      <c r="E13" s="20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21"/>
      <c r="U13" s="11"/>
    </row>
    <row r="14" spans="1:21" s="12" customFormat="1" x14ac:dyDescent="0.25">
      <c r="B14" s="5"/>
      <c r="C14" s="28" t="s">
        <v>11</v>
      </c>
      <c r="D14" s="29"/>
      <c r="E14" s="89"/>
      <c r="F14" s="30"/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3"/>
      <c r="T14" s="21"/>
    </row>
    <row r="15" spans="1:21" s="12" customFormat="1" x14ac:dyDescent="0.25">
      <c r="B15" s="43" t="s">
        <v>329</v>
      </c>
      <c r="C15" s="13" t="s">
        <v>11</v>
      </c>
      <c r="D15" s="19" t="s">
        <v>12</v>
      </c>
      <c r="E15" s="14"/>
      <c r="F15" s="14" t="s">
        <v>15</v>
      </c>
      <c r="G15" s="15">
        <f>SUM(H15:S15)</f>
        <v>50000</v>
      </c>
      <c r="H15" s="16">
        <f>'[2]PLANO ATIVIDADE - UJM'!E10</f>
        <v>0</v>
      </c>
      <c r="I15" s="16">
        <f>'[2]PLANO ATIVIDADE - UJM'!F10</f>
        <v>0</v>
      </c>
      <c r="J15" s="16">
        <f>'[2]PLANO ATIVIDADE - UJM'!G10</f>
        <v>0</v>
      </c>
      <c r="K15" s="16">
        <f>'[2]PLANO ATIVIDADE - UJM'!H10</f>
        <v>0</v>
      </c>
      <c r="L15" s="16">
        <f>'[2]PLANO ATIVIDADE - UJM'!I10</f>
        <v>0</v>
      </c>
      <c r="M15" s="16">
        <f>'[2]PLANO ATIVIDADE - UJM'!J10</f>
        <v>0</v>
      </c>
      <c r="N15" s="16">
        <f>'[2]PLANO ATIVIDADE - UJM'!K10</f>
        <v>0</v>
      </c>
      <c r="O15" s="16">
        <f>'[2]PLANO ATIVIDADE - UJM'!L10</f>
        <v>0</v>
      </c>
      <c r="P15" s="16">
        <f>'[2]PLANO ATIVIDADE - UJM'!M10</f>
        <v>50000</v>
      </c>
      <c r="Q15" s="16">
        <f>'[2]PLANO ATIVIDADE - UJM'!N10</f>
        <v>0</v>
      </c>
      <c r="R15" s="16">
        <f>'[2]PLANO ATIVIDADE - UJM'!O10</f>
        <v>0</v>
      </c>
      <c r="S15" s="16">
        <f>'[2]PLANO ATIVIDADE - UJM'!P10</f>
        <v>0</v>
      </c>
      <c r="T15" s="21" t="s">
        <v>18</v>
      </c>
    </row>
    <row r="16" spans="1:21" s="12" customFormat="1" x14ac:dyDescent="0.25">
      <c r="A16" s="12" t="s">
        <v>359</v>
      </c>
      <c r="B16" s="43" t="s">
        <v>144</v>
      </c>
      <c r="C16" s="13" t="s">
        <v>11</v>
      </c>
      <c r="D16" s="19" t="s">
        <v>14</v>
      </c>
      <c r="E16" s="14"/>
      <c r="F16" s="14" t="s">
        <v>15</v>
      </c>
      <c r="G16" s="15">
        <f t="shared" ref="G16" si="0">SUM(H16:S16)</f>
        <v>761760</v>
      </c>
      <c r="H16" s="16">
        <f>'[3]PLANO ATIVIDADE - UJM'!E11</f>
        <v>64457</v>
      </c>
      <c r="I16" s="16">
        <f>'[3]PLANO ATIVIDADE - UJM'!F11</f>
        <v>64457</v>
      </c>
      <c r="J16" s="16">
        <f>'[3]PLANO ATIVIDADE - UJM'!G11</f>
        <v>55289</v>
      </c>
      <c r="K16" s="16">
        <f>'[3]PLANO ATIVIDADE - UJM'!H11</f>
        <v>70647</v>
      </c>
      <c r="L16" s="16">
        <f>'[3]PLANO ATIVIDADE - UJM'!I11</f>
        <v>64504</v>
      </c>
      <c r="M16" s="16">
        <f>'[3]PLANO ATIVIDADE - UJM'!J11</f>
        <v>60457</v>
      </c>
      <c r="N16" s="16">
        <f>'[3]PLANO ATIVIDADE - UJM'!K11</f>
        <v>69526</v>
      </c>
      <c r="O16" s="16">
        <f>'[3]PLANO ATIVIDADE - UJM'!L11</f>
        <v>60457</v>
      </c>
      <c r="P16" s="16">
        <f>'[3]PLANO ATIVIDADE - UJM'!M11</f>
        <v>62439</v>
      </c>
      <c r="Q16" s="16">
        <f>'[3]PLANO ATIVIDADE - UJM'!N11</f>
        <v>68683</v>
      </c>
      <c r="R16" s="16">
        <f>'[3]PLANO ATIVIDADE - UJM'!O11</f>
        <v>59317</v>
      </c>
      <c r="S16" s="16">
        <f>'[3]PLANO ATIVIDADE - UJM'!P11</f>
        <v>61527</v>
      </c>
      <c r="T16" s="21" t="s">
        <v>18</v>
      </c>
    </row>
    <row r="17" spans="1:16384" s="12" customFormat="1" x14ac:dyDescent="0.25"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  <c r="FT17" s="43"/>
      <c r="FU17" s="43"/>
      <c r="FV17" s="43"/>
      <c r="FW17" s="43"/>
      <c r="FX17" s="43"/>
      <c r="FY17" s="43"/>
      <c r="FZ17" s="43"/>
      <c r="GA17" s="43"/>
      <c r="GB17" s="43"/>
      <c r="GC17" s="43"/>
      <c r="GD17" s="43"/>
      <c r="GE17" s="43"/>
      <c r="GF17" s="43"/>
      <c r="GG17" s="43"/>
      <c r="GH17" s="43"/>
      <c r="GI17" s="43"/>
      <c r="GJ17" s="43"/>
      <c r="GK17" s="43"/>
      <c r="GL17" s="43"/>
      <c r="GM17" s="43"/>
      <c r="GN17" s="43"/>
      <c r="GO17" s="43"/>
      <c r="GP17" s="43"/>
      <c r="GQ17" s="43"/>
      <c r="GR17" s="43"/>
      <c r="GS17" s="43"/>
      <c r="GT17" s="43"/>
      <c r="GU17" s="43"/>
      <c r="GV17" s="43"/>
      <c r="GW17" s="43"/>
      <c r="GX17" s="43"/>
      <c r="GY17" s="43"/>
      <c r="GZ17" s="43"/>
      <c r="HA17" s="43"/>
      <c r="HB17" s="43"/>
      <c r="HC17" s="43"/>
      <c r="HD17" s="43"/>
      <c r="HE17" s="43"/>
      <c r="HF17" s="43"/>
      <c r="HG17" s="43"/>
      <c r="HH17" s="43"/>
      <c r="HI17" s="43"/>
      <c r="HJ17" s="43"/>
      <c r="HK17" s="43"/>
      <c r="HL17" s="43"/>
      <c r="HM17" s="43"/>
      <c r="HN17" s="43"/>
      <c r="HO17" s="43"/>
      <c r="HP17" s="43"/>
      <c r="HQ17" s="43"/>
      <c r="HR17" s="43"/>
      <c r="HS17" s="43"/>
      <c r="HT17" s="43"/>
      <c r="HU17" s="43"/>
      <c r="HV17" s="43"/>
      <c r="HW17" s="43"/>
      <c r="HX17" s="43"/>
      <c r="HY17" s="43"/>
      <c r="HZ17" s="43"/>
      <c r="IA17" s="43"/>
      <c r="IB17" s="43"/>
      <c r="IC17" s="43"/>
      <c r="ID17" s="43"/>
      <c r="IE17" s="43"/>
      <c r="IF17" s="43"/>
      <c r="IG17" s="43"/>
      <c r="IH17" s="43"/>
      <c r="II17" s="43"/>
      <c r="IJ17" s="43"/>
      <c r="IK17" s="43"/>
      <c r="IL17" s="43"/>
      <c r="IM17" s="43"/>
      <c r="IN17" s="43"/>
      <c r="IO17" s="43"/>
      <c r="IP17" s="43"/>
      <c r="IQ17" s="43"/>
      <c r="IR17" s="43"/>
      <c r="IS17" s="43"/>
      <c r="IT17" s="43"/>
      <c r="IU17" s="43"/>
      <c r="IV17" s="43"/>
      <c r="IW17" s="43"/>
      <c r="IX17" s="43"/>
      <c r="IY17" s="43"/>
      <c r="IZ17" s="43"/>
      <c r="JA17" s="43"/>
      <c r="JB17" s="43"/>
      <c r="JC17" s="43"/>
      <c r="JD17" s="43"/>
      <c r="JE17" s="43"/>
      <c r="JF17" s="43"/>
      <c r="JG17" s="43"/>
      <c r="JH17" s="43"/>
      <c r="JI17" s="43"/>
      <c r="JJ17" s="43"/>
      <c r="JK17" s="43"/>
      <c r="JL17" s="43"/>
      <c r="JM17" s="43"/>
      <c r="JN17" s="43"/>
      <c r="JO17" s="43"/>
      <c r="JP17" s="43"/>
      <c r="JQ17" s="43"/>
      <c r="JR17" s="43"/>
      <c r="JS17" s="43"/>
      <c r="JT17" s="43"/>
      <c r="JU17" s="43"/>
      <c r="JV17" s="43"/>
      <c r="JW17" s="43"/>
      <c r="JX17" s="43"/>
      <c r="JY17" s="43"/>
      <c r="JZ17" s="43"/>
      <c r="KA17" s="43"/>
      <c r="KB17" s="43"/>
      <c r="KC17" s="43"/>
      <c r="KD17" s="43"/>
      <c r="KE17" s="43"/>
      <c r="KF17" s="43"/>
      <c r="KG17" s="43"/>
      <c r="KH17" s="43"/>
      <c r="KI17" s="43"/>
      <c r="KJ17" s="43"/>
      <c r="KK17" s="43"/>
      <c r="KL17" s="43"/>
      <c r="KM17" s="43"/>
      <c r="KN17" s="43"/>
      <c r="KO17" s="43"/>
      <c r="KP17" s="43"/>
      <c r="KQ17" s="43"/>
      <c r="KR17" s="43"/>
      <c r="KS17" s="43"/>
      <c r="KT17" s="43"/>
      <c r="KU17" s="43"/>
      <c r="KV17" s="43"/>
      <c r="KW17" s="43"/>
      <c r="KX17" s="43"/>
      <c r="KY17" s="43"/>
      <c r="KZ17" s="43"/>
      <c r="LA17" s="43"/>
      <c r="LB17" s="43"/>
      <c r="LC17" s="43"/>
      <c r="LD17" s="43"/>
      <c r="LE17" s="43"/>
      <c r="LF17" s="43"/>
      <c r="LG17" s="43"/>
      <c r="LH17" s="43"/>
      <c r="LI17" s="43"/>
      <c r="LJ17" s="43"/>
      <c r="LK17" s="43"/>
      <c r="LL17" s="43"/>
      <c r="LM17" s="43"/>
      <c r="LN17" s="43"/>
      <c r="LO17" s="43"/>
      <c r="LP17" s="43"/>
      <c r="LQ17" s="43"/>
      <c r="LR17" s="43"/>
      <c r="LS17" s="43"/>
      <c r="LT17" s="43"/>
      <c r="LU17" s="43"/>
      <c r="LV17" s="43"/>
      <c r="LW17" s="43"/>
      <c r="LX17" s="43"/>
      <c r="LY17" s="43"/>
      <c r="LZ17" s="43"/>
      <c r="MA17" s="43"/>
      <c r="MB17" s="43"/>
      <c r="MC17" s="43"/>
      <c r="MD17" s="43"/>
      <c r="ME17" s="43"/>
      <c r="MF17" s="43"/>
      <c r="MG17" s="43"/>
      <c r="MH17" s="43"/>
      <c r="MI17" s="43"/>
      <c r="MJ17" s="43"/>
      <c r="MK17" s="43"/>
      <c r="ML17" s="43"/>
      <c r="MM17" s="43"/>
      <c r="MN17" s="43"/>
      <c r="MO17" s="43"/>
      <c r="MP17" s="43"/>
      <c r="MQ17" s="43"/>
      <c r="MR17" s="43"/>
      <c r="MS17" s="43"/>
      <c r="MT17" s="43"/>
      <c r="MU17" s="43"/>
      <c r="MV17" s="43"/>
      <c r="MW17" s="43"/>
      <c r="MX17" s="43"/>
      <c r="MY17" s="43"/>
      <c r="MZ17" s="43"/>
      <c r="NA17" s="43"/>
      <c r="NB17" s="43"/>
      <c r="NC17" s="43"/>
      <c r="ND17" s="43"/>
      <c r="NE17" s="43"/>
      <c r="NF17" s="43"/>
      <c r="NG17" s="43"/>
      <c r="NH17" s="43"/>
      <c r="NI17" s="43"/>
      <c r="NJ17" s="43"/>
      <c r="NK17" s="43"/>
      <c r="NL17" s="43"/>
      <c r="NM17" s="43"/>
      <c r="NN17" s="43"/>
      <c r="NO17" s="43"/>
      <c r="NP17" s="43"/>
      <c r="NQ17" s="43"/>
      <c r="NR17" s="43"/>
      <c r="NS17" s="43"/>
      <c r="NT17" s="43"/>
      <c r="NU17" s="43"/>
      <c r="NV17" s="43"/>
      <c r="NW17" s="43"/>
      <c r="NX17" s="43"/>
      <c r="NY17" s="43"/>
      <c r="NZ17" s="43"/>
      <c r="OA17" s="43"/>
      <c r="OB17" s="43"/>
      <c r="OC17" s="43"/>
      <c r="OD17" s="43"/>
      <c r="OE17" s="43"/>
      <c r="OF17" s="43"/>
      <c r="OG17" s="43"/>
      <c r="OH17" s="43"/>
      <c r="OI17" s="43"/>
      <c r="OJ17" s="43"/>
      <c r="OK17" s="43"/>
      <c r="OL17" s="43"/>
      <c r="OM17" s="43"/>
      <c r="ON17" s="43"/>
      <c r="OO17" s="43"/>
      <c r="OP17" s="43"/>
      <c r="OQ17" s="43"/>
      <c r="OR17" s="43"/>
      <c r="OS17" s="43"/>
      <c r="OT17" s="43"/>
      <c r="OU17" s="43"/>
      <c r="OV17" s="43"/>
      <c r="OW17" s="43"/>
      <c r="OX17" s="43"/>
      <c r="OY17" s="43"/>
      <c r="OZ17" s="43"/>
      <c r="PA17" s="43"/>
      <c r="PB17" s="43"/>
      <c r="PC17" s="43"/>
      <c r="PD17" s="43"/>
      <c r="PE17" s="43"/>
      <c r="PF17" s="43"/>
      <c r="PG17" s="43"/>
      <c r="PH17" s="43"/>
      <c r="PI17" s="43"/>
      <c r="PJ17" s="43"/>
      <c r="PK17" s="43"/>
      <c r="PL17" s="43"/>
      <c r="PM17" s="43"/>
      <c r="PN17" s="43"/>
      <c r="PO17" s="43"/>
      <c r="PP17" s="43"/>
      <c r="PQ17" s="43"/>
      <c r="PR17" s="43"/>
      <c r="PS17" s="43"/>
      <c r="PT17" s="43"/>
      <c r="PU17" s="43"/>
      <c r="PV17" s="43"/>
      <c r="PW17" s="43"/>
      <c r="PX17" s="43"/>
      <c r="PY17" s="43"/>
      <c r="PZ17" s="43"/>
      <c r="QA17" s="43"/>
      <c r="QB17" s="43"/>
      <c r="QC17" s="43"/>
      <c r="QD17" s="43"/>
      <c r="QE17" s="43"/>
      <c r="QF17" s="43"/>
      <c r="QG17" s="43"/>
      <c r="QH17" s="43"/>
      <c r="QI17" s="43"/>
      <c r="QJ17" s="43"/>
      <c r="QK17" s="43"/>
      <c r="QL17" s="43"/>
      <c r="QM17" s="43"/>
      <c r="QN17" s="43"/>
      <c r="QO17" s="43"/>
      <c r="QP17" s="43"/>
      <c r="QQ17" s="43"/>
      <c r="QR17" s="43"/>
      <c r="QS17" s="43"/>
      <c r="QT17" s="43"/>
      <c r="QU17" s="43"/>
      <c r="QV17" s="43"/>
      <c r="QW17" s="43"/>
      <c r="QX17" s="43"/>
      <c r="QY17" s="43"/>
      <c r="QZ17" s="43"/>
      <c r="RA17" s="43"/>
      <c r="RB17" s="43"/>
      <c r="RC17" s="43"/>
      <c r="RD17" s="43"/>
      <c r="RE17" s="43"/>
      <c r="RF17" s="43"/>
      <c r="RG17" s="43"/>
      <c r="RH17" s="43"/>
      <c r="RI17" s="43"/>
      <c r="RJ17" s="43"/>
      <c r="RK17" s="43"/>
      <c r="RL17" s="43"/>
      <c r="RM17" s="43"/>
      <c r="RN17" s="43"/>
      <c r="RO17" s="43"/>
      <c r="RP17" s="43"/>
      <c r="RQ17" s="43"/>
      <c r="RR17" s="43"/>
      <c r="RS17" s="43"/>
      <c r="RT17" s="43"/>
      <c r="RU17" s="43"/>
      <c r="RV17" s="43"/>
      <c r="RW17" s="43"/>
      <c r="RX17" s="43"/>
      <c r="RY17" s="43"/>
      <c r="RZ17" s="43"/>
      <c r="SA17" s="43"/>
      <c r="SB17" s="43"/>
      <c r="SC17" s="43"/>
      <c r="SD17" s="43"/>
      <c r="SE17" s="43"/>
      <c r="SF17" s="43"/>
      <c r="SG17" s="43"/>
      <c r="SH17" s="43"/>
      <c r="SI17" s="43"/>
      <c r="SJ17" s="43"/>
      <c r="SK17" s="43"/>
      <c r="SL17" s="43"/>
      <c r="SM17" s="43"/>
      <c r="SN17" s="43"/>
      <c r="SO17" s="43"/>
      <c r="SP17" s="43"/>
      <c r="SQ17" s="43"/>
      <c r="SR17" s="43"/>
      <c r="SS17" s="43"/>
      <c r="ST17" s="43"/>
      <c r="SU17" s="43"/>
      <c r="SV17" s="43"/>
      <c r="SW17" s="43"/>
      <c r="SX17" s="43"/>
      <c r="SY17" s="43"/>
      <c r="SZ17" s="43"/>
      <c r="TA17" s="43"/>
      <c r="TB17" s="43"/>
      <c r="TC17" s="43"/>
      <c r="TD17" s="43"/>
      <c r="TE17" s="43"/>
      <c r="TF17" s="43"/>
      <c r="TG17" s="43"/>
      <c r="TH17" s="43"/>
      <c r="TI17" s="43"/>
      <c r="TJ17" s="43"/>
      <c r="TK17" s="43"/>
      <c r="TL17" s="43"/>
      <c r="TM17" s="43"/>
      <c r="TN17" s="43"/>
      <c r="TO17" s="43"/>
      <c r="TP17" s="43"/>
      <c r="TQ17" s="43"/>
      <c r="TR17" s="43"/>
      <c r="TS17" s="43"/>
      <c r="TT17" s="43"/>
      <c r="TU17" s="43"/>
      <c r="TV17" s="43"/>
      <c r="TW17" s="43"/>
      <c r="TX17" s="43"/>
      <c r="TY17" s="43"/>
      <c r="TZ17" s="43"/>
      <c r="UA17" s="43"/>
      <c r="UB17" s="43"/>
      <c r="UC17" s="43"/>
      <c r="UD17" s="43"/>
      <c r="UE17" s="43"/>
      <c r="UF17" s="43"/>
      <c r="UG17" s="43"/>
      <c r="UH17" s="43"/>
      <c r="UI17" s="43"/>
      <c r="UJ17" s="43"/>
      <c r="UK17" s="43"/>
      <c r="UL17" s="43"/>
      <c r="UM17" s="43"/>
      <c r="UN17" s="43"/>
      <c r="UO17" s="43"/>
      <c r="UP17" s="43"/>
      <c r="UQ17" s="43"/>
      <c r="UR17" s="43"/>
      <c r="US17" s="43"/>
      <c r="UT17" s="43"/>
      <c r="UU17" s="43"/>
      <c r="UV17" s="43"/>
      <c r="UW17" s="43"/>
      <c r="UX17" s="43"/>
      <c r="UY17" s="43"/>
      <c r="UZ17" s="43"/>
      <c r="VA17" s="43"/>
      <c r="VB17" s="43"/>
      <c r="VC17" s="43"/>
      <c r="VD17" s="43"/>
      <c r="VE17" s="43"/>
      <c r="VF17" s="43"/>
      <c r="VG17" s="43"/>
      <c r="VH17" s="43"/>
      <c r="VI17" s="43"/>
      <c r="VJ17" s="43"/>
      <c r="VK17" s="43"/>
      <c r="VL17" s="43"/>
      <c r="VM17" s="43"/>
      <c r="VN17" s="43"/>
      <c r="VO17" s="43"/>
      <c r="VP17" s="43"/>
      <c r="VQ17" s="43"/>
      <c r="VR17" s="43"/>
      <c r="VS17" s="43"/>
      <c r="VT17" s="43"/>
      <c r="VU17" s="43"/>
      <c r="VV17" s="43"/>
      <c r="VW17" s="43"/>
      <c r="VX17" s="43"/>
      <c r="VY17" s="43"/>
      <c r="VZ17" s="43"/>
      <c r="WA17" s="43"/>
      <c r="WB17" s="43"/>
      <c r="WC17" s="43"/>
      <c r="WD17" s="43"/>
      <c r="WE17" s="43"/>
      <c r="WF17" s="43"/>
      <c r="WG17" s="43"/>
      <c r="WH17" s="43"/>
      <c r="WI17" s="43"/>
      <c r="WJ17" s="43"/>
      <c r="WK17" s="43"/>
      <c r="WL17" s="43"/>
      <c r="WM17" s="43"/>
      <c r="WN17" s="43"/>
      <c r="WO17" s="43"/>
      <c r="WP17" s="43"/>
      <c r="WQ17" s="43"/>
      <c r="WR17" s="43"/>
      <c r="WS17" s="43"/>
      <c r="WT17" s="43"/>
      <c r="WU17" s="43"/>
      <c r="WV17" s="43"/>
      <c r="WW17" s="43"/>
      <c r="WX17" s="43"/>
      <c r="WY17" s="43"/>
      <c r="WZ17" s="43"/>
      <c r="XA17" s="43"/>
      <c r="XB17" s="43"/>
      <c r="XC17" s="43"/>
      <c r="XD17" s="43"/>
      <c r="XE17" s="43"/>
      <c r="XF17" s="43"/>
      <c r="XG17" s="43"/>
      <c r="XH17" s="43"/>
      <c r="XI17" s="43"/>
      <c r="XJ17" s="43"/>
      <c r="XK17" s="43"/>
      <c r="XL17" s="43"/>
      <c r="XM17" s="43"/>
      <c r="XN17" s="43"/>
      <c r="XO17" s="43"/>
      <c r="XP17" s="43"/>
      <c r="XQ17" s="43"/>
      <c r="XR17" s="43"/>
      <c r="XS17" s="43"/>
      <c r="XT17" s="43"/>
      <c r="XU17" s="43"/>
      <c r="XV17" s="43"/>
      <c r="XW17" s="43"/>
      <c r="XX17" s="43"/>
      <c r="XY17" s="43"/>
      <c r="XZ17" s="43"/>
      <c r="YA17" s="43"/>
      <c r="YB17" s="43"/>
      <c r="YC17" s="43"/>
      <c r="YD17" s="43"/>
      <c r="YE17" s="43"/>
      <c r="YF17" s="43"/>
      <c r="YG17" s="43"/>
      <c r="YH17" s="43"/>
      <c r="YI17" s="43"/>
      <c r="YJ17" s="43"/>
      <c r="YK17" s="43"/>
      <c r="YL17" s="43"/>
      <c r="YM17" s="43"/>
      <c r="YN17" s="43"/>
      <c r="YO17" s="43"/>
      <c r="YP17" s="43"/>
      <c r="YQ17" s="43"/>
      <c r="YR17" s="43"/>
      <c r="YS17" s="43"/>
      <c r="YT17" s="43"/>
      <c r="YU17" s="43"/>
      <c r="YV17" s="43"/>
      <c r="YW17" s="43"/>
      <c r="YX17" s="43"/>
      <c r="YY17" s="43"/>
      <c r="YZ17" s="43"/>
      <c r="ZA17" s="43"/>
      <c r="ZB17" s="43"/>
      <c r="ZC17" s="43"/>
      <c r="ZD17" s="43"/>
      <c r="ZE17" s="43"/>
      <c r="ZF17" s="43"/>
      <c r="ZG17" s="43"/>
      <c r="ZH17" s="43"/>
      <c r="ZI17" s="43"/>
      <c r="ZJ17" s="43"/>
      <c r="ZK17" s="43"/>
      <c r="ZL17" s="43"/>
      <c r="ZM17" s="43"/>
      <c r="ZN17" s="43"/>
      <c r="ZO17" s="43"/>
      <c r="ZP17" s="43"/>
      <c r="ZQ17" s="43"/>
      <c r="ZR17" s="43"/>
      <c r="ZS17" s="43"/>
      <c r="ZT17" s="43"/>
      <c r="ZU17" s="43"/>
      <c r="ZV17" s="43"/>
      <c r="ZW17" s="43"/>
      <c r="ZX17" s="43"/>
      <c r="ZY17" s="43"/>
      <c r="ZZ17" s="43"/>
      <c r="AAA17" s="43"/>
      <c r="AAB17" s="43"/>
      <c r="AAC17" s="43"/>
      <c r="AAD17" s="43"/>
      <c r="AAE17" s="43"/>
      <c r="AAF17" s="43"/>
      <c r="AAG17" s="43"/>
      <c r="AAH17" s="43"/>
      <c r="AAI17" s="43"/>
      <c r="AAJ17" s="43"/>
      <c r="AAK17" s="43"/>
      <c r="AAL17" s="43"/>
      <c r="AAM17" s="43"/>
      <c r="AAN17" s="43"/>
      <c r="AAO17" s="43"/>
      <c r="AAP17" s="43"/>
      <c r="AAQ17" s="43"/>
      <c r="AAR17" s="43"/>
      <c r="AAS17" s="43"/>
      <c r="AAT17" s="43"/>
      <c r="AAU17" s="43"/>
      <c r="AAV17" s="43"/>
      <c r="AAW17" s="43"/>
      <c r="AAX17" s="43"/>
      <c r="AAY17" s="43"/>
      <c r="AAZ17" s="43"/>
      <c r="ABA17" s="43"/>
      <c r="ABB17" s="43"/>
      <c r="ABC17" s="43"/>
      <c r="ABD17" s="43"/>
      <c r="ABE17" s="43"/>
      <c r="ABF17" s="43"/>
      <c r="ABG17" s="43"/>
      <c r="ABH17" s="43"/>
      <c r="ABI17" s="43"/>
      <c r="ABJ17" s="43"/>
      <c r="ABK17" s="43"/>
      <c r="ABL17" s="43"/>
      <c r="ABM17" s="43"/>
      <c r="ABN17" s="43"/>
      <c r="ABO17" s="43"/>
      <c r="ABP17" s="43"/>
      <c r="ABQ17" s="43"/>
      <c r="ABR17" s="43"/>
      <c r="ABS17" s="43"/>
      <c r="ABT17" s="43"/>
      <c r="ABU17" s="43"/>
      <c r="ABV17" s="43"/>
      <c r="ABW17" s="43"/>
      <c r="ABX17" s="43"/>
      <c r="ABY17" s="43"/>
      <c r="ABZ17" s="43"/>
      <c r="ACA17" s="43"/>
      <c r="ACB17" s="43"/>
      <c r="ACC17" s="43"/>
      <c r="ACD17" s="43"/>
      <c r="ACE17" s="43"/>
      <c r="ACF17" s="43"/>
      <c r="ACG17" s="43"/>
      <c r="ACH17" s="43"/>
      <c r="ACI17" s="43"/>
      <c r="ACJ17" s="43"/>
      <c r="ACK17" s="43"/>
      <c r="ACL17" s="43"/>
      <c r="ACM17" s="43"/>
      <c r="ACN17" s="43"/>
      <c r="ACO17" s="43"/>
      <c r="ACP17" s="43"/>
      <c r="ACQ17" s="43"/>
      <c r="ACR17" s="43"/>
      <c r="ACS17" s="43"/>
      <c r="ACT17" s="43"/>
      <c r="ACU17" s="43"/>
      <c r="ACV17" s="43"/>
      <c r="ACW17" s="43"/>
      <c r="ACX17" s="43"/>
      <c r="ACY17" s="43"/>
      <c r="ACZ17" s="43"/>
      <c r="ADA17" s="43"/>
      <c r="ADB17" s="43"/>
      <c r="ADC17" s="43"/>
      <c r="ADD17" s="43"/>
      <c r="ADE17" s="43"/>
      <c r="ADF17" s="43"/>
      <c r="ADG17" s="43"/>
      <c r="ADH17" s="43"/>
      <c r="ADI17" s="43"/>
      <c r="ADJ17" s="43"/>
      <c r="ADK17" s="43"/>
      <c r="ADL17" s="43"/>
      <c r="ADM17" s="43"/>
      <c r="ADN17" s="43"/>
      <c r="ADO17" s="43"/>
      <c r="ADP17" s="43"/>
      <c r="ADQ17" s="43"/>
      <c r="ADR17" s="43"/>
      <c r="ADS17" s="43"/>
      <c r="ADT17" s="43"/>
      <c r="ADU17" s="43"/>
      <c r="ADV17" s="43"/>
      <c r="ADW17" s="43"/>
      <c r="ADX17" s="43"/>
      <c r="ADY17" s="43"/>
      <c r="ADZ17" s="43"/>
      <c r="AEA17" s="43"/>
      <c r="AEB17" s="43"/>
      <c r="AEC17" s="43"/>
      <c r="AED17" s="43"/>
      <c r="AEE17" s="43"/>
      <c r="AEF17" s="43"/>
      <c r="AEG17" s="43"/>
      <c r="AEH17" s="43"/>
      <c r="AEI17" s="43"/>
      <c r="AEJ17" s="43"/>
      <c r="AEK17" s="43"/>
      <c r="AEL17" s="43"/>
      <c r="AEM17" s="43"/>
      <c r="AEN17" s="43"/>
      <c r="AEO17" s="43"/>
      <c r="AEP17" s="43"/>
      <c r="AEQ17" s="43"/>
      <c r="AER17" s="43"/>
      <c r="AES17" s="43"/>
      <c r="AET17" s="43"/>
      <c r="AEU17" s="43"/>
      <c r="AEV17" s="43"/>
      <c r="AEW17" s="43"/>
      <c r="AEX17" s="43"/>
      <c r="AEY17" s="43"/>
      <c r="AEZ17" s="43"/>
      <c r="AFA17" s="43"/>
      <c r="AFB17" s="43"/>
      <c r="AFC17" s="43"/>
      <c r="AFD17" s="43"/>
      <c r="AFE17" s="43"/>
      <c r="AFF17" s="43"/>
      <c r="AFG17" s="43"/>
      <c r="AFH17" s="43"/>
      <c r="AFI17" s="43"/>
      <c r="AFJ17" s="43"/>
      <c r="AFK17" s="43"/>
      <c r="AFL17" s="43"/>
      <c r="AFM17" s="43"/>
      <c r="AFN17" s="43"/>
      <c r="AFO17" s="43"/>
      <c r="AFP17" s="43"/>
      <c r="AFQ17" s="43"/>
      <c r="AFR17" s="43"/>
      <c r="AFS17" s="43"/>
      <c r="AFT17" s="43"/>
      <c r="AFU17" s="43"/>
      <c r="AFV17" s="43"/>
      <c r="AFW17" s="43"/>
      <c r="AFX17" s="43"/>
      <c r="AFY17" s="43"/>
      <c r="AFZ17" s="43"/>
      <c r="AGA17" s="43"/>
      <c r="AGB17" s="43"/>
      <c r="AGC17" s="43"/>
      <c r="AGD17" s="43"/>
      <c r="AGE17" s="43"/>
      <c r="AGF17" s="43"/>
      <c r="AGG17" s="43"/>
      <c r="AGH17" s="43"/>
      <c r="AGI17" s="43"/>
      <c r="AGJ17" s="43"/>
      <c r="AGK17" s="43"/>
      <c r="AGL17" s="43"/>
      <c r="AGM17" s="43"/>
      <c r="AGN17" s="43"/>
      <c r="AGO17" s="43"/>
      <c r="AGP17" s="43"/>
      <c r="AGQ17" s="43"/>
      <c r="AGR17" s="43"/>
      <c r="AGS17" s="43"/>
      <c r="AGT17" s="43"/>
      <c r="AGU17" s="43"/>
      <c r="AGV17" s="43"/>
      <c r="AGW17" s="43"/>
      <c r="AGX17" s="43"/>
      <c r="AGY17" s="43"/>
      <c r="AGZ17" s="43"/>
      <c r="AHA17" s="43"/>
      <c r="AHB17" s="43"/>
      <c r="AHC17" s="43"/>
      <c r="AHD17" s="43"/>
      <c r="AHE17" s="43"/>
      <c r="AHF17" s="43"/>
      <c r="AHG17" s="43"/>
      <c r="AHH17" s="43"/>
      <c r="AHI17" s="43"/>
      <c r="AHJ17" s="43"/>
      <c r="AHK17" s="43"/>
      <c r="AHL17" s="43"/>
      <c r="AHM17" s="43"/>
      <c r="AHN17" s="43"/>
      <c r="AHO17" s="43"/>
      <c r="AHP17" s="43"/>
      <c r="AHQ17" s="43"/>
      <c r="AHR17" s="43"/>
      <c r="AHS17" s="43"/>
      <c r="AHT17" s="43"/>
      <c r="AHU17" s="43"/>
      <c r="AHV17" s="43"/>
      <c r="AHW17" s="43"/>
      <c r="AHX17" s="43"/>
      <c r="AHY17" s="43"/>
      <c r="AHZ17" s="43"/>
      <c r="AIA17" s="43"/>
      <c r="AIB17" s="43"/>
      <c r="AIC17" s="43"/>
      <c r="AID17" s="43"/>
      <c r="AIE17" s="43"/>
      <c r="AIF17" s="43"/>
      <c r="AIG17" s="43"/>
      <c r="AIH17" s="43"/>
      <c r="AII17" s="43"/>
      <c r="AIJ17" s="43"/>
      <c r="AIK17" s="43"/>
      <c r="AIL17" s="43"/>
      <c r="AIM17" s="43"/>
      <c r="AIN17" s="43"/>
      <c r="AIO17" s="43"/>
      <c r="AIP17" s="43"/>
      <c r="AIQ17" s="43"/>
      <c r="AIR17" s="43"/>
      <c r="AIS17" s="43"/>
      <c r="AIT17" s="43"/>
      <c r="AIU17" s="43"/>
      <c r="AIV17" s="43"/>
      <c r="AIW17" s="43"/>
      <c r="AIX17" s="43"/>
      <c r="AIY17" s="43"/>
      <c r="AIZ17" s="43"/>
      <c r="AJA17" s="43"/>
      <c r="AJB17" s="43"/>
      <c r="AJC17" s="43"/>
      <c r="AJD17" s="43"/>
      <c r="AJE17" s="43"/>
      <c r="AJF17" s="43"/>
      <c r="AJG17" s="43"/>
      <c r="AJH17" s="43"/>
      <c r="AJI17" s="43"/>
      <c r="AJJ17" s="43"/>
      <c r="AJK17" s="43"/>
      <c r="AJL17" s="43"/>
      <c r="AJM17" s="43"/>
      <c r="AJN17" s="43"/>
      <c r="AJO17" s="43"/>
      <c r="AJP17" s="43"/>
      <c r="AJQ17" s="43"/>
      <c r="AJR17" s="43"/>
      <c r="AJS17" s="43"/>
      <c r="AJT17" s="43"/>
      <c r="AJU17" s="43"/>
      <c r="AJV17" s="43"/>
      <c r="AJW17" s="43"/>
      <c r="AJX17" s="43"/>
      <c r="AJY17" s="43"/>
      <c r="AJZ17" s="43"/>
      <c r="AKA17" s="43"/>
      <c r="AKB17" s="43"/>
      <c r="AKC17" s="43"/>
      <c r="AKD17" s="43"/>
      <c r="AKE17" s="43"/>
      <c r="AKF17" s="43"/>
      <c r="AKG17" s="43"/>
      <c r="AKH17" s="43"/>
      <c r="AKI17" s="43"/>
      <c r="AKJ17" s="43"/>
      <c r="AKK17" s="43"/>
      <c r="AKL17" s="43"/>
      <c r="AKM17" s="43"/>
      <c r="AKN17" s="43"/>
      <c r="AKO17" s="43"/>
      <c r="AKP17" s="43"/>
      <c r="AKQ17" s="43"/>
      <c r="AKR17" s="43"/>
      <c r="AKS17" s="43"/>
      <c r="AKT17" s="43"/>
      <c r="AKU17" s="43"/>
      <c r="AKV17" s="43"/>
      <c r="AKW17" s="43"/>
      <c r="AKX17" s="43"/>
      <c r="AKY17" s="43"/>
      <c r="AKZ17" s="43"/>
      <c r="ALA17" s="43"/>
      <c r="ALB17" s="43"/>
      <c r="ALC17" s="43"/>
      <c r="ALD17" s="43"/>
      <c r="ALE17" s="43"/>
      <c r="ALF17" s="43"/>
      <c r="ALG17" s="43"/>
      <c r="ALH17" s="43"/>
      <c r="ALI17" s="43"/>
      <c r="ALJ17" s="43"/>
      <c r="ALK17" s="43"/>
      <c r="ALL17" s="43"/>
      <c r="ALM17" s="43"/>
      <c r="ALN17" s="43"/>
      <c r="ALO17" s="43"/>
      <c r="ALP17" s="43"/>
      <c r="ALQ17" s="43"/>
      <c r="ALR17" s="43"/>
      <c r="ALS17" s="43"/>
      <c r="ALT17" s="43"/>
      <c r="ALU17" s="43"/>
      <c r="ALV17" s="43"/>
      <c r="ALW17" s="43"/>
      <c r="ALX17" s="43"/>
      <c r="ALY17" s="43"/>
      <c r="ALZ17" s="43"/>
      <c r="AMA17" s="43"/>
      <c r="AMB17" s="43"/>
      <c r="AMC17" s="43"/>
      <c r="AMD17" s="43"/>
      <c r="AME17" s="43"/>
      <c r="AMF17" s="43"/>
      <c r="AMG17" s="43"/>
      <c r="AMH17" s="43"/>
      <c r="AMI17" s="43"/>
      <c r="AMJ17" s="43"/>
      <c r="AMK17" s="43"/>
      <c r="AML17" s="43"/>
      <c r="AMM17" s="43"/>
      <c r="AMN17" s="43"/>
      <c r="AMO17" s="43"/>
      <c r="AMP17" s="43"/>
      <c r="AMQ17" s="43"/>
      <c r="AMR17" s="43"/>
      <c r="AMS17" s="43"/>
      <c r="AMT17" s="43"/>
      <c r="AMU17" s="43"/>
      <c r="AMV17" s="43"/>
      <c r="AMW17" s="43"/>
      <c r="AMX17" s="43"/>
      <c r="AMY17" s="43"/>
      <c r="AMZ17" s="43"/>
      <c r="ANA17" s="43"/>
      <c r="ANB17" s="43"/>
      <c r="ANC17" s="43"/>
      <c r="AND17" s="43"/>
      <c r="ANE17" s="43"/>
      <c r="ANF17" s="43"/>
      <c r="ANG17" s="43"/>
      <c r="ANH17" s="43"/>
      <c r="ANI17" s="43"/>
      <c r="ANJ17" s="43"/>
      <c r="ANK17" s="43"/>
      <c r="ANL17" s="43"/>
      <c r="ANM17" s="43"/>
      <c r="ANN17" s="43"/>
      <c r="ANO17" s="43"/>
      <c r="ANP17" s="43"/>
      <c r="ANQ17" s="43"/>
      <c r="ANR17" s="43"/>
      <c r="ANS17" s="43"/>
      <c r="ANT17" s="43"/>
      <c r="ANU17" s="43"/>
      <c r="ANV17" s="43"/>
      <c r="ANW17" s="43"/>
      <c r="ANX17" s="43"/>
      <c r="ANY17" s="43"/>
      <c r="ANZ17" s="43"/>
      <c r="AOA17" s="43"/>
      <c r="AOB17" s="43"/>
      <c r="AOC17" s="43"/>
      <c r="AOD17" s="43"/>
      <c r="AOE17" s="43"/>
      <c r="AOF17" s="43"/>
      <c r="AOG17" s="43"/>
      <c r="AOH17" s="43"/>
      <c r="AOI17" s="43"/>
      <c r="AOJ17" s="43"/>
      <c r="AOK17" s="43"/>
      <c r="AOL17" s="43"/>
      <c r="AOM17" s="43"/>
      <c r="AON17" s="43"/>
      <c r="AOO17" s="43"/>
      <c r="AOP17" s="43"/>
      <c r="AOQ17" s="43"/>
      <c r="AOR17" s="43"/>
      <c r="AOS17" s="43"/>
      <c r="AOT17" s="43"/>
      <c r="AOU17" s="43"/>
      <c r="AOV17" s="43"/>
      <c r="AOW17" s="43"/>
      <c r="AOX17" s="43"/>
      <c r="AOY17" s="43"/>
      <c r="AOZ17" s="43"/>
      <c r="APA17" s="43"/>
      <c r="APB17" s="43"/>
      <c r="APC17" s="43"/>
      <c r="APD17" s="43"/>
      <c r="APE17" s="43"/>
      <c r="APF17" s="43"/>
      <c r="APG17" s="43"/>
      <c r="APH17" s="43"/>
      <c r="API17" s="43"/>
      <c r="APJ17" s="43"/>
      <c r="APK17" s="43"/>
      <c r="APL17" s="43"/>
      <c r="APM17" s="43"/>
      <c r="APN17" s="43"/>
      <c r="APO17" s="43"/>
      <c r="APP17" s="43"/>
      <c r="APQ17" s="43"/>
      <c r="APR17" s="43"/>
      <c r="APS17" s="43"/>
      <c r="APT17" s="43"/>
      <c r="APU17" s="43"/>
      <c r="APV17" s="43"/>
      <c r="APW17" s="43"/>
      <c r="APX17" s="43"/>
      <c r="APY17" s="43"/>
      <c r="APZ17" s="43"/>
      <c r="AQA17" s="43"/>
      <c r="AQB17" s="43"/>
      <c r="AQC17" s="43"/>
      <c r="AQD17" s="43"/>
      <c r="AQE17" s="43"/>
      <c r="AQF17" s="43"/>
      <c r="AQG17" s="43"/>
      <c r="AQH17" s="43"/>
      <c r="AQI17" s="43"/>
      <c r="AQJ17" s="43"/>
      <c r="AQK17" s="43"/>
      <c r="AQL17" s="43"/>
      <c r="AQM17" s="43"/>
      <c r="AQN17" s="43"/>
      <c r="AQO17" s="43"/>
      <c r="AQP17" s="43"/>
      <c r="AQQ17" s="43"/>
      <c r="AQR17" s="43"/>
      <c r="AQS17" s="43"/>
      <c r="AQT17" s="43"/>
      <c r="AQU17" s="43"/>
      <c r="AQV17" s="43"/>
      <c r="AQW17" s="43"/>
      <c r="AQX17" s="43"/>
      <c r="AQY17" s="43"/>
      <c r="AQZ17" s="43"/>
      <c r="ARA17" s="43"/>
      <c r="ARB17" s="43"/>
      <c r="ARC17" s="43"/>
      <c r="ARD17" s="43"/>
      <c r="ARE17" s="43"/>
      <c r="ARF17" s="43"/>
      <c r="ARG17" s="43"/>
      <c r="ARH17" s="43"/>
      <c r="ARI17" s="43"/>
      <c r="ARJ17" s="43"/>
      <c r="ARK17" s="43"/>
      <c r="ARL17" s="43"/>
      <c r="ARM17" s="43"/>
      <c r="ARN17" s="43"/>
      <c r="ARO17" s="43"/>
      <c r="ARP17" s="43"/>
      <c r="ARQ17" s="43"/>
      <c r="ARR17" s="43"/>
      <c r="ARS17" s="43"/>
      <c r="ART17" s="43"/>
      <c r="ARU17" s="43"/>
      <c r="ARV17" s="43"/>
      <c r="ARW17" s="43"/>
      <c r="ARX17" s="43"/>
      <c r="ARY17" s="43"/>
      <c r="ARZ17" s="43"/>
      <c r="ASA17" s="43"/>
      <c r="ASB17" s="43"/>
      <c r="ASC17" s="43"/>
      <c r="ASD17" s="43"/>
      <c r="ASE17" s="43"/>
      <c r="ASF17" s="43"/>
      <c r="ASG17" s="43"/>
      <c r="ASH17" s="43"/>
      <c r="ASI17" s="43"/>
      <c r="ASJ17" s="43"/>
      <c r="ASK17" s="43"/>
      <c r="ASL17" s="43"/>
      <c r="ASM17" s="43"/>
      <c r="ASN17" s="43"/>
      <c r="ASO17" s="43"/>
      <c r="ASP17" s="43"/>
      <c r="ASQ17" s="43"/>
      <c r="ASR17" s="43"/>
      <c r="ASS17" s="43"/>
      <c r="AST17" s="43"/>
      <c r="ASU17" s="43"/>
      <c r="ASV17" s="43"/>
      <c r="ASW17" s="43"/>
      <c r="ASX17" s="43"/>
      <c r="ASY17" s="43"/>
      <c r="ASZ17" s="43"/>
      <c r="ATA17" s="43"/>
      <c r="ATB17" s="43"/>
      <c r="ATC17" s="43"/>
      <c r="ATD17" s="43"/>
      <c r="ATE17" s="43"/>
      <c r="ATF17" s="43"/>
      <c r="ATG17" s="43"/>
      <c r="ATH17" s="43"/>
      <c r="ATI17" s="43"/>
      <c r="ATJ17" s="43"/>
      <c r="ATK17" s="43"/>
      <c r="ATL17" s="43"/>
      <c r="ATM17" s="43"/>
      <c r="ATN17" s="43"/>
      <c r="ATO17" s="43"/>
      <c r="ATP17" s="43"/>
      <c r="ATQ17" s="43"/>
      <c r="ATR17" s="43"/>
      <c r="ATS17" s="43"/>
      <c r="ATT17" s="43"/>
      <c r="ATU17" s="43"/>
      <c r="ATV17" s="43"/>
      <c r="ATW17" s="43"/>
      <c r="ATX17" s="43"/>
      <c r="ATY17" s="43"/>
      <c r="ATZ17" s="43"/>
      <c r="AUA17" s="43"/>
      <c r="AUB17" s="43"/>
      <c r="AUC17" s="43"/>
      <c r="AUD17" s="43"/>
      <c r="AUE17" s="43"/>
      <c r="AUF17" s="43"/>
      <c r="AUG17" s="43"/>
      <c r="AUH17" s="43"/>
      <c r="AUI17" s="43"/>
      <c r="AUJ17" s="43"/>
      <c r="AUK17" s="43"/>
      <c r="AUL17" s="43"/>
      <c r="AUM17" s="43"/>
      <c r="AUN17" s="43"/>
      <c r="AUO17" s="43"/>
      <c r="AUP17" s="43"/>
      <c r="AUQ17" s="43"/>
      <c r="AUR17" s="43"/>
      <c r="AUS17" s="43"/>
      <c r="AUT17" s="43"/>
      <c r="AUU17" s="43"/>
      <c r="AUV17" s="43"/>
      <c r="AUW17" s="43"/>
      <c r="AUX17" s="43"/>
      <c r="AUY17" s="43"/>
      <c r="AUZ17" s="43"/>
      <c r="AVA17" s="43"/>
      <c r="AVB17" s="43"/>
      <c r="AVC17" s="43"/>
      <c r="AVD17" s="43"/>
      <c r="AVE17" s="43"/>
      <c r="AVF17" s="43"/>
      <c r="AVG17" s="43"/>
      <c r="AVH17" s="43"/>
      <c r="AVI17" s="43"/>
      <c r="AVJ17" s="43"/>
      <c r="AVK17" s="43"/>
      <c r="AVL17" s="43"/>
      <c r="AVM17" s="43"/>
      <c r="AVN17" s="43"/>
      <c r="AVO17" s="43"/>
      <c r="AVP17" s="43"/>
      <c r="AVQ17" s="43"/>
      <c r="AVR17" s="43"/>
      <c r="AVS17" s="43"/>
      <c r="AVT17" s="43"/>
      <c r="AVU17" s="43"/>
      <c r="AVV17" s="43"/>
      <c r="AVW17" s="43"/>
      <c r="AVX17" s="43"/>
      <c r="AVY17" s="43"/>
      <c r="AVZ17" s="43"/>
      <c r="AWA17" s="43"/>
      <c r="AWB17" s="43"/>
      <c r="AWC17" s="43"/>
      <c r="AWD17" s="43"/>
      <c r="AWE17" s="43"/>
      <c r="AWF17" s="43"/>
      <c r="AWG17" s="43"/>
      <c r="AWH17" s="43"/>
      <c r="AWI17" s="43"/>
      <c r="AWJ17" s="43"/>
      <c r="AWK17" s="43"/>
      <c r="AWL17" s="43"/>
      <c r="AWM17" s="43"/>
      <c r="AWN17" s="43"/>
      <c r="AWO17" s="43"/>
      <c r="AWP17" s="43"/>
      <c r="AWQ17" s="43"/>
      <c r="AWR17" s="43"/>
      <c r="AWS17" s="43"/>
      <c r="AWT17" s="43"/>
      <c r="AWU17" s="43"/>
      <c r="AWV17" s="43"/>
      <c r="AWW17" s="43"/>
      <c r="AWX17" s="43"/>
      <c r="AWY17" s="43"/>
      <c r="AWZ17" s="43"/>
      <c r="AXA17" s="43"/>
      <c r="AXB17" s="43"/>
      <c r="AXC17" s="43"/>
      <c r="AXD17" s="43"/>
      <c r="AXE17" s="43"/>
      <c r="AXF17" s="43"/>
      <c r="AXG17" s="43"/>
      <c r="AXH17" s="43"/>
      <c r="AXI17" s="43"/>
      <c r="AXJ17" s="43"/>
      <c r="AXK17" s="43"/>
      <c r="AXL17" s="43"/>
      <c r="AXM17" s="43"/>
      <c r="AXN17" s="43"/>
      <c r="AXO17" s="43"/>
      <c r="AXP17" s="43"/>
      <c r="AXQ17" s="43"/>
      <c r="AXR17" s="43"/>
      <c r="AXS17" s="43"/>
      <c r="AXT17" s="43"/>
      <c r="AXU17" s="43"/>
      <c r="AXV17" s="43"/>
      <c r="AXW17" s="43"/>
      <c r="AXX17" s="43"/>
      <c r="AXY17" s="43"/>
      <c r="AXZ17" s="43"/>
      <c r="AYA17" s="43"/>
      <c r="AYB17" s="43"/>
      <c r="AYC17" s="43"/>
      <c r="AYD17" s="43"/>
      <c r="AYE17" s="43"/>
      <c r="AYF17" s="43"/>
      <c r="AYG17" s="43"/>
      <c r="AYH17" s="43"/>
      <c r="AYI17" s="43"/>
      <c r="AYJ17" s="43"/>
      <c r="AYK17" s="43"/>
      <c r="AYL17" s="43"/>
      <c r="AYM17" s="43"/>
      <c r="AYN17" s="43"/>
      <c r="AYO17" s="43"/>
      <c r="AYP17" s="43"/>
      <c r="AYQ17" s="43"/>
      <c r="AYR17" s="43"/>
      <c r="AYS17" s="43"/>
      <c r="AYT17" s="43"/>
      <c r="AYU17" s="43"/>
      <c r="AYV17" s="43"/>
      <c r="AYW17" s="43"/>
      <c r="AYX17" s="43"/>
      <c r="AYY17" s="43"/>
      <c r="AYZ17" s="43"/>
      <c r="AZA17" s="43"/>
      <c r="AZB17" s="43"/>
      <c r="AZC17" s="43"/>
      <c r="AZD17" s="43"/>
      <c r="AZE17" s="43"/>
      <c r="AZF17" s="43"/>
      <c r="AZG17" s="43"/>
      <c r="AZH17" s="43"/>
      <c r="AZI17" s="43"/>
      <c r="AZJ17" s="43"/>
      <c r="AZK17" s="43"/>
      <c r="AZL17" s="43"/>
      <c r="AZM17" s="43"/>
      <c r="AZN17" s="43"/>
      <c r="AZO17" s="43"/>
      <c r="AZP17" s="43"/>
      <c r="AZQ17" s="43"/>
      <c r="AZR17" s="43"/>
      <c r="AZS17" s="43"/>
      <c r="AZT17" s="43"/>
      <c r="AZU17" s="43"/>
      <c r="AZV17" s="43"/>
      <c r="AZW17" s="43"/>
      <c r="AZX17" s="43"/>
      <c r="AZY17" s="43"/>
      <c r="AZZ17" s="43"/>
      <c r="BAA17" s="43"/>
      <c r="BAB17" s="43"/>
      <c r="BAC17" s="43"/>
      <c r="BAD17" s="43"/>
      <c r="BAE17" s="43"/>
      <c r="BAF17" s="43"/>
      <c r="BAG17" s="43"/>
      <c r="BAH17" s="43"/>
      <c r="BAI17" s="43"/>
      <c r="BAJ17" s="43"/>
      <c r="BAK17" s="43"/>
      <c r="BAL17" s="43"/>
      <c r="BAM17" s="43"/>
      <c r="BAN17" s="43"/>
      <c r="BAO17" s="43"/>
      <c r="BAP17" s="43"/>
      <c r="BAQ17" s="43"/>
      <c r="BAR17" s="43"/>
      <c r="BAS17" s="43"/>
      <c r="BAT17" s="43"/>
      <c r="BAU17" s="43"/>
      <c r="BAV17" s="43"/>
      <c r="BAW17" s="43"/>
      <c r="BAX17" s="43"/>
      <c r="BAY17" s="43"/>
      <c r="BAZ17" s="43"/>
      <c r="BBA17" s="43"/>
      <c r="BBB17" s="43"/>
      <c r="BBC17" s="43"/>
      <c r="BBD17" s="43"/>
      <c r="BBE17" s="43"/>
      <c r="BBF17" s="43"/>
      <c r="BBG17" s="43"/>
      <c r="BBH17" s="43"/>
      <c r="BBI17" s="43"/>
      <c r="BBJ17" s="43"/>
      <c r="BBK17" s="43"/>
      <c r="BBL17" s="43"/>
      <c r="BBM17" s="43"/>
      <c r="BBN17" s="43"/>
      <c r="BBO17" s="43"/>
      <c r="BBP17" s="43"/>
      <c r="BBQ17" s="43"/>
      <c r="BBR17" s="43"/>
      <c r="BBS17" s="43"/>
      <c r="BBT17" s="43"/>
      <c r="BBU17" s="43"/>
      <c r="BBV17" s="43"/>
      <c r="BBW17" s="43"/>
      <c r="BBX17" s="43"/>
      <c r="BBY17" s="43"/>
      <c r="BBZ17" s="43"/>
      <c r="BCA17" s="43"/>
      <c r="BCB17" s="43"/>
      <c r="BCC17" s="43"/>
      <c r="BCD17" s="43"/>
      <c r="BCE17" s="43"/>
      <c r="BCF17" s="43"/>
      <c r="BCG17" s="43"/>
      <c r="BCH17" s="43"/>
      <c r="BCI17" s="43"/>
      <c r="BCJ17" s="43"/>
      <c r="BCK17" s="43"/>
      <c r="BCL17" s="43"/>
      <c r="BCM17" s="43"/>
      <c r="BCN17" s="43"/>
      <c r="BCO17" s="43"/>
      <c r="BCP17" s="43"/>
      <c r="BCQ17" s="43"/>
      <c r="BCR17" s="43"/>
      <c r="BCS17" s="43"/>
      <c r="BCT17" s="43"/>
      <c r="BCU17" s="43"/>
      <c r="BCV17" s="43"/>
      <c r="BCW17" s="43"/>
      <c r="BCX17" s="43"/>
      <c r="BCY17" s="43"/>
      <c r="BCZ17" s="43"/>
      <c r="BDA17" s="43"/>
      <c r="BDB17" s="43"/>
      <c r="BDC17" s="43"/>
      <c r="BDD17" s="43"/>
      <c r="BDE17" s="43"/>
      <c r="BDF17" s="43"/>
      <c r="BDG17" s="43"/>
      <c r="BDH17" s="43"/>
      <c r="BDI17" s="43"/>
      <c r="BDJ17" s="43"/>
      <c r="BDK17" s="43"/>
      <c r="BDL17" s="43"/>
      <c r="BDM17" s="43"/>
      <c r="BDN17" s="43"/>
      <c r="BDO17" s="43"/>
      <c r="BDP17" s="43"/>
      <c r="BDQ17" s="43"/>
      <c r="BDR17" s="43"/>
      <c r="BDS17" s="43"/>
      <c r="BDT17" s="43"/>
      <c r="BDU17" s="43"/>
      <c r="BDV17" s="43"/>
      <c r="BDW17" s="43"/>
      <c r="BDX17" s="43"/>
      <c r="BDY17" s="43"/>
      <c r="BDZ17" s="43"/>
      <c r="BEA17" s="43"/>
      <c r="BEB17" s="43"/>
      <c r="BEC17" s="43"/>
      <c r="BED17" s="43"/>
      <c r="BEE17" s="43"/>
      <c r="BEF17" s="43"/>
      <c r="BEG17" s="43"/>
      <c r="BEH17" s="43"/>
      <c r="BEI17" s="43"/>
      <c r="BEJ17" s="43"/>
      <c r="BEK17" s="43"/>
      <c r="BEL17" s="43"/>
      <c r="BEM17" s="43"/>
      <c r="BEN17" s="43"/>
      <c r="BEO17" s="43"/>
      <c r="BEP17" s="43"/>
      <c r="BEQ17" s="43"/>
      <c r="BER17" s="43"/>
      <c r="BES17" s="43"/>
      <c r="BET17" s="43"/>
      <c r="BEU17" s="43"/>
      <c r="BEV17" s="43"/>
      <c r="BEW17" s="43"/>
      <c r="BEX17" s="43"/>
      <c r="BEY17" s="43"/>
      <c r="BEZ17" s="43"/>
      <c r="BFA17" s="43"/>
      <c r="BFB17" s="43"/>
      <c r="BFC17" s="43"/>
      <c r="BFD17" s="43"/>
      <c r="BFE17" s="43"/>
      <c r="BFF17" s="43"/>
      <c r="BFG17" s="43"/>
      <c r="BFH17" s="43"/>
      <c r="BFI17" s="43"/>
      <c r="BFJ17" s="43"/>
      <c r="BFK17" s="43"/>
      <c r="BFL17" s="43"/>
      <c r="BFM17" s="43"/>
      <c r="BFN17" s="43"/>
      <c r="BFO17" s="43"/>
      <c r="BFP17" s="43"/>
      <c r="BFQ17" s="43"/>
      <c r="BFR17" s="43"/>
      <c r="BFS17" s="43"/>
      <c r="BFT17" s="43"/>
      <c r="BFU17" s="43"/>
      <c r="BFV17" s="43"/>
      <c r="BFW17" s="43"/>
      <c r="BFX17" s="43"/>
      <c r="BFY17" s="43"/>
      <c r="BFZ17" s="43"/>
      <c r="BGA17" s="43"/>
      <c r="BGB17" s="43"/>
      <c r="BGC17" s="43"/>
      <c r="BGD17" s="43"/>
      <c r="BGE17" s="43"/>
      <c r="BGF17" s="43"/>
      <c r="BGG17" s="43"/>
      <c r="BGH17" s="43"/>
      <c r="BGI17" s="43"/>
      <c r="BGJ17" s="43"/>
      <c r="BGK17" s="43"/>
      <c r="BGL17" s="43"/>
      <c r="BGM17" s="43"/>
      <c r="BGN17" s="43"/>
      <c r="BGO17" s="43"/>
      <c r="BGP17" s="43"/>
      <c r="BGQ17" s="43"/>
      <c r="BGR17" s="43"/>
      <c r="BGS17" s="43"/>
      <c r="BGT17" s="43"/>
      <c r="BGU17" s="43"/>
      <c r="BGV17" s="43"/>
      <c r="BGW17" s="43"/>
      <c r="BGX17" s="43"/>
      <c r="BGY17" s="43"/>
      <c r="BGZ17" s="43"/>
      <c r="BHA17" s="43"/>
      <c r="BHB17" s="43"/>
      <c r="BHC17" s="43"/>
      <c r="BHD17" s="43"/>
      <c r="BHE17" s="43"/>
      <c r="BHF17" s="43"/>
      <c r="BHG17" s="43"/>
      <c r="BHH17" s="43"/>
      <c r="BHI17" s="43"/>
      <c r="BHJ17" s="43"/>
      <c r="BHK17" s="43"/>
      <c r="BHL17" s="43"/>
      <c r="BHM17" s="43"/>
      <c r="BHN17" s="43"/>
      <c r="BHO17" s="43"/>
      <c r="BHP17" s="43"/>
      <c r="BHQ17" s="43"/>
      <c r="BHR17" s="43"/>
      <c r="BHS17" s="43"/>
      <c r="BHT17" s="43"/>
      <c r="BHU17" s="43"/>
      <c r="BHV17" s="43"/>
      <c r="BHW17" s="43"/>
      <c r="BHX17" s="43"/>
      <c r="BHY17" s="43"/>
      <c r="BHZ17" s="43"/>
      <c r="BIA17" s="43"/>
      <c r="BIB17" s="43"/>
      <c r="BIC17" s="43"/>
      <c r="BID17" s="43"/>
      <c r="BIE17" s="43"/>
      <c r="BIF17" s="43"/>
      <c r="BIG17" s="43"/>
      <c r="BIH17" s="43"/>
      <c r="BII17" s="43"/>
      <c r="BIJ17" s="43"/>
      <c r="BIK17" s="43"/>
      <c r="BIL17" s="43"/>
      <c r="BIM17" s="43"/>
      <c r="BIN17" s="43"/>
      <c r="BIO17" s="43"/>
      <c r="BIP17" s="43"/>
      <c r="BIQ17" s="43"/>
      <c r="BIR17" s="43"/>
      <c r="BIS17" s="43"/>
      <c r="BIT17" s="43"/>
      <c r="BIU17" s="43"/>
      <c r="BIV17" s="43"/>
      <c r="BIW17" s="43"/>
      <c r="BIX17" s="43"/>
      <c r="BIY17" s="43"/>
      <c r="BIZ17" s="43"/>
      <c r="BJA17" s="43"/>
      <c r="BJB17" s="43"/>
      <c r="BJC17" s="43"/>
      <c r="BJD17" s="43"/>
      <c r="BJE17" s="43"/>
      <c r="BJF17" s="43"/>
      <c r="BJG17" s="43"/>
      <c r="BJH17" s="43"/>
      <c r="BJI17" s="43"/>
      <c r="BJJ17" s="43"/>
      <c r="BJK17" s="43"/>
      <c r="BJL17" s="43"/>
      <c r="BJM17" s="43"/>
      <c r="BJN17" s="43"/>
      <c r="BJO17" s="43"/>
      <c r="BJP17" s="43"/>
      <c r="BJQ17" s="43"/>
      <c r="BJR17" s="43"/>
      <c r="BJS17" s="43"/>
      <c r="BJT17" s="43"/>
      <c r="BJU17" s="43"/>
      <c r="BJV17" s="43"/>
      <c r="BJW17" s="43"/>
      <c r="BJX17" s="43"/>
      <c r="BJY17" s="43"/>
      <c r="BJZ17" s="43"/>
      <c r="BKA17" s="43"/>
      <c r="BKB17" s="43"/>
      <c r="BKC17" s="43"/>
      <c r="BKD17" s="43"/>
      <c r="BKE17" s="43"/>
      <c r="BKF17" s="43"/>
      <c r="BKG17" s="43"/>
      <c r="BKH17" s="43"/>
      <c r="BKI17" s="43"/>
      <c r="BKJ17" s="43"/>
      <c r="BKK17" s="43"/>
      <c r="BKL17" s="43"/>
      <c r="BKM17" s="43"/>
      <c r="BKN17" s="43"/>
      <c r="BKO17" s="43"/>
      <c r="BKP17" s="43"/>
      <c r="BKQ17" s="43"/>
      <c r="BKR17" s="43"/>
      <c r="BKS17" s="43"/>
      <c r="BKT17" s="43"/>
      <c r="BKU17" s="43"/>
      <c r="BKV17" s="43"/>
      <c r="BKW17" s="43"/>
      <c r="BKX17" s="43"/>
      <c r="BKY17" s="43"/>
      <c r="BKZ17" s="43"/>
      <c r="BLA17" s="43"/>
      <c r="BLB17" s="43"/>
      <c r="BLC17" s="43"/>
      <c r="BLD17" s="43"/>
      <c r="BLE17" s="43"/>
      <c r="BLF17" s="43"/>
      <c r="BLG17" s="43"/>
      <c r="BLH17" s="43"/>
      <c r="BLI17" s="43"/>
      <c r="BLJ17" s="43"/>
      <c r="BLK17" s="43"/>
      <c r="BLL17" s="43"/>
      <c r="BLM17" s="43"/>
      <c r="BLN17" s="43"/>
      <c r="BLO17" s="43"/>
      <c r="BLP17" s="43"/>
      <c r="BLQ17" s="43"/>
      <c r="BLR17" s="43"/>
      <c r="BLS17" s="43"/>
      <c r="BLT17" s="43"/>
      <c r="BLU17" s="43"/>
      <c r="BLV17" s="43"/>
      <c r="BLW17" s="43"/>
      <c r="BLX17" s="43"/>
      <c r="BLY17" s="43"/>
      <c r="BLZ17" s="43"/>
      <c r="BMA17" s="43"/>
      <c r="BMB17" s="43"/>
      <c r="BMC17" s="43"/>
      <c r="BMD17" s="43"/>
      <c r="BME17" s="43"/>
      <c r="BMF17" s="43"/>
      <c r="BMG17" s="43"/>
      <c r="BMH17" s="43"/>
      <c r="BMI17" s="43"/>
      <c r="BMJ17" s="43"/>
      <c r="BMK17" s="43"/>
      <c r="BML17" s="43"/>
      <c r="BMM17" s="43"/>
      <c r="BMN17" s="43"/>
      <c r="BMO17" s="43"/>
      <c r="BMP17" s="43"/>
      <c r="BMQ17" s="43"/>
      <c r="BMR17" s="43"/>
      <c r="BMS17" s="43"/>
      <c r="BMT17" s="43"/>
      <c r="BMU17" s="43"/>
      <c r="BMV17" s="43"/>
      <c r="BMW17" s="43"/>
      <c r="BMX17" s="43"/>
      <c r="BMY17" s="43"/>
      <c r="BMZ17" s="43"/>
      <c r="BNA17" s="43"/>
      <c r="BNB17" s="43"/>
      <c r="BNC17" s="43"/>
      <c r="BND17" s="43"/>
      <c r="BNE17" s="43"/>
      <c r="BNF17" s="43"/>
      <c r="BNG17" s="43"/>
      <c r="BNH17" s="43"/>
      <c r="BNI17" s="43"/>
      <c r="BNJ17" s="43"/>
      <c r="BNK17" s="43"/>
      <c r="BNL17" s="43"/>
      <c r="BNM17" s="43"/>
      <c r="BNN17" s="43"/>
      <c r="BNO17" s="43"/>
      <c r="BNP17" s="43"/>
      <c r="BNQ17" s="43"/>
      <c r="BNR17" s="43"/>
      <c r="BNS17" s="43"/>
      <c r="BNT17" s="43"/>
      <c r="BNU17" s="43"/>
      <c r="BNV17" s="43"/>
      <c r="BNW17" s="43"/>
      <c r="BNX17" s="43"/>
      <c r="BNY17" s="43"/>
      <c r="BNZ17" s="43"/>
      <c r="BOA17" s="43"/>
      <c r="BOB17" s="43"/>
      <c r="BOC17" s="43"/>
      <c r="BOD17" s="43"/>
      <c r="BOE17" s="43"/>
      <c r="BOF17" s="43"/>
      <c r="BOG17" s="43"/>
      <c r="BOH17" s="43"/>
      <c r="BOI17" s="43"/>
      <c r="BOJ17" s="43"/>
      <c r="BOK17" s="43"/>
      <c r="BOL17" s="43"/>
      <c r="BOM17" s="43"/>
      <c r="BON17" s="43"/>
      <c r="BOO17" s="43"/>
      <c r="BOP17" s="43"/>
      <c r="BOQ17" s="43"/>
      <c r="BOR17" s="43"/>
      <c r="BOS17" s="43"/>
      <c r="BOT17" s="43"/>
      <c r="BOU17" s="43"/>
      <c r="BOV17" s="43"/>
      <c r="BOW17" s="43"/>
      <c r="BOX17" s="43"/>
      <c r="BOY17" s="43"/>
      <c r="BOZ17" s="43"/>
      <c r="BPA17" s="43"/>
      <c r="BPB17" s="43"/>
      <c r="BPC17" s="43"/>
      <c r="BPD17" s="43"/>
      <c r="BPE17" s="43"/>
      <c r="BPF17" s="43"/>
      <c r="BPG17" s="43"/>
      <c r="BPH17" s="43"/>
      <c r="BPI17" s="43"/>
      <c r="BPJ17" s="43"/>
      <c r="BPK17" s="43"/>
      <c r="BPL17" s="43"/>
      <c r="BPM17" s="43"/>
      <c r="BPN17" s="43"/>
      <c r="BPO17" s="43"/>
      <c r="BPP17" s="43"/>
      <c r="BPQ17" s="43"/>
      <c r="BPR17" s="43"/>
      <c r="BPS17" s="43"/>
      <c r="BPT17" s="43"/>
      <c r="BPU17" s="43"/>
      <c r="BPV17" s="43"/>
      <c r="BPW17" s="43"/>
      <c r="BPX17" s="43"/>
      <c r="BPY17" s="43"/>
      <c r="BPZ17" s="43"/>
      <c r="BQA17" s="43"/>
      <c r="BQB17" s="43"/>
      <c r="BQC17" s="43"/>
      <c r="BQD17" s="43"/>
      <c r="BQE17" s="43"/>
      <c r="BQF17" s="43"/>
      <c r="BQG17" s="43"/>
      <c r="BQH17" s="43"/>
      <c r="BQI17" s="43"/>
      <c r="BQJ17" s="43"/>
      <c r="BQK17" s="43"/>
      <c r="BQL17" s="43"/>
      <c r="BQM17" s="43"/>
      <c r="BQN17" s="43"/>
      <c r="BQO17" s="43"/>
      <c r="BQP17" s="43"/>
      <c r="BQQ17" s="43"/>
      <c r="BQR17" s="43"/>
      <c r="BQS17" s="43"/>
      <c r="BQT17" s="43"/>
      <c r="BQU17" s="43"/>
      <c r="BQV17" s="43"/>
      <c r="BQW17" s="43"/>
      <c r="BQX17" s="43"/>
      <c r="BQY17" s="43"/>
      <c r="BQZ17" s="43"/>
      <c r="BRA17" s="43"/>
      <c r="BRB17" s="43"/>
      <c r="BRC17" s="43"/>
      <c r="BRD17" s="43"/>
      <c r="BRE17" s="43"/>
      <c r="BRF17" s="43"/>
      <c r="BRG17" s="43"/>
      <c r="BRH17" s="43"/>
      <c r="BRI17" s="43"/>
      <c r="BRJ17" s="43"/>
      <c r="BRK17" s="43"/>
      <c r="BRL17" s="43"/>
      <c r="BRM17" s="43"/>
      <c r="BRN17" s="43"/>
      <c r="BRO17" s="43"/>
      <c r="BRP17" s="43"/>
      <c r="BRQ17" s="43"/>
      <c r="BRR17" s="43"/>
      <c r="BRS17" s="43"/>
      <c r="BRT17" s="43"/>
      <c r="BRU17" s="43"/>
      <c r="BRV17" s="43"/>
      <c r="BRW17" s="43"/>
      <c r="BRX17" s="43"/>
      <c r="BRY17" s="43"/>
      <c r="BRZ17" s="43"/>
      <c r="BSA17" s="43"/>
      <c r="BSB17" s="43"/>
      <c r="BSC17" s="43"/>
      <c r="BSD17" s="43"/>
      <c r="BSE17" s="43"/>
      <c r="BSF17" s="43"/>
      <c r="BSG17" s="43"/>
      <c r="BSH17" s="43"/>
      <c r="BSI17" s="43"/>
      <c r="BSJ17" s="43"/>
      <c r="BSK17" s="43"/>
      <c r="BSL17" s="43"/>
      <c r="BSM17" s="43"/>
      <c r="BSN17" s="43"/>
      <c r="BSO17" s="43"/>
      <c r="BSP17" s="43"/>
      <c r="BSQ17" s="43"/>
      <c r="BSR17" s="43"/>
      <c r="BSS17" s="43"/>
      <c r="BST17" s="43"/>
      <c r="BSU17" s="43"/>
      <c r="BSV17" s="43"/>
      <c r="BSW17" s="43"/>
      <c r="BSX17" s="43"/>
      <c r="BSY17" s="43"/>
      <c r="BSZ17" s="43"/>
      <c r="BTA17" s="43"/>
      <c r="BTB17" s="43"/>
      <c r="BTC17" s="43"/>
      <c r="BTD17" s="43"/>
      <c r="BTE17" s="43"/>
      <c r="BTF17" s="43"/>
      <c r="BTG17" s="43"/>
      <c r="BTH17" s="43"/>
      <c r="BTI17" s="43"/>
      <c r="BTJ17" s="43"/>
      <c r="BTK17" s="43"/>
      <c r="BTL17" s="43"/>
      <c r="BTM17" s="43"/>
      <c r="BTN17" s="43"/>
      <c r="BTO17" s="43"/>
      <c r="BTP17" s="43"/>
      <c r="BTQ17" s="43"/>
      <c r="BTR17" s="43"/>
      <c r="BTS17" s="43"/>
      <c r="BTT17" s="43"/>
      <c r="BTU17" s="43"/>
      <c r="BTV17" s="43"/>
      <c r="BTW17" s="43"/>
      <c r="BTX17" s="43"/>
      <c r="BTY17" s="43"/>
      <c r="BTZ17" s="43"/>
      <c r="BUA17" s="43"/>
      <c r="BUB17" s="43"/>
      <c r="BUC17" s="43"/>
      <c r="BUD17" s="43"/>
      <c r="BUE17" s="43"/>
      <c r="BUF17" s="43"/>
      <c r="BUG17" s="43"/>
      <c r="BUH17" s="43"/>
      <c r="BUI17" s="43"/>
      <c r="BUJ17" s="43"/>
      <c r="BUK17" s="43"/>
      <c r="BUL17" s="43"/>
      <c r="BUM17" s="43"/>
      <c r="BUN17" s="43"/>
      <c r="BUO17" s="43"/>
      <c r="BUP17" s="43"/>
      <c r="BUQ17" s="43"/>
      <c r="BUR17" s="43"/>
      <c r="BUS17" s="43"/>
      <c r="BUT17" s="43"/>
      <c r="BUU17" s="43"/>
      <c r="BUV17" s="43"/>
      <c r="BUW17" s="43"/>
      <c r="BUX17" s="43"/>
      <c r="BUY17" s="43"/>
      <c r="BUZ17" s="43"/>
      <c r="BVA17" s="43"/>
      <c r="BVB17" s="43"/>
      <c r="BVC17" s="43"/>
      <c r="BVD17" s="43"/>
      <c r="BVE17" s="43"/>
      <c r="BVF17" s="43"/>
      <c r="BVG17" s="43"/>
      <c r="BVH17" s="43"/>
      <c r="BVI17" s="43"/>
      <c r="BVJ17" s="43"/>
      <c r="BVK17" s="43"/>
      <c r="BVL17" s="43"/>
      <c r="BVM17" s="43"/>
      <c r="BVN17" s="43"/>
      <c r="BVO17" s="43"/>
      <c r="BVP17" s="43"/>
      <c r="BVQ17" s="43"/>
      <c r="BVR17" s="43"/>
      <c r="BVS17" s="43"/>
      <c r="BVT17" s="43"/>
      <c r="BVU17" s="43"/>
      <c r="BVV17" s="43"/>
      <c r="BVW17" s="43"/>
      <c r="BVX17" s="43"/>
      <c r="BVY17" s="43"/>
      <c r="BVZ17" s="43"/>
      <c r="BWA17" s="43"/>
      <c r="BWB17" s="43"/>
      <c r="BWC17" s="43"/>
      <c r="BWD17" s="43"/>
      <c r="BWE17" s="43"/>
      <c r="BWF17" s="43"/>
      <c r="BWG17" s="43"/>
      <c r="BWH17" s="43"/>
      <c r="BWI17" s="43"/>
      <c r="BWJ17" s="43"/>
      <c r="BWK17" s="43"/>
      <c r="BWL17" s="43"/>
      <c r="BWM17" s="43"/>
      <c r="BWN17" s="43"/>
      <c r="BWO17" s="43"/>
      <c r="BWP17" s="43"/>
      <c r="BWQ17" s="43"/>
      <c r="BWR17" s="43"/>
      <c r="BWS17" s="43"/>
      <c r="BWT17" s="43"/>
      <c r="BWU17" s="43"/>
      <c r="BWV17" s="43"/>
      <c r="BWW17" s="43"/>
      <c r="BWX17" s="43"/>
      <c r="BWY17" s="43"/>
      <c r="BWZ17" s="43"/>
      <c r="BXA17" s="43"/>
      <c r="BXB17" s="43"/>
      <c r="BXC17" s="43"/>
      <c r="BXD17" s="43"/>
      <c r="BXE17" s="43"/>
      <c r="BXF17" s="43"/>
      <c r="BXG17" s="43"/>
      <c r="BXH17" s="43"/>
      <c r="BXI17" s="43"/>
      <c r="BXJ17" s="43"/>
      <c r="BXK17" s="43"/>
      <c r="BXL17" s="43"/>
      <c r="BXM17" s="43"/>
      <c r="BXN17" s="43"/>
      <c r="BXO17" s="43"/>
      <c r="BXP17" s="43"/>
      <c r="BXQ17" s="43"/>
      <c r="BXR17" s="43"/>
      <c r="BXS17" s="43"/>
      <c r="BXT17" s="43"/>
      <c r="BXU17" s="43"/>
      <c r="BXV17" s="43"/>
      <c r="BXW17" s="43"/>
      <c r="BXX17" s="43"/>
      <c r="BXY17" s="43"/>
      <c r="BXZ17" s="43"/>
      <c r="BYA17" s="43"/>
      <c r="BYB17" s="43"/>
      <c r="BYC17" s="43"/>
      <c r="BYD17" s="43"/>
      <c r="BYE17" s="43"/>
      <c r="BYF17" s="43"/>
      <c r="BYG17" s="43"/>
      <c r="BYH17" s="43"/>
      <c r="BYI17" s="43"/>
      <c r="BYJ17" s="43"/>
      <c r="BYK17" s="43"/>
      <c r="BYL17" s="43"/>
      <c r="BYM17" s="43"/>
      <c r="BYN17" s="43"/>
      <c r="BYO17" s="43"/>
      <c r="BYP17" s="43"/>
      <c r="BYQ17" s="43"/>
      <c r="BYR17" s="43"/>
      <c r="BYS17" s="43"/>
      <c r="BYT17" s="43"/>
      <c r="BYU17" s="43"/>
      <c r="BYV17" s="43"/>
      <c r="BYW17" s="43"/>
      <c r="BYX17" s="43"/>
      <c r="BYY17" s="43"/>
      <c r="BYZ17" s="43"/>
      <c r="BZA17" s="43"/>
      <c r="BZB17" s="43"/>
      <c r="BZC17" s="43"/>
      <c r="BZD17" s="43"/>
      <c r="BZE17" s="43"/>
      <c r="BZF17" s="43"/>
      <c r="BZG17" s="43"/>
      <c r="BZH17" s="43"/>
      <c r="BZI17" s="43"/>
      <c r="BZJ17" s="43"/>
      <c r="BZK17" s="43"/>
      <c r="BZL17" s="43"/>
      <c r="BZM17" s="43"/>
      <c r="BZN17" s="43"/>
      <c r="BZO17" s="43"/>
      <c r="BZP17" s="43"/>
      <c r="BZQ17" s="43"/>
      <c r="BZR17" s="43"/>
      <c r="BZS17" s="43"/>
      <c r="BZT17" s="43"/>
      <c r="BZU17" s="43"/>
      <c r="BZV17" s="43"/>
      <c r="BZW17" s="43"/>
      <c r="BZX17" s="43"/>
      <c r="BZY17" s="43"/>
      <c r="BZZ17" s="43"/>
      <c r="CAA17" s="43"/>
      <c r="CAB17" s="43"/>
      <c r="CAC17" s="43"/>
      <c r="CAD17" s="43"/>
      <c r="CAE17" s="43"/>
      <c r="CAF17" s="43"/>
      <c r="CAG17" s="43"/>
      <c r="CAH17" s="43"/>
      <c r="CAI17" s="43"/>
      <c r="CAJ17" s="43"/>
      <c r="CAK17" s="43"/>
      <c r="CAL17" s="43"/>
      <c r="CAM17" s="43"/>
      <c r="CAN17" s="43"/>
      <c r="CAO17" s="43"/>
      <c r="CAP17" s="43"/>
      <c r="CAQ17" s="43"/>
      <c r="CAR17" s="43"/>
      <c r="CAS17" s="43"/>
      <c r="CAT17" s="43"/>
      <c r="CAU17" s="43"/>
      <c r="CAV17" s="43"/>
      <c r="CAW17" s="43"/>
      <c r="CAX17" s="43"/>
      <c r="CAY17" s="43"/>
      <c r="CAZ17" s="43"/>
      <c r="CBA17" s="43"/>
      <c r="CBB17" s="43"/>
      <c r="CBC17" s="43"/>
      <c r="CBD17" s="43"/>
      <c r="CBE17" s="43"/>
      <c r="CBF17" s="43"/>
      <c r="CBG17" s="43"/>
      <c r="CBH17" s="43"/>
      <c r="CBI17" s="43"/>
      <c r="CBJ17" s="43"/>
      <c r="CBK17" s="43"/>
      <c r="CBL17" s="43"/>
      <c r="CBM17" s="43"/>
      <c r="CBN17" s="43"/>
      <c r="CBO17" s="43"/>
      <c r="CBP17" s="43"/>
      <c r="CBQ17" s="43"/>
      <c r="CBR17" s="43"/>
      <c r="CBS17" s="43"/>
      <c r="CBT17" s="43"/>
      <c r="CBU17" s="43"/>
      <c r="CBV17" s="43"/>
      <c r="CBW17" s="43"/>
      <c r="CBX17" s="43"/>
      <c r="CBY17" s="43"/>
      <c r="CBZ17" s="43"/>
      <c r="CCA17" s="43"/>
      <c r="CCB17" s="43"/>
      <c r="CCC17" s="43"/>
      <c r="CCD17" s="43"/>
      <c r="CCE17" s="43"/>
      <c r="CCF17" s="43"/>
      <c r="CCG17" s="43"/>
      <c r="CCH17" s="43"/>
      <c r="CCI17" s="43"/>
      <c r="CCJ17" s="43"/>
      <c r="CCK17" s="43"/>
      <c r="CCL17" s="43"/>
      <c r="CCM17" s="43"/>
      <c r="CCN17" s="43"/>
      <c r="CCO17" s="43"/>
      <c r="CCP17" s="43"/>
      <c r="CCQ17" s="43"/>
      <c r="CCR17" s="43"/>
      <c r="CCS17" s="43"/>
      <c r="CCT17" s="43"/>
      <c r="CCU17" s="43"/>
      <c r="CCV17" s="43"/>
      <c r="CCW17" s="43"/>
      <c r="CCX17" s="43"/>
      <c r="CCY17" s="43"/>
      <c r="CCZ17" s="43"/>
      <c r="CDA17" s="43"/>
      <c r="CDB17" s="43"/>
      <c r="CDC17" s="43"/>
      <c r="CDD17" s="43"/>
      <c r="CDE17" s="43"/>
      <c r="CDF17" s="43"/>
      <c r="CDG17" s="43"/>
      <c r="CDH17" s="43"/>
      <c r="CDI17" s="43"/>
      <c r="CDJ17" s="43"/>
      <c r="CDK17" s="43"/>
      <c r="CDL17" s="43"/>
      <c r="CDM17" s="43"/>
      <c r="CDN17" s="43"/>
      <c r="CDO17" s="43"/>
      <c r="CDP17" s="43"/>
      <c r="CDQ17" s="43"/>
      <c r="CDR17" s="43"/>
      <c r="CDS17" s="43"/>
      <c r="CDT17" s="43"/>
      <c r="CDU17" s="43"/>
      <c r="CDV17" s="43"/>
      <c r="CDW17" s="43"/>
      <c r="CDX17" s="43"/>
      <c r="CDY17" s="43"/>
      <c r="CDZ17" s="43"/>
      <c r="CEA17" s="43"/>
      <c r="CEB17" s="43"/>
      <c r="CEC17" s="43"/>
      <c r="CED17" s="43"/>
      <c r="CEE17" s="43"/>
      <c r="CEF17" s="43"/>
      <c r="CEG17" s="43"/>
      <c r="CEH17" s="43"/>
      <c r="CEI17" s="43"/>
      <c r="CEJ17" s="43"/>
      <c r="CEK17" s="43"/>
      <c r="CEL17" s="43"/>
      <c r="CEM17" s="43"/>
      <c r="CEN17" s="43"/>
      <c r="CEO17" s="43"/>
      <c r="CEP17" s="43"/>
      <c r="CEQ17" s="43"/>
      <c r="CER17" s="43"/>
      <c r="CES17" s="43"/>
      <c r="CET17" s="43"/>
      <c r="CEU17" s="43"/>
      <c r="CEV17" s="43"/>
      <c r="CEW17" s="43"/>
      <c r="CEX17" s="43"/>
      <c r="CEY17" s="43"/>
      <c r="CEZ17" s="43"/>
      <c r="CFA17" s="43"/>
      <c r="CFB17" s="43"/>
      <c r="CFC17" s="43"/>
      <c r="CFD17" s="43"/>
      <c r="CFE17" s="43"/>
      <c r="CFF17" s="43"/>
      <c r="CFG17" s="43"/>
      <c r="CFH17" s="43"/>
      <c r="CFI17" s="43"/>
      <c r="CFJ17" s="43"/>
      <c r="CFK17" s="43"/>
      <c r="CFL17" s="43"/>
      <c r="CFM17" s="43"/>
      <c r="CFN17" s="43"/>
      <c r="CFO17" s="43"/>
      <c r="CFP17" s="43"/>
      <c r="CFQ17" s="43"/>
      <c r="CFR17" s="43"/>
      <c r="CFS17" s="43"/>
      <c r="CFT17" s="43"/>
      <c r="CFU17" s="43"/>
      <c r="CFV17" s="43"/>
      <c r="CFW17" s="43"/>
      <c r="CFX17" s="43"/>
      <c r="CFY17" s="43"/>
      <c r="CFZ17" s="43"/>
      <c r="CGA17" s="43"/>
      <c r="CGB17" s="43"/>
      <c r="CGC17" s="43"/>
      <c r="CGD17" s="43"/>
      <c r="CGE17" s="43"/>
      <c r="CGF17" s="43"/>
      <c r="CGG17" s="43"/>
      <c r="CGH17" s="43"/>
      <c r="CGI17" s="43"/>
      <c r="CGJ17" s="43"/>
      <c r="CGK17" s="43"/>
      <c r="CGL17" s="43"/>
      <c r="CGM17" s="43"/>
      <c r="CGN17" s="43"/>
      <c r="CGO17" s="43"/>
      <c r="CGP17" s="43"/>
      <c r="CGQ17" s="43"/>
      <c r="CGR17" s="43"/>
      <c r="CGS17" s="43"/>
      <c r="CGT17" s="43"/>
      <c r="CGU17" s="43"/>
      <c r="CGV17" s="43"/>
      <c r="CGW17" s="43"/>
      <c r="CGX17" s="43"/>
      <c r="CGY17" s="43"/>
      <c r="CGZ17" s="43"/>
      <c r="CHA17" s="43"/>
      <c r="CHB17" s="43"/>
      <c r="CHC17" s="43"/>
      <c r="CHD17" s="43"/>
      <c r="CHE17" s="43"/>
      <c r="CHF17" s="43"/>
      <c r="CHG17" s="43"/>
      <c r="CHH17" s="43"/>
      <c r="CHI17" s="43"/>
      <c r="CHJ17" s="43"/>
      <c r="CHK17" s="43"/>
      <c r="CHL17" s="43"/>
      <c r="CHM17" s="43"/>
      <c r="CHN17" s="43"/>
      <c r="CHO17" s="43"/>
      <c r="CHP17" s="43"/>
      <c r="CHQ17" s="43"/>
      <c r="CHR17" s="43"/>
      <c r="CHS17" s="43"/>
      <c r="CHT17" s="43"/>
      <c r="CHU17" s="43"/>
      <c r="CHV17" s="43"/>
      <c r="CHW17" s="43"/>
      <c r="CHX17" s="43"/>
      <c r="CHY17" s="43"/>
      <c r="CHZ17" s="43"/>
      <c r="CIA17" s="43"/>
      <c r="CIB17" s="43"/>
      <c r="CIC17" s="43"/>
      <c r="CID17" s="43"/>
      <c r="CIE17" s="43"/>
      <c r="CIF17" s="43"/>
      <c r="CIG17" s="43"/>
      <c r="CIH17" s="43"/>
      <c r="CII17" s="43"/>
      <c r="CIJ17" s="43"/>
      <c r="CIK17" s="43"/>
      <c r="CIL17" s="43"/>
      <c r="CIM17" s="43"/>
      <c r="CIN17" s="43"/>
      <c r="CIO17" s="43"/>
      <c r="CIP17" s="43"/>
      <c r="CIQ17" s="43"/>
      <c r="CIR17" s="43"/>
      <c r="CIS17" s="43"/>
      <c r="CIT17" s="43"/>
      <c r="CIU17" s="43"/>
      <c r="CIV17" s="43"/>
      <c r="CIW17" s="43"/>
      <c r="CIX17" s="43"/>
      <c r="CIY17" s="43"/>
      <c r="CIZ17" s="43"/>
      <c r="CJA17" s="43"/>
      <c r="CJB17" s="43"/>
      <c r="CJC17" s="43"/>
      <c r="CJD17" s="43"/>
      <c r="CJE17" s="43"/>
      <c r="CJF17" s="43"/>
      <c r="CJG17" s="43"/>
      <c r="CJH17" s="43"/>
      <c r="CJI17" s="43"/>
      <c r="CJJ17" s="43"/>
      <c r="CJK17" s="43"/>
      <c r="CJL17" s="43"/>
      <c r="CJM17" s="43"/>
      <c r="CJN17" s="43"/>
      <c r="CJO17" s="43"/>
      <c r="CJP17" s="43"/>
      <c r="CJQ17" s="43"/>
      <c r="CJR17" s="43"/>
      <c r="CJS17" s="43"/>
      <c r="CJT17" s="43"/>
      <c r="CJU17" s="43"/>
      <c r="CJV17" s="43"/>
      <c r="CJW17" s="43"/>
      <c r="CJX17" s="43"/>
      <c r="CJY17" s="43"/>
      <c r="CJZ17" s="43"/>
      <c r="CKA17" s="43"/>
      <c r="CKB17" s="43"/>
      <c r="CKC17" s="43"/>
      <c r="CKD17" s="43"/>
      <c r="CKE17" s="43"/>
      <c r="CKF17" s="43"/>
      <c r="CKG17" s="43"/>
      <c r="CKH17" s="43"/>
      <c r="CKI17" s="43"/>
      <c r="CKJ17" s="43"/>
      <c r="CKK17" s="43"/>
      <c r="CKL17" s="43"/>
      <c r="CKM17" s="43"/>
      <c r="CKN17" s="43"/>
      <c r="CKO17" s="43"/>
      <c r="CKP17" s="43"/>
      <c r="CKQ17" s="43"/>
      <c r="CKR17" s="43"/>
      <c r="CKS17" s="43"/>
      <c r="CKT17" s="43"/>
      <c r="CKU17" s="43"/>
      <c r="CKV17" s="43"/>
      <c r="CKW17" s="43"/>
      <c r="CKX17" s="43"/>
      <c r="CKY17" s="43"/>
      <c r="CKZ17" s="43"/>
      <c r="CLA17" s="43"/>
      <c r="CLB17" s="43"/>
      <c r="CLC17" s="43"/>
      <c r="CLD17" s="43"/>
      <c r="CLE17" s="43"/>
      <c r="CLF17" s="43"/>
      <c r="CLG17" s="43"/>
      <c r="CLH17" s="43"/>
      <c r="CLI17" s="43"/>
      <c r="CLJ17" s="43"/>
      <c r="CLK17" s="43"/>
      <c r="CLL17" s="43"/>
      <c r="CLM17" s="43"/>
      <c r="CLN17" s="43"/>
      <c r="CLO17" s="43"/>
      <c r="CLP17" s="43"/>
      <c r="CLQ17" s="43"/>
      <c r="CLR17" s="43"/>
      <c r="CLS17" s="43"/>
      <c r="CLT17" s="43"/>
      <c r="CLU17" s="43"/>
      <c r="CLV17" s="43"/>
      <c r="CLW17" s="43"/>
      <c r="CLX17" s="43"/>
      <c r="CLY17" s="43"/>
      <c r="CLZ17" s="43"/>
      <c r="CMA17" s="43"/>
      <c r="CMB17" s="43"/>
      <c r="CMC17" s="43"/>
      <c r="CMD17" s="43"/>
      <c r="CME17" s="43"/>
      <c r="CMF17" s="43"/>
      <c r="CMG17" s="43"/>
      <c r="CMH17" s="43"/>
      <c r="CMI17" s="43"/>
      <c r="CMJ17" s="43"/>
      <c r="CMK17" s="43"/>
      <c r="CML17" s="43"/>
      <c r="CMM17" s="43"/>
      <c r="CMN17" s="43"/>
      <c r="CMO17" s="43"/>
      <c r="CMP17" s="43"/>
      <c r="CMQ17" s="43"/>
      <c r="CMR17" s="43"/>
      <c r="CMS17" s="43"/>
      <c r="CMT17" s="43"/>
      <c r="CMU17" s="43"/>
      <c r="CMV17" s="43"/>
      <c r="CMW17" s="43"/>
      <c r="CMX17" s="43"/>
      <c r="CMY17" s="43"/>
      <c r="CMZ17" s="43"/>
      <c r="CNA17" s="43"/>
      <c r="CNB17" s="43"/>
      <c r="CNC17" s="43"/>
      <c r="CND17" s="43"/>
      <c r="CNE17" s="43"/>
      <c r="CNF17" s="43"/>
      <c r="CNG17" s="43"/>
      <c r="CNH17" s="43"/>
      <c r="CNI17" s="43"/>
      <c r="CNJ17" s="43"/>
      <c r="CNK17" s="43"/>
      <c r="CNL17" s="43"/>
      <c r="CNM17" s="43"/>
      <c r="CNN17" s="43"/>
      <c r="CNO17" s="43"/>
      <c r="CNP17" s="43"/>
      <c r="CNQ17" s="43"/>
      <c r="CNR17" s="43"/>
      <c r="CNS17" s="43"/>
      <c r="CNT17" s="43"/>
      <c r="CNU17" s="43"/>
      <c r="CNV17" s="43"/>
      <c r="CNW17" s="43"/>
      <c r="CNX17" s="43"/>
      <c r="CNY17" s="43"/>
      <c r="CNZ17" s="43"/>
      <c r="COA17" s="43"/>
      <c r="COB17" s="43"/>
      <c r="COC17" s="43"/>
      <c r="COD17" s="43"/>
      <c r="COE17" s="43"/>
      <c r="COF17" s="43"/>
      <c r="COG17" s="43"/>
      <c r="COH17" s="43"/>
      <c r="COI17" s="43"/>
      <c r="COJ17" s="43"/>
      <c r="COK17" s="43"/>
      <c r="COL17" s="43"/>
      <c r="COM17" s="43"/>
      <c r="CON17" s="43"/>
      <c r="COO17" s="43"/>
      <c r="COP17" s="43"/>
      <c r="COQ17" s="43"/>
      <c r="COR17" s="43"/>
      <c r="COS17" s="43"/>
      <c r="COT17" s="43"/>
      <c r="COU17" s="43"/>
      <c r="COV17" s="43"/>
      <c r="COW17" s="43"/>
      <c r="COX17" s="43"/>
      <c r="COY17" s="43"/>
      <c r="COZ17" s="43"/>
      <c r="CPA17" s="43"/>
      <c r="CPB17" s="43"/>
      <c r="CPC17" s="43"/>
      <c r="CPD17" s="43"/>
      <c r="CPE17" s="43"/>
      <c r="CPF17" s="43"/>
      <c r="CPG17" s="43"/>
      <c r="CPH17" s="43"/>
      <c r="CPI17" s="43"/>
      <c r="CPJ17" s="43"/>
      <c r="CPK17" s="43"/>
      <c r="CPL17" s="43"/>
      <c r="CPM17" s="43"/>
      <c r="CPN17" s="43"/>
      <c r="CPO17" s="43"/>
      <c r="CPP17" s="43"/>
      <c r="CPQ17" s="43"/>
      <c r="CPR17" s="43"/>
      <c r="CPS17" s="43"/>
      <c r="CPT17" s="43"/>
      <c r="CPU17" s="43"/>
      <c r="CPV17" s="43"/>
      <c r="CPW17" s="43"/>
      <c r="CPX17" s="43"/>
      <c r="CPY17" s="43"/>
      <c r="CPZ17" s="43"/>
      <c r="CQA17" s="43"/>
      <c r="CQB17" s="43"/>
      <c r="CQC17" s="43"/>
      <c r="CQD17" s="43"/>
      <c r="CQE17" s="43"/>
      <c r="CQF17" s="43"/>
      <c r="CQG17" s="43"/>
      <c r="CQH17" s="43"/>
      <c r="CQI17" s="43"/>
      <c r="CQJ17" s="43"/>
      <c r="CQK17" s="43"/>
      <c r="CQL17" s="43"/>
      <c r="CQM17" s="43"/>
      <c r="CQN17" s="43"/>
      <c r="CQO17" s="43"/>
      <c r="CQP17" s="43"/>
      <c r="CQQ17" s="43"/>
      <c r="CQR17" s="43"/>
      <c r="CQS17" s="43"/>
      <c r="CQT17" s="43"/>
      <c r="CQU17" s="43"/>
      <c r="CQV17" s="43"/>
      <c r="CQW17" s="43"/>
      <c r="CQX17" s="43"/>
      <c r="CQY17" s="43"/>
      <c r="CQZ17" s="43"/>
      <c r="CRA17" s="43"/>
      <c r="CRB17" s="43"/>
      <c r="CRC17" s="43"/>
      <c r="CRD17" s="43"/>
      <c r="CRE17" s="43"/>
      <c r="CRF17" s="43"/>
      <c r="CRG17" s="43"/>
      <c r="CRH17" s="43"/>
      <c r="CRI17" s="43"/>
      <c r="CRJ17" s="43"/>
      <c r="CRK17" s="43"/>
      <c r="CRL17" s="43"/>
      <c r="CRM17" s="43"/>
      <c r="CRN17" s="43"/>
      <c r="CRO17" s="43"/>
      <c r="CRP17" s="43"/>
      <c r="CRQ17" s="43"/>
      <c r="CRR17" s="43"/>
      <c r="CRS17" s="43"/>
      <c r="CRT17" s="43"/>
      <c r="CRU17" s="43"/>
      <c r="CRV17" s="43"/>
      <c r="CRW17" s="43"/>
      <c r="CRX17" s="43"/>
      <c r="CRY17" s="43"/>
      <c r="CRZ17" s="43"/>
      <c r="CSA17" s="43"/>
      <c r="CSB17" s="43"/>
      <c r="CSC17" s="43"/>
      <c r="CSD17" s="43"/>
      <c r="CSE17" s="43"/>
      <c r="CSF17" s="43"/>
      <c r="CSG17" s="43"/>
      <c r="CSH17" s="43"/>
      <c r="CSI17" s="43"/>
      <c r="CSJ17" s="43"/>
      <c r="CSK17" s="43"/>
      <c r="CSL17" s="43"/>
      <c r="CSM17" s="43"/>
      <c r="CSN17" s="43"/>
      <c r="CSO17" s="43"/>
      <c r="CSP17" s="43"/>
      <c r="CSQ17" s="43"/>
      <c r="CSR17" s="43"/>
      <c r="CSS17" s="43"/>
      <c r="CST17" s="43"/>
      <c r="CSU17" s="43"/>
      <c r="CSV17" s="43"/>
      <c r="CSW17" s="43"/>
      <c r="CSX17" s="43"/>
      <c r="CSY17" s="43"/>
      <c r="CSZ17" s="43"/>
      <c r="CTA17" s="43"/>
      <c r="CTB17" s="43"/>
      <c r="CTC17" s="43"/>
      <c r="CTD17" s="43"/>
      <c r="CTE17" s="43"/>
      <c r="CTF17" s="43"/>
      <c r="CTG17" s="43"/>
      <c r="CTH17" s="43"/>
      <c r="CTI17" s="43"/>
      <c r="CTJ17" s="43"/>
      <c r="CTK17" s="43"/>
      <c r="CTL17" s="43"/>
      <c r="CTM17" s="43"/>
      <c r="CTN17" s="43"/>
      <c r="CTO17" s="43"/>
      <c r="CTP17" s="43"/>
      <c r="CTQ17" s="43"/>
      <c r="CTR17" s="43"/>
      <c r="CTS17" s="43"/>
      <c r="CTT17" s="43"/>
      <c r="CTU17" s="43"/>
      <c r="CTV17" s="43"/>
      <c r="CTW17" s="43"/>
      <c r="CTX17" s="43"/>
      <c r="CTY17" s="43"/>
      <c r="CTZ17" s="43"/>
      <c r="CUA17" s="43"/>
      <c r="CUB17" s="43"/>
      <c r="CUC17" s="43"/>
      <c r="CUD17" s="43"/>
      <c r="CUE17" s="43"/>
      <c r="CUF17" s="43"/>
      <c r="CUG17" s="43"/>
      <c r="CUH17" s="43"/>
      <c r="CUI17" s="43"/>
      <c r="CUJ17" s="43"/>
      <c r="CUK17" s="43"/>
      <c r="CUL17" s="43"/>
      <c r="CUM17" s="43"/>
      <c r="CUN17" s="43"/>
      <c r="CUO17" s="43"/>
      <c r="CUP17" s="43"/>
      <c r="CUQ17" s="43"/>
      <c r="CUR17" s="43"/>
      <c r="CUS17" s="43"/>
      <c r="CUT17" s="43"/>
      <c r="CUU17" s="43"/>
      <c r="CUV17" s="43"/>
      <c r="CUW17" s="43"/>
      <c r="CUX17" s="43"/>
      <c r="CUY17" s="43"/>
      <c r="CUZ17" s="43"/>
      <c r="CVA17" s="43"/>
      <c r="CVB17" s="43"/>
      <c r="CVC17" s="43"/>
      <c r="CVD17" s="43"/>
      <c r="CVE17" s="43"/>
      <c r="CVF17" s="43"/>
      <c r="CVG17" s="43"/>
      <c r="CVH17" s="43"/>
      <c r="CVI17" s="43"/>
      <c r="CVJ17" s="43"/>
      <c r="CVK17" s="43"/>
      <c r="CVL17" s="43"/>
      <c r="CVM17" s="43"/>
      <c r="CVN17" s="43"/>
      <c r="CVO17" s="43"/>
      <c r="CVP17" s="43"/>
      <c r="CVQ17" s="43"/>
      <c r="CVR17" s="43"/>
      <c r="CVS17" s="43"/>
      <c r="CVT17" s="43"/>
      <c r="CVU17" s="43"/>
      <c r="CVV17" s="43"/>
      <c r="CVW17" s="43"/>
      <c r="CVX17" s="43"/>
      <c r="CVY17" s="43"/>
      <c r="CVZ17" s="43"/>
      <c r="CWA17" s="43"/>
      <c r="CWB17" s="43"/>
      <c r="CWC17" s="43"/>
      <c r="CWD17" s="43"/>
      <c r="CWE17" s="43"/>
      <c r="CWF17" s="43"/>
      <c r="CWG17" s="43"/>
      <c r="CWH17" s="43"/>
      <c r="CWI17" s="43"/>
      <c r="CWJ17" s="43"/>
      <c r="CWK17" s="43"/>
      <c r="CWL17" s="43"/>
      <c r="CWM17" s="43"/>
      <c r="CWN17" s="43"/>
      <c r="CWO17" s="43"/>
      <c r="CWP17" s="43"/>
      <c r="CWQ17" s="43"/>
      <c r="CWR17" s="43"/>
      <c r="CWS17" s="43"/>
      <c r="CWT17" s="43"/>
      <c r="CWU17" s="43"/>
      <c r="CWV17" s="43"/>
      <c r="CWW17" s="43"/>
      <c r="CWX17" s="43"/>
      <c r="CWY17" s="43"/>
      <c r="CWZ17" s="43"/>
      <c r="CXA17" s="43"/>
      <c r="CXB17" s="43"/>
      <c r="CXC17" s="43"/>
      <c r="CXD17" s="43"/>
      <c r="CXE17" s="43"/>
      <c r="CXF17" s="43"/>
      <c r="CXG17" s="43"/>
      <c r="CXH17" s="43"/>
      <c r="CXI17" s="43"/>
      <c r="CXJ17" s="43"/>
      <c r="CXK17" s="43"/>
      <c r="CXL17" s="43"/>
      <c r="CXM17" s="43"/>
      <c r="CXN17" s="43"/>
      <c r="CXO17" s="43"/>
      <c r="CXP17" s="43"/>
      <c r="CXQ17" s="43"/>
      <c r="CXR17" s="43"/>
      <c r="CXS17" s="43"/>
      <c r="CXT17" s="43"/>
      <c r="CXU17" s="43"/>
      <c r="CXV17" s="43"/>
      <c r="CXW17" s="43"/>
      <c r="CXX17" s="43"/>
      <c r="CXY17" s="43"/>
      <c r="CXZ17" s="43"/>
      <c r="CYA17" s="43"/>
      <c r="CYB17" s="43"/>
      <c r="CYC17" s="43"/>
      <c r="CYD17" s="43"/>
      <c r="CYE17" s="43"/>
      <c r="CYF17" s="43"/>
      <c r="CYG17" s="43"/>
      <c r="CYH17" s="43"/>
      <c r="CYI17" s="43"/>
      <c r="CYJ17" s="43"/>
      <c r="CYK17" s="43"/>
      <c r="CYL17" s="43"/>
      <c r="CYM17" s="43"/>
      <c r="CYN17" s="43"/>
      <c r="CYO17" s="43"/>
      <c r="CYP17" s="43"/>
      <c r="CYQ17" s="43"/>
      <c r="CYR17" s="43"/>
      <c r="CYS17" s="43"/>
      <c r="CYT17" s="43"/>
      <c r="CYU17" s="43"/>
      <c r="CYV17" s="43"/>
      <c r="CYW17" s="43"/>
      <c r="CYX17" s="43"/>
      <c r="CYY17" s="43"/>
      <c r="CYZ17" s="43"/>
      <c r="CZA17" s="43"/>
      <c r="CZB17" s="43"/>
      <c r="CZC17" s="43"/>
      <c r="CZD17" s="43"/>
      <c r="CZE17" s="43"/>
      <c r="CZF17" s="43"/>
      <c r="CZG17" s="43"/>
      <c r="CZH17" s="43"/>
      <c r="CZI17" s="43"/>
      <c r="CZJ17" s="43"/>
      <c r="CZK17" s="43"/>
      <c r="CZL17" s="43"/>
      <c r="CZM17" s="43"/>
      <c r="CZN17" s="43"/>
      <c r="CZO17" s="43"/>
      <c r="CZP17" s="43"/>
      <c r="CZQ17" s="43"/>
      <c r="CZR17" s="43"/>
      <c r="CZS17" s="43"/>
      <c r="CZT17" s="43"/>
      <c r="CZU17" s="43"/>
      <c r="CZV17" s="43"/>
      <c r="CZW17" s="43"/>
      <c r="CZX17" s="43"/>
      <c r="CZY17" s="43"/>
      <c r="CZZ17" s="43"/>
      <c r="DAA17" s="43"/>
      <c r="DAB17" s="43"/>
      <c r="DAC17" s="43"/>
      <c r="DAD17" s="43"/>
      <c r="DAE17" s="43"/>
      <c r="DAF17" s="43"/>
      <c r="DAG17" s="43"/>
      <c r="DAH17" s="43"/>
      <c r="DAI17" s="43"/>
      <c r="DAJ17" s="43"/>
      <c r="DAK17" s="43"/>
      <c r="DAL17" s="43"/>
      <c r="DAM17" s="43"/>
      <c r="DAN17" s="43"/>
      <c r="DAO17" s="43"/>
      <c r="DAP17" s="43"/>
      <c r="DAQ17" s="43"/>
      <c r="DAR17" s="43"/>
      <c r="DAS17" s="43"/>
      <c r="DAT17" s="43"/>
      <c r="DAU17" s="43"/>
      <c r="DAV17" s="43"/>
      <c r="DAW17" s="43"/>
      <c r="DAX17" s="43"/>
      <c r="DAY17" s="43"/>
      <c r="DAZ17" s="43"/>
      <c r="DBA17" s="43"/>
      <c r="DBB17" s="43"/>
      <c r="DBC17" s="43"/>
      <c r="DBD17" s="43"/>
      <c r="DBE17" s="43"/>
      <c r="DBF17" s="43"/>
      <c r="DBG17" s="43"/>
      <c r="DBH17" s="43"/>
      <c r="DBI17" s="43"/>
      <c r="DBJ17" s="43"/>
      <c r="DBK17" s="43"/>
      <c r="DBL17" s="43"/>
      <c r="DBM17" s="43"/>
      <c r="DBN17" s="43"/>
      <c r="DBO17" s="43"/>
      <c r="DBP17" s="43"/>
      <c r="DBQ17" s="43"/>
      <c r="DBR17" s="43"/>
      <c r="DBS17" s="43"/>
      <c r="DBT17" s="43"/>
      <c r="DBU17" s="43"/>
      <c r="DBV17" s="43"/>
      <c r="DBW17" s="43"/>
      <c r="DBX17" s="43"/>
      <c r="DBY17" s="43"/>
      <c r="DBZ17" s="43"/>
      <c r="DCA17" s="43"/>
      <c r="DCB17" s="43"/>
      <c r="DCC17" s="43"/>
      <c r="DCD17" s="43"/>
      <c r="DCE17" s="43"/>
      <c r="DCF17" s="43"/>
      <c r="DCG17" s="43"/>
      <c r="DCH17" s="43"/>
      <c r="DCI17" s="43"/>
      <c r="DCJ17" s="43"/>
      <c r="DCK17" s="43"/>
      <c r="DCL17" s="43"/>
      <c r="DCM17" s="43"/>
      <c r="DCN17" s="43"/>
      <c r="DCO17" s="43"/>
      <c r="DCP17" s="43"/>
      <c r="DCQ17" s="43"/>
      <c r="DCR17" s="43"/>
      <c r="DCS17" s="43"/>
      <c r="DCT17" s="43"/>
      <c r="DCU17" s="43"/>
      <c r="DCV17" s="43"/>
      <c r="DCW17" s="43"/>
      <c r="DCX17" s="43"/>
      <c r="DCY17" s="43"/>
      <c r="DCZ17" s="43"/>
      <c r="DDA17" s="43"/>
      <c r="DDB17" s="43"/>
      <c r="DDC17" s="43"/>
      <c r="DDD17" s="43"/>
      <c r="DDE17" s="43"/>
      <c r="DDF17" s="43"/>
      <c r="DDG17" s="43"/>
      <c r="DDH17" s="43"/>
      <c r="DDI17" s="43"/>
      <c r="DDJ17" s="43"/>
      <c r="DDK17" s="43"/>
      <c r="DDL17" s="43"/>
      <c r="DDM17" s="43"/>
      <c r="DDN17" s="43"/>
      <c r="DDO17" s="43"/>
      <c r="DDP17" s="43"/>
      <c r="DDQ17" s="43"/>
      <c r="DDR17" s="43"/>
      <c r="DDS17" s="43"/>
      <c r="DDT17" s="43"/>
      <c r="DDU17" s="43"/>
      <c r="DDV17" s="43"/>
      <c r="DDW17" s="43"/>
      <c r="DDX17" s="43"/>
      <c r="DDY17" s="43"/>
      <c r="DDZ17" s="43"/>
      <c r="DEA17" s="43"/>
      <c r="DEB17" s="43"/>
      <c r="DEC17" s="43"/>
      <c r="DED17" s="43"/>
      <c r="DEE17" s="43"/>
      <c r="DEF17" s="43"/>
      <c r="DEG17" s="43"/>
      <c r="DEH17" s="43"/>
      <c r="DEI17" s="43"/>
      <c r="DEJ17" s="43"/>
      <c r="DEK17" s="43"/>
      <c r="DEL17" s="43"/>
      <c r="DEM17" s="43"/>
      <c r="DEN17" s="43"/>
      <c r="DEO17" s="43"/>
      <c r="DEP17" s="43"/>
      <c r="DEQ17" s="43"/>
      <c r="DER17" s="43"/>
      <c r="DES17" s="43"/>
      <c r="DET17" s="43"/>
      <c r="DEU17" s="43"/>
      <c r="DEV17" s="43"/>
      <c r="DEW17" s="43"/>
      <c r="DEX17" s="43"/>
      <c r="DEY17" s="43"/>
      <c r="DEZ17" s="43"/>
      <c r="DFA17" s="43"/>
      <c r="DFB17" s="43"/>
      <c r="DFC17" s="43"/>
      <c r="DFD17" s="43"/>
      <c r="DFE17" s="43"/>
      <c r="DFF17" s="43"/>
      <c r="DFG17" s="43"/>
      <c r="DFH17" s="43"/>
      <c r="DFI17" s="43"/>
      <c r="DFJ17" s="43"/>
      <c r="DFK17" s="43"/>
      <c r="DFL17" s="43"/>
      <c r="DFM17" s="43"/>
      <c r="DFN17" s="43"/>
      <c r="DFO17" s="43"/>
      <c r="DFP17" s="43"/>
      <c r="DFQ17" s="43"/>
      <c r="DFR17" s="43"/>
      <c r="DFS17" s="43"/>
      <c r="DFT17" s="43"/>
      <c r="DFU17" s="43"/>
      <c r="DFV17" s="43"/>
      <c r="DFW17" s="43"/>
      <c r="DFX17" s="43"/>
      <c r="DFY17" s="43"/>
      <c r="DFZ17" s="43"/>
      <c r="DGA17" s="43"/>
      <c r="DGB17" s="43"/>
      <c r="DGC17" s="43"/>
      <c r="DGD17" s="43"/>
      <c r="DGE17" s="43"/>
      <c r="DGF17" s="43"/>
      <c r="DGG17" s="43"/>
      <c r="DGH17" s="43"/>
      <c r="DGI17" s="43"/>
      <c r="DGJ17" s="43"/>
      <c r="DGK17" s="43"/>
      <c r="DGL17" s="43"/>
      <c r="DGM17" s="43"/>
      <c r="DGN17" s="43"/>
      <c r="DGO17" s="43"/>
      <c r="DGP17" s="43"/>
      <c r="DGQ17" s="43"/>
      <c r="DGR17" s="43"/>
      <c r="DGS17" s="43"/>
      <c r="DGT17" s="43"/>
      <c r="DGU17" s="43"/>
      <c r="DGV17" s="43"/>
      <c r="DGW17" s="43"/>
      <c r="DGX17" s="43"/>
      <c r="DGY17" s="43"/>
      <c r="DGZ17" s="43"/>
      <c r="DHA17" s="43"/>
      <c r="DHB17" s="43"/>
      <c r="DHC17" s="43"/>
      <c r="DHD17" s="43"/>
      <c r="DHE17" s="43"/>
      <c r="DHF17" s="43"/>
      <c r="DHG17" s="43"/>
      <c r="DHH17" s="43"/>
      <c r="DHI17" s="43"/>
      <c r="DHJ17" s="43"/>
      <c r="DHK17" s="43"/>
      <c r="DHL17" s="43"/>
      <c r="DHM17" s="43"/>
      <c r="DHN17" s="43"/>
      <c r="DHO17" s="43"/>
      <c r="DHP17" s="43"/>
      <c r="DHQ17" s="43"/>
      <c r="DHR17" s="43"/>
      <c r="DHS17" s="43"/>
      <c r="DHT17" s="43"/>
      <c r="DHU17" s="43"/>
      <c r="DHV17" s="43"/>
      <c r="DHW17" s="43"/>
      <c r="DHX17" s="43"/>
      <c r="DHY17" s="43"/>
      <c r="DHZ17" s="43"/>
      <c r="DIA17" s="43"/>
      <c r="DIB17" s="43"/>
      <c r="DIC17" s="43"/>
      <c r="DID17" s="43"/>
      <c r="DIE17" s="43"/>
      <c r="DIF17" s="43"/>
      <c r="DIG17" s="43"/>
      <c r="DIH17" s="43"/>
      <c r="DII17" s="43"/>
      <c r="DIJ17" s="43"/>
      <c r="DIK17" s="43"/>
      <c r="DIL17" s="43"/>
      <c r="DIM17" s="43"/>
      <c r="DIN17" s="43"/>
      <c r="DIO17" s="43"/>
      <c r="DIP17" s="43"/>
      <c r="DIQ17" s="43"/>
      <c r="DIR17" s="43"/>
      <c r="DIS17" s="43"/>
      <c r="DIT17" s="43"/>
      <c r="DIU17" s="43"/>
      <c r="DIV17" s="43"/>
      <c r="DIW17" s="43"/>
      <c r="DIX17" s="43"/>
      <c r="DIY17" s="43"/>
      <c r="DIZ17" s="43"/>
      <c r="DJA17" s="43"/>
      <c r="DJB17" s="43"/>
      <c r="DJC17" s="43"/>
      <c r="DJD17" s="43"/>
      <c r="DJE17" s="43"/>
      <c r="DJF17" s="43"/>
      <c r="DJG17" s="43"/>
      <c r="DJH17" s="43"/>
      <c r="DJI17" s="43"/>
      <c r="DJJ17" s="43"/>
      <c r="DJK17" s="43"/>
      <c r="DJL17" s="43"/>
      <c r="DJM17" s="43"/>
      <c r="DJN17" s="43"/>
      <c r="DJO17" s="43"/>
      <c r="DJP17" s="43"/>
      <c r="DJQ17" s="43"/>
      <c r="DJR17" s="43"/>
      <c r="DJS17" s="43"/>
      <c r="DJT17" s="43"/>
      <c r="DJU17" s="43"/>
      <c r="DJV17" s="43"/>
      <c r="DJW17" s="43"/>
      <c r="DJX17" s="43"/>
      <c r="DJY17" s="43"/>
      <c r="DJZ17" s="43"/>
      <c r="DKA17" s="43"/>
      <c r="DKB17" s="43"/>
      <c r="DKC17" s="43"/>
      <c r="DKD17" s="43"/>
      <c r="DKE17" s="43"/>
      <c r="DKF17" s="43"/>
      <c r="DKG17" s="43"/>
      <c r="DKH17" s="43"/>
      <c r="DKI17" s="43"/>
      <c r="DKJ17" s="43"/>
      <c r="DKK17" s="43"/>
      <c r="DKL17" s="43"/>
      <c r="DKM17" s="43"/>
      <c r="DKN17" s="43"/>
      <c r="DKO17" s="43"/>
      <c r="DKP17" s="43"/>
      <c r="DKQ17" s="43"/>
      <c r="DKR17" s="43"/>
      <c r="DKS17" s="43"/>
      <c r="DKT17" s="43"/>
      <c r="DKU17" s="43"/>
      <c r="DKV17" s="43"/>
      <c r="DKW17" s="43"/>
      <c r="DKX17" s="43"/>
      <c r="DKY17" s="43"/>
      <c r="DKZ17" s="43"/>
      <c r="DLA17" s="43"/>
      <c r="DLB17" s="43"/>
      <c r="DLC17" s="43"/>
      <c r="DLD17" s="43"/>
      <c r="DLE17" s="43"/>
      <c r="DLF17" s="43"/>
      <c r="DLG17" s="43"/>
      <c r="DLH17" s="43"/>
      <c r="DLI17" s="43"/>
      <c r="DLJ17" s="43"/>
      <c r="DLK17" s="43"/>
      <c r="DLL17" s="43"/>
      <c r="DLM17" s="43"/>
      <c r="DLN17" s="43"/>
      <c r="DLO17" s="43"/>
      <c r="DLP17" s="43"/>
      <c r="DLQ17" s="43"/>
      <c r="DLR17" s="43"/>
      <c r="DLS17" s="43"/>
      <c r="DLT17" s="43"/>
      <c r="DLU17" s="43"/>
      <c r="DLV17" s="43"/>
      <c r="DLW17" s="43"/>
      <c r="DLX17" s="43"/>
      <c r="DLY17" s="43"/>
      <c r="DLZ17" s="43"/>
      <c r="DMA17" s="43"/>
      <c r="DMB17" s="43"/>
      <c r="DMC17" s="43"/>
      <c r="DMD17" s="43"/>
      <c r="DME17" s="43"/>
      <c r="DMF17" s="43"/>
      <c r="DMG17" s="43"/>
      <c r="DMH17" s="43"/>
      <c r="DMI17" s="43"/>
      <c r="DMJ17" s="43"/>
      <c r="DMK17" s="43"/>
      <c r="DML17" s="43"/>
      <c r="DMM17" s="43"/>
      <c r="DMN17" s="43"/>
      <c r="DMO17" s="43"/>
      <c r="DMP17" s="43"/>
      <c r="DMQ17" s="43"/>
      <c r="DMR17" s="43"/>
      <c r="DMS17" s="43"/>
      <c r="DMT17" s="43"/>
      <c r="DMU17" s="43"/>
      <c r="DMV17" s="43"/>
      <c r="DMW17" s="43"/>
      <c r="DMX17" s="43"/>
      <c r="DMY17" s="43"/>
      <c r="DMZ17" s="43"/>
      <c r="DNA17" s="43"/>
      <c r="DNB17" s="43"/>
      <c r="DNC17" s="43"/>
      <c r="DND17" s="43"/>
      <c r="DNE17" s="43"/>
      <c r="DNF17" s="43"/>
      <c r="DNG17" s="43"/>
      <c r="DNH17" s="43"/>
      <c r="DNI17" s="43"/>
      <c r="DNJ17" s="43"/>
      <c r="DNK17" s="43"/>
      <c r="DNL17" s="43"/>
      <c r="DNM17" s="43"/>
      <c r="DNN17" s="43"/>
      <c r="DNO17" s="43"/>
      <c r="DNP17" s="43"/>
      <c r="DNQ17" s="43"/>
      <c r="DNR17" s="43"/>
      <c r="DNS17" s="43"/>
      <c r="DNT17" s="43"/>
      <c r="DNU17" s="43"/>
      <c r="DNV17" s="43"/>
      <c r="DNW17" s="43"/>
      <c r="DNX17" s="43"/>
      <c r="DNY17" s="43"/>
      <c r="DNZ17" s="43"/>
      <c r="DOA17" s="43"/>
      <c r="DOB17" s="43"/>
      <c r="DOC17" s="43"/>
      <c r="DOD17" s="43"/>
      <c r="DOE17" s="43"/>
      <c r="DOF17" s="43"/>
      <c r="DOG17" s="43"/>
      <c r="DOH17" s="43"/>
      <c r="DOI17" s="43"/>
      <c r="DOJ17" s="43"/>
      <c r="DOK17" s="43"/>
      <c r="DOL17" s="43"/>
      <c r="DOM17" s="43"/>
      <c r="DON17" s="43"/>
      <c r="DOO17" s="43"/>
      <c r="DOP17" s="43"/>
      <c r="DOQ17" s="43"/>
      <c r="DOR17" s="43"/>
      <c r="DOS17" s="43"/>
      <c r="DOT17" s="43"/>
      <c r="DOU17" s="43"/>
      <c r="DOV17" s="43"/>
      <c r="DOW17" s="43"/>
      <c r="DOX17" s="43"/>
      <c r="DOY17" s="43"/>
      <c r="DOZ17" s="43"/>
      <c r="DPA17" s="43"/>
      <c r="DPB17" s="43"/>
      <c r="DPC17" s="43"/>
      <c r="DPD17" s="43"/>
      <c r="DPE17" s="43"/>
      <c r="DPF17" s="43"/>
      <c r="DPG17" s="43"/>
      <c r="DPH17" s="43"/>
      <c r="DPI17" s="43"/>
      <c r="DPJ17" s="43"/>
      <c r="DPK17" s="43"/>
      <c r="DPL17" s="43"/>
      <c r="DPM17" s="43"/>
      <c r="DPN17" s="43"/>
      <c r="DPO17" s="43"/>
      <c r="DPP17" s="43"/>
      <c r="DPQ17" s="43"/>
      <c r="DPR17" s="43"/>
      <c r="DPS17" s="43"/>
      <c r="DPT17" s="43"/>
      <c r="DPU17" s="43"/>
      <c r="DPV17" s="43"/>
      <c r="DPW17" s="43"/>
      <c r="DPX17" s="43"/>
      <c r="DPY17" s="43"/>
      <c r="DPZ17" s="43"/>
      <c r="DQA17" s="43"/>
      <c r="DQB17" s="43"/>
      <c r="DQC17" s="43"/>
      <c r="DQD17" s="43"/>
      <c r="DQE17" s="43"/>
      <c r="DQF17" s="43"/>
      <c r="DQG17" s="43"/>
      <c r="DQH17" s="43"/>
      <c r="DQI17" s="43"/>
      <c r="DQJ17" s="43"/>
      <c r="DQK17" s="43"/>
      <c r="DQL17" s="43"/>
      <c r="DQM17" s="43"/>
      <c r="DQN17" s="43"/>
      <c r="DQO17" s="43"/>
      <c r="DQP17" s="43"/>
      <c r="DQQ17" s="43"/>
      <c r="DQR17" s="43"/>
      <c r="DQS17" s="43"/>
      <c r="DQT17" s="43"/>
      <c r="DQU17" s="43"/>
      <c r="DQV17" s="43"/>
      <c r="DQW17" s="43"/>
      <c r="DQX17" s="43"/>
      <c r="DQY17" s="43"/>
      <c r="DQZ17" s="43"/>
      <c r="DRA17" s="43"/>
      <c r="DRB17" s="43"/>
      <c r="DRC17" s="43"/>
      <c r="DRD17" s="43"/>
      <c r="DRE17" s="43"/>
      <c r="DRF17" s="43"/>
      <c r="DRG17" s="43"/>
      <c r="DRH17" s="43"/>
      <c r="DRI17" s="43"/>
      <c r="DRJ17" s="43"/>
      <c r="DRK17" s="43"/>
      <c r="DRL17" s="43"/>
      <c r="DRM17" s="43"/>
      <c r="DRN17" s="43"/>
      <c r="DRO17" s="43"/>
      <c r="DRP17" s="43"/>
      <c r="DRQ17" s="43"/>
      <c r="DRR17" s="43"/>
      <c r="DRS17" s="43"/>
      <c r="DRT17" s="43"/>
      <c r="DRU17" s="43"/>
      <c r="DRV17" s="43"/>
      <c r="DRW17" s="43"/>
      <c r="DRX17" s="43"/>
      <c r="DRY17" s="43"/>
      <c r="DRZ17" s="43"/>
      <c r="DSA17" s="43"/>
      <c r="DSB17" s="43"/>
      <c r="DSC17" s="43"/>
      <c r="DSD17" s="43"/>
      <c r="DSE17" s="43"/>
      <c r="DSF17" s="43"/>
      <c r="DSG17" s="43"/>
      <c r="DSH17" s="43"/>
      <c r="DSI17" s="43"/>
      <c r="DSJ17" s="43"/>
      <c r="DSK17" s="43"/>
      <c r="DSL17" s="43"/>
      <c r="DSM17" s="43"/>
      <c r="DSN17" s="43"/>
      <c r="DSO17" s="43"/>
      <c r="DSP17" s="43"/>
      <c r="DSQ17" s="43"/>
      <c r="DSR17" s="43"/>
      <c r="DSS17" s="43"/>
      <c r="DST17" s="43"/>
      <c r="DSU17" s="43"/>
      <c r="DSV17" s="43"/>
      <c r="DSW17" s="43"/>
      <c r="DSX17" s="43"/>
      <c r="DSY17" s="43"/>
      <c r="DSZ17" s="43"/>
      <c r="DTA17" s="43"/>
      <c r="DTB17" s="43"/>
      <c r="DTC17" s="43"/>
      <c r="DTD17" s="43"/>
      <c r="DTE17" s="43"/>
      <c r="DTF17" s="43"/>
      <c r="DTG17" s="43"/>
      <c r="DTH17" s="43"/>
      <c r="DTI17" s="43"/>
      <c r="DTJ17" s="43"/>
      <c r="DTK17" s="43"/>
      <c r="DTL17" s="43"/>
      <c r="DTM17" s="43"/>
      <c r="DTN17" s="43"/>
      <c r="DTO17" s="43"/>
      <c r="DTP17" s="43"/>
      <c r="DTQ17" s="43"/>
      <c r="DTR17" s="43"/>
      <c r="DTS17" s="43"/>
      <c r="DTT17" s="43"/>
      <c r="DTU17" s="43"/>
      <c r="DTV17" s="43"/>
      <c r="DTW17" s="43"/>
      <c r="DTX17" s="43"/>
      <c r="DTY17" s="43"/>
      <c r="DTZ17" s="43"/>
      <c r="DUA17" s="43"/>
      <c r="DUB17" s="43"/>
      <c r="DUC17" s="43"/>
      <c r="DUD17" s="43"/>
      <c r="DUE17" s="43"/>
      <c r="DUF17" s="43"/>
      <c r="DUG17" s="43"/>
      <c r="DUH17" s="43"/>
      <c r="DUI17" s="43"/>
      <c r="DUJ17" s="43"/>
      <c r="DUK17" s="43"/>
      <c r="DUL17" s="43"/>
      <c r="DUM17" s="43"/>
      <c r="DUN17" s="43"/>
      <c r="DUO17" s="43"/>
      <c r="DUP17" s="43"/>
      <c r="DUQ17" s="43"/>
      <c r="DUR17" s="43"/>
      <c r="DUS17" s="43"/>
      <c r="DUT17" s="43"/>
      <c r="DUU17" s="43"/>
      <c r="DUV17" s="43"/>
      <c r="DUW17" s="43"/>
      <c r="DUX17" s="43"/>
      <c r="DUY17" s="43"/>
      <c r="DUZ17" s="43"/>
      <c r="DVA17" s="43"/>
      <c r="DVB17" s="43"/>
      <c r="DVC17" s="43"/>
      <c r="DVD17" s="43"/>
      <c r="DVE17" s="43"/>
      <c r="DVF17" s="43"/>
      <c r="DVG17" s="43"/>
      <c r="DVH17" s="43"/>
      <c r="DVI17" s="43"/>
      <c r="DVJ17" s="43"/>
      <c r="DVK17" s="43"/>
      <c r="DVL17" s="43"/>
      <c r="DVM17" s="43"/>
      <c r="DVN17" s="43"/>
      <c r="DVO17" s="43"/>
      <c r="DVP17" s="43"/>
      <c r="DVQ17" s="43"/>
      <c r="DVR17" s="43"/>
      <c r="DVS17" s="43"/>
      <c r="DVT17" s="43"/>
      <c r="DVU17" s="43"/>
      <c r="DVV17" s="43"/>
      <c r="DVW17" s="43"/>
      <c r="DVX17" s="43"/>
      <c r="DVY17" s="43"/>
      <c r="DVZ17" s="43"/>
      <c r="DWA17" s="43"/>
      <c r="DWB17" s="43"/>
      <c r="DWC17" s="43"/>
      <c r="DWD17" s="43"/>
      <c r="DWE17" s="43"/>
      <c r="DWF17" s="43"/>
      <c r="DWG17" s="43"/>
      <c r="DWH17" s="43"/>
      <c r="DWI17" s="43"/>
      <c r="DWJ17" s="43"/>
      <c r="DWK17" s="43"/>
      <c r="DWL17" s="43"/>
      <c r="DWM17" s="43"/>
      <c r="DWN17" s="43"/>
      <c r="DWO17" s="43"/>
      <c r="DWP17" s="43"/>
      <c r="DWQ17" s="43"/>
      <c r="DWR17" s="43"/>
      <c r="DWS17" s="43"/>
      <c r="DWT17" s="43"/>
      <c r="DWU17" s="43"/>
      <c r="DWV17" s="43"/>
      <c r="DWW17" s="43"/>
      <c r="DWX17" s="43"/>
      <c r="DWY17" s="43"/>
      <c r="DWZ17" s="43"/>
      <c r="DXA17" s="43"/>
      <c r="DXB17" s="43"/>
      <c r="DXC17" s="43"/>
      <c r="DXD17" s="43"/>
      <c r="DXE17" s="43"/>
      <c r="DXF17" s="43"/>
      <c r="DXG17" s="43"/>
      <c r="DXH17" s="43"/>
      <c r="DXI17" s="43"/>
      <c r="DXJ17" s="43"/>
      <c r="DXK17" s="43"/>
      <c r="DXL17" s="43"/>
      <c r="DXM17" s="43"/>
      <c r="DXN17" s="43"/>
      <c r="DXO17" s="43"/>
      <c r="DXP17" s="43"/>
      <c r="DXQ17" s="43"/>
      <c r="DXR17" s="43"/>
      <c r="DXS17" s="43"/>
      <c r="DXT17" s="43"/>
      <c r="DXU17" s="43"/>
      <c r="DXV17" s="43"/>
      <c r="DXW17" s="43"/>
      <c r="DXX17" s="43"/>
      <c r="DXY17" s="43"/>
      <c r="DXZ17" s="43"/>
      <c r="DYA17" s="43"/>
      <c r="DYB17" s="43"/>
      <c r="DYC17" s="43"/>
      <c r="DYD17" s="43"/>
      <c r="DYE17" s="43"/>
      <c r="DYF17" s="43"/>
      <c r="DYG17" s="43"/>
      <c r="DYH17" s="43"/>
      <c r="DYI17" s="43"/>
      <c r="DYJ17" s="43"/>
      <c r="DYK17" s="43"/>
      <c r="DYL17" s="43"/>
      <c r="DYM17" s="43"/>
      <c r="DYN17" s="43"/>
      <c r="DYO17" s="43"/>
      <c r="DYP17" s="43"/>
      <c r="DYQ17" s="43"/>
      <c r="DYR17" s="43"/>
      <c r="DYS17" s="43"/>
      <c r="DYT17" s="43"/>
      <c r="DYU17" s="43"/>
      <c r="DYV17" s="43"/>
      <c r="DYW17" s="43"/>
      <c r="DYX17" s="43"/>
      <c r="DYY17" s="43"/>
      <c r="DYZ17" s="43"/>
      <c r="DZA17" s="43"/>
      <c r="DZB17" s="43"/>
      <c r="DZC17" s="43"/>
      <c r="DZD17" s="43"/>
      <c r="DZE17" s="43"/>
      <c r="DZF17" s="43"/>
      <c r="DZG17" s="43"/>
      <c r="DZH17" s="43"/>
      <c r="DZI17" s="43"/>
      <c r="DZJ17" s="43"/>
      <c r="DZK17" s="43"/>
      <c r="DZL17" s="43"/>
      <c r="DZM17" s="43"/>
      <c r="DZN17" s="43"/>
      <c r="DZO17" s="43"/>
      <c r="DZP17" s="43"/>
      <c r="DZQ17" s="43"/>
      <c r="DZR17" s="43"/>
      <c r="DZS17" s="43"/>
      <c r="DZT17" s="43"/>
      <c r="DZU17" s="43"/>
      <c r="DZV17" s="43"/>
      <c r="DZW17" s="43"/>
      <c r="DZX17" s="43"/>
      <c r="DZY17" s="43"/>
      <c r="DZZ17" s="43"/>
      <c r="EAA17" s="43"/>
      <c r="EAB17" s="43"/>
      <c r="EAC17" s="43"/>
      <c r="EAD17" s="43"/>
      <c r="EAE17" s="43"/>
      <c r="EAF17" s="43"/>
      <c r="EAG17" s="43"/>
      <c r="EAH17" s="43"/>
      <c r="EAI17" s="43"/>
      <c r="EAJ17" s="43"/>
      <c r="EAK17" s="43"/>
      <c r="EAL17" s="43"/>
      <c r="EAM17" s="43"/>
      <c r="EAN17" s="43"/>
      <c r="EAO17" s="43"/>
      <c r="EAP17" s="43"/>
      <c r="EAQ17" s="43"/>
      <c r="EAR17" s="43"/>
      <c r="EAS17" s="43"/>
      <c r="EAT17" s="43"/>
      <c r="EAU17" s="43"/>
      <c r="EAV17" s="43"/>
      <c r="EAW17" s="43"/>
      <c r="EAX17" s="43"/>
      <c r="EAY17" s="43"/>
      <c r="EAZ17" s="43"/>
      <c r="EBA17" s="43"/>
      <c r="EBB17" s="43"/>
      <c r="EBC17" s="43"/>
      <c r="EBD17" s="43"/>
      <c r="EBE17" s="43"/>
      <c r="EBF17" s="43"/>
      <c r="EBG17" s="43"/>
      <c r="EBH17" s="43"/>
      <c r="EBI17" s="43"/>
      <c r="EBJ17" s="43"/>
      <c r="EBK17" s="43"/>
      <c r="EBL17" s="43"/>
      <c r="EBM17" s="43"/>
      <c r="EBN17" s="43"/>
      <c r="EBO17" s="43"/>
      <c r="EBP17" s="43"/>
      <c r="EBQ17" s="43"/>
      <c r="EBR17" s="43"/>
      <c r="EBS17" s="43"/>
      <c r="EBT17" s="43"/>
      <c r="EBU17" s="43"/>
      <c r="EBV17" s="43"/>
      <c r="EBW17" s="43"/>
      <c r="EBX17" s="43"/>
      <c r="EBY17" s="43"/>
      <c r="EBZ17" s="43"/>
      <c r="ECA17" s="43"/>
      <c r="ECB17" s="43"/>
      <c r="ECC17" s="43"/>
      <c r="ECD17" s="43"/>
      <c r="ECE17" s="43"/>
      <c r="ECF17" s="43"/>
      <c r="ECG17" s="43"/>
      <c r="ECH17" s="43"/>
      <c r="ECI17" s="43"/>
      <c r="ECJ17" s="43"/>
      <c r="ECK17" s="43"/>
      <c r="ECL17" s="43"/>
      <c r="ECM17" s="43"/>
      <c r="ECN17" s="43"/>
      <c r="ECO17" s="43"/>
      <c r="ECP17" s="43"/>
      <c r="ECQ17" s="43"/>
      <c r="ECR17" s="43"/>
      <c r="ECS17" s="43"/>
      <c r="ECT17" s="43"/>
      <c r="ECU17" s="43"/>
      <c r="ECV17" s="43"/>
      <c r="ECW17" s="43"/>
      <c r="ECX17" s="43"/>
      <c r="ECY17" s="43"/>
      <c r="ECZ17" s="43"/>
      <c r="EDA17" s="43"/>
      <c r="EDB17" s="43"/>
      <c r="EDC17" s="43"/>
      <c r="EDD17" s="43"/>
      <c r="EDE17" s="43"/>
      <c r="EDF17" s="43"/>
      <c r="EDG17" s="43"/>
      <c r="EDH17" s="43"/>
      <c r="EDI17" s="43"/>
      <c r="EDJ17" s="43"/>
      <c r="EDK17" s="43"/>
      <c r="EDL17" s="43"/>
      <c r="EDM17" s="43"/>
      <c r="EDN17" s="43"/>
      <c r="EDO17" s="43"/>
      <c r="EDP17" s="43"/>
      <c r="EDQ17" s="43"/>
      <c r="EDR17" s="43"/>
      <c r="EDS17" s="43"/>
      <c r="EDT17" s="43"/>
      <c r="EDU17" s="43"/>
      <c r="EDV17" s="43"/>
      <c r="EDW17" s="43"/>
      <c r="EDX17" s="43"/>
      <c r="EDY17" s="43"/>
      <c r="EDZ17" s="43"/>
      <c r="EEA17" s="43"/>
      <c r="EEB17" s="43"/>
      <c r="EEC17" s="43"/>
      <c r="EED17" s="43"/>
      <c r="EEE17" s="43"/>
      <c r="EEF17" s="43"/>
      <c r="EEG17" s="43"/>
      <c r="EEH17" s="43"/>
      <c r="EEI17" s="43"/>
      <c r="EEJ17" s="43"/>
      <c r="EEK17" s="43"/>
      <c r="EEL17" s="43"/>
      <c r="EEM17" s="43"/>
      <c r="EEN17" s="43"/>
      <c r="EEO17" s="43"/>
      <c r="EEP17" s="43"/>
      <c r="EEQ17" s="43"/>
      <c r="EER17" s="43"/>
      <c r="EES17" s="43"/>
      <c r="EET17" s="43"/>
      <c r="EEU17" s="43"/>
      <c r="EEV17" s="43"/>
      <c r="EEW17" s="43"/>
      <c r="EEX17" s="43"/>
      <c r="EEY17" s="43"/>
      <c r="EEZ17" s="43"/>
      <c r="EFA17" s="43"/>
      <c r="EFB17" s="43"/>
      <c r="EFC17" s="43"/>
      <c r="EFD17" s="43"/>
      <c r="EFE17" s="43"/>
      <c r="EFF17" s="43"/>
      <c r="EFG17" s="43"/>
      <c r="EFH17" s="43"/>
      <c r="EFI17" s="43"/>
      <c r="EFJ17" s="43"/>
      <c r="EFK17" s="43"/>
      <c r="EFL17" s="43"/>
      <c r="EFM17" s="43"/>
      <c r="EFN17" s="43"/>
      <c r="EFO17" s="43"/>
      <c r="EFP17" s="43"/>
      <c r="EFQ17" s="43"/>
      <c r="EFR17" s="43"/>
      <c r="EFS17" s="43"/>
      <c r="EFT17" s="43"/>
      <c r="EFU17" s="43"/>
      <c r="EFV17" s="43"/>
      <c r="EFW17" s="43"/>
      <c r="EFX17" s="43"/>
      <c r="EFY17" s="43"/>
      <c r="EFZ17" s="43"/>
      <c r="EGA17" s="43"/>
      <c r="EGB17" s="43"/>
      <c r="EGC17" s="43"/>
      <c r="EGD17" s="43"/>
      <c r="EGE17" s="43"/>
      <c r="EGF17" s="43"/>
      <c r="EGG17" s="43"/>
      <c r="EGH17" s="43"/>
      <c r="EGI17" s="43"/>
      <c r="EGJ17" s="43"/>
      <c r="EGK17" s="43"/>
      <c r="EGL17" s="43"/>
      <c r="EGM17" s="43"/>
      <c r="EGN17" s="43"/>
      <c r="EGO17" s="43"/>
      <c r="EGP17" s="43"/>
      <c r="EGQ17" s="43"/>
      <c r="EGR17" s="43"/>
      <c r="EGS17" s="43"/>
      <c r="EGT17" s="43"/>
      <c r="EGU17" s="43"/>
      <c r="EGV17" s="43"/>
      <c r="EGW17" s="43"/>
      <c r="EGX17" s="43"/>
      <c r="EGY17" s="43"/>
      <c r="EGZ17" s="43"/>
      <c r="EHA17" s="43"/>
      <c r="EHB17" s="43"/>
      <c r="EHC17" s="43"/>
      <c r="EHD17" s="43"/>
      <c r="EHE17" s="43"/>
      <c r="EHF17" s="43"/>
      <c r="EHG17" s="43"/>
      <c r="EHH17" s="43"/>
      <c r="EHI17" s="43"/>
      <c r="EHJ17" s="43"/>
      <c r="EHK17" s="43"/>
      <c r="EHL17" s="43"/>
      <c r="EHM17" s="43"/>
      <c r="EHN17" s="43"/>
      <c r="EHO17" s="43"/>
      <c r="EHP17" s="43"/>
      <c r="EHQ17" s="43"/>
      <c r="EHR17" s="43"/>
      <c r="EHS17" s="43"/>
      <c r="EHT17" s="43"/>
      <c r="EHU17" s="43"/>
      <c r="EHV17" s="43"/>
      <c r="EHW17" s="43"/>
      <c r="EHX17" s="43"/>
      <c r="EHY17" s="43"/>
      <c r="EHZ17" s="43"/>
      <c r="EIA17" s="43"/>
      <c r="EIB17" s="43"/>
      <c r="EIC17" s="43"/>
      <c r="EID17" s="43"/>
      <c r="EIE17" s="43"/>
      <c r="EIF17" s="43"/>
      <c r="EIG17" s="43"/>
      <c r="EIH17" s="43"/>
      <c r="EII17" s="43"/>
      <c r="EIJ17" s="43"/>
      <c r="EIK17" s="43"/>
      <c r="EIL17" s="43"/>
      <c r="EIM17" s="43"/>
      <c r="EIN17" s="43"/>
      <c r="EIO17" s="43"/>
      <c r="EIP17" s="43"/>
      <c r="EIQ17" s="43"/>
      <c r="EIR17" s="43"/>
      <c r="EIS17" s="43"/>
      <c r="EIT17" s="43"/>
      <c r="EIU17" s="43"/>
      <c r="EIV17" s="43"/>
      <c r="EIW17" s="43"/>
      <c r="EIX17" s="43"/>
      <c r="EIY17" s="43"/>
      <c r="EIZ17" s="43"/>
      <c r="EJA17" s="43"/>
      <c r="EJB17" s="43"/>
      <c r="EJC17" s="43"/>
      <c r="EJD17" s="43"/>
      <c r="EJE17" s="43"/>
      <c r="EJF17" s="43"/>
      <c r="EJG17" s="43"/>
      <c r="EJH17" s="43"/>
      <c r="EJI17" s="43"/>
      <c r="EJJ17" s="43"/>
      <c r="EJK17" s="43"/>
      <c r="EJL17" s="43"/>
      <c r="EJM17" s="43"/>
      <c r="EJN17" s="43"/>
      <c r="EJO17" s="43"/>
      <c r="EJP17" s="43"/>
      <c r="EJQ17" s="43"/>
      <c r="EJR17" s="43"/>
      <c r="EJS17" s="43"/>
      <c r="EJT17" s="43"/>
      <c r="EJU17" s="43"/>
      <c r="EJV17" s="43"/>
      <c r="EJW17" s="43"/>
      <c r="EJX17" s="43"/>
      <c r="EJY17" s="43"/>
      <c r="EJZ17" s="43"/>
      <c r="EKA17" s="43"/>
      <c r="EKB17" s="43"/>
      <c r="EKC17" s="43"/>
      <c r="EKD17" s="43"/>
      <c r="EKE17" s="43"/>
      <c r="EKF17" s="43"/>
      <c r="EKG17" s="43"/>
      <c r="EKH17" s="43"/>
      <c r="EKI17" s="43"/>
      <c r="EKJ17" s="43"/>
      <c r="EKK17" s="43"/>
      <c r="EKL17" s="43"/>
      <c r="EKM17" s="43"/>
      <c r="EKN17" s="43"/>
      <c r="EKO17" s="43"/>
      <c r="EKP17" s="43"/>
      <c r="EKQ17" s="43"/>
      <c r="EKR17" s="43"/>
      <c r="EKS17" s="43"/>
      <c r="EKT17" s="43"/>
      <c r="EKU17" s="43"/>
      <c r="EKV17" s="43"/>
      <c r="EKW17" s="43"/>
      <c r="EKX17" s="43"/>
      <c r="EKY17" s="43"/>
      <c r="EKZ17" s="43"/>
      <c r="ELA17" s="43"/>
      <c r="ELB17" s="43"/>
      <c r="ELC17" s="43"/>
      <c r="ELD17" s="43"/>
      <c r="ELE17" s="43"/>
      <c r="ELF17" s="43"/>
      <c r="ELG17" s="43"/>
      <c r="ELH17" s="43"/>
      <c r="ELI17" s="43"/>
      <c r="ELJ17" s="43"/>
      <c r="ELK17" s="43"/>
      <c r="ELL17" s="43"/>
      <c r="ELM17" s="43"/>
      <c r="ELN17" s="43"/>
      <c r="ELO17" s="43"/>
      <c r="ELP17" s="43"/>
      <c r="ELQ17" s="43"/>
      <c r="ELR17" s="43"/>
      <c r="ELS17" s="43"/>
      <c r="ELT17" s="43"/>
      <c r="ELU17" s="43"/>
      <c r="ELV17" s="43"/>
      <c r="ELW17" s="43"/>
      <c r="ELX17" s="43"/>
      <c r="ELY17" s="43"/>
      <c r="ELZ17" s="43"/>
      <c r="EMA17" s="43"/>
      <c r="EMB17" s="43"/>
      <c r="EMC17" s="43"/>
      <c r="EMD17" s="43"/>
      <c r="EME17" s="43"/>
      <c r="EMF17" s="43"/>
      <c r="EMG17" s="43"/>
      <c r="EMH17" s="43"/>
      <c r="EMI17" s="43"/>
      <c r="EMJ17" s="43"/>
      <c r="EMK17" s="43"/>
      <c r="EML17" s="43"/>
      <c r="EMM17" s="43"/>
      <c r="EMN17" s="43"/>
      <c r="EMO17" s="43"/>
      <c r="EMP17" s="43"/>
      <c r="EMQ17" s="43"/>
      <c r="EMR17" s="43"/>
      <c r="EMS17" s="43"/>
      <c r="EMT17" s="43"/>
      <c r="EMU17" s="43"/>
      <c r="EMV17" s="43"/>
      <c r="EMW17" s="43"/>
      <c r="EMX17" s="43"/>
      <c r="EMY17" s="43"/>
      <c r="EMZ17" s="43"/>
      <c r="ENA17" s="43"/>
      <c r="ENB17" s="43"/>
      <c r="ENC17" s="43"/>
      <c r="END17" s="43"/>
      <c r="ENE17" s="43"/>
      <c r="ENF17" s="43"/>
      <c r="ENG17" s="43"/>
      <c r="ENH17" s="43"/>
      <c r="ENI17" s="43"/>
      <c r="ENJ17" s="43"/>
      <c r="ENK17" s="43"/>
      <c r="ENL17" s="43"/>
      <c r="ENM17" s="43"/>
      <c r="ENN17" s="43"/>
      <c r="ENO17" s="43"/>
      <c r="ENP17" s="43"/>
      <c r="ENQ17" s="43"/>
      <c r="ENR17" s="43"/>
      <c r="ENS17" s="43"/>
      <c r="ENT17" s="43"/>
      <c r="ENU17" s="43"/>
      <c r="ENV17" s="43"/>
      <c r="ENW17" s="43"/>
      <c r="ENX17" s="43"/>
      <c r="ENY17" s="43"/>
      <c r="ENZ17" s="43"/>
      <c r="EOA17" s="43"/>
      <c r="EOB17" s="43"/>
      <c r="EOC17" s="43"/>
      <c r="EOD17" s="43"/>
      <c r="EOE17" s="43"/>
      <c r="EOF17" s="43"/>
      <c r="EOG17" s="43"/>
      <c r="EOH17" s="43"/>
      <c r="EOI17" s="43"/>
      <c r="EOJ17" s="43"/>
      <c r="EOK17" s="43"/>
      <c r="EOL17" s="43"/>
      <c r="EOM17" s="43"/>
      <c r="EON17" s="43"/>
      <c r="EOO17" s="43"/>
      <c r="EOP17" s="43"/>
      <c r="EOQ17" s="43"/>
      <c r="EOR17" s="43"/>
      <c r="EOS17" s="43"/>
      <c r="EOT17" s="43"/>
      <c r="EOU17" s="43"/>
      <c r="EOV17" s="43"/>
      <c r="EOW17" s="43"/>
      <c r="EOX17" s="43"/>
      <c r="EOY17" s="43"/>
      <c r="EOZ17" s="43"/>
      <c r="EPA17" s="43"/>
      <c r="EPB17" s="43"/>
      <c r="EPC17" s="43"/>
      <c r="EPD17" s="43"/>
      <c r="EPE17" s="43"/>
      <c r="EPF17" s="43"/>
      <c r="EPG17" s="43"/>
      <c r="EPH17" s="43"/>
      <c r="EPI17" s="43"/>
      <c r="EPJ17" s="43"/>
      <c r="EPK17" s="43"/>
      <c r="EPL17" s="43"/>
      <c r="EPM17" s="43"/>
      <c r="EPN17" s="43"/>
      <c r="EPO17" s="43"/>
      <c r="EPP17" s="43"/>
      <c r="EPQ17" s="43"/>
      <c r="EPR17" s="43"/>
      <c r="EPS17" s="43"/>
      <c r="EPT17" s="43"/>
      <c r="EPU17" s="43"/>
      <c r="EPV17" s="43"/>
      <c r="EPW17" s="43"/>
      <c r="EPX17" s="43"/>
      <c r="EPY17" s="43"/>
      <c r="EPZ17" s="43"/>
      <c r="EQA17" s="43"/>
      <c r="EQB17" s="43"/>
      <c r="EQC17" s="43"/>
      <c r="EQD17" s="43"/>
      <c r="EQE17" s="43"/>
      <c r="EQF17" s="43"/>
      <c r="EQG17" s="43"/>
      <c r="EQH17" s="43"/>
      <c r="EQI17" s="43"/>
      <c r="EQJ17" s="43"/>
      <c r="EQK17" s="43"/>
      <c r="EQL17" s="43"/>
      <c r="EQM17" s="43"/>
      <c r="EQN17" s="43"/>
      <c r="EQO17" s="43"/>
      <c r="EQP17" s="43"/>
      <c r="EQQ17" s="43"/>
      <c r="EQR17" s="43"/>
      <c r="EQS17" s="43"/>
      <c r="EQT17" s="43"/>
      <c r="EQU17" s="43"/>
      <c r="EQV17" s="43"/>
      <c r="EQW17" s="43"/>
      <c r="EQX17" s="43"/>
      <c r="EQY17" s="43"/>
      <c r="EQZ17" s="43"/>
      <c r="ERA17" s="43"/>
      <c r="ERB17" s="43"/>
      <c r="ERC17" s="43"/>
      <c r="ERD17" s="43"/>
      <c r="ERE17" s="43"/>
      <c r="ERF17" s="43"/>
      <c r="ERG17" s="43"/>
      <c r="ERH17" s="43"/>
      <c r="ERI17" s="43"/>
      <c r="ERJ17" s="43"/>
      <c r="ERK17" s="43"/>
      <c r="ERL17" s="43"/>
      <c r="ERM17" s="43"/>
      <c r="ERN17" s="43"/>
      <c r="ERO17" s="43"/>
      <c r="ERP17" s="43"/>
      <c r="ERQ17" s="43"/>
      <c r="ERR17" s="43"/>
      <c r="ERS17" s="43"/>
      <c r="ERT17" s="43"/>
      <c r="ERU17" s="43"/>
      <c r="ERV17" s="43"/>
      <c r="ERW17" s="43"/>
      <c r="ERX17" s="43"/>
      <c r="ERY17" s="43"/>
      <c r="ERZ17" s="43"/>
      <c r="ESA17" s="43"/>
      <c r="ESB17" s="43"/>
      <c r="ESC17" s="43"/>
      <c r="ESD17" s="43"/>
      <c r="ESE17" s="43"/>
      <c r="ESF17" s="43"/>
      <c r="ESG17" s="43"/>
      <c r="ESH17" s="43"/>
      <c r="ESI17" s="43"/>
      <c r="ESJ17" s="43"/>
      <c r="ESK17" s="43"/>
      <c r="ESL17" s="43"/>
      <c r="ESM17" s="43"/>
      <c r="ESN17" s="43"/>
      <c r="ESO17" s="43"/>
      <c r="ESP17" s="43"/>
      <c r="ESQ17" s="43"/>
      <c r="ESR17" s="43"/>
      <c r="ESS17" s="43"/>
      <c r="EST17" s="43"/>
      <c r="ESU17" s="43"/>
      <c r="ESV17" s="43"/>
      <c r="ESW17" s="43"/>
      <c r="ESX17" s="43"/>
      <c r="ESY17" s="43"/>
      <c r="ESZ17" s="43"/>
      <c r="ETA17" s="43"/>
      <c r="ETB17" s="43"/>
      <c r="ETC17" s="43"/>
      <c r="ETD17" s="43"/>
      <c r="ETE17" s="43"/>
      <c r="ETF17" s="43"/>
      <c r="ETG17" s="43"/>
      <c r="ETH17" s="43"/>
      <c r="ETI17" s="43"/>
      <c r="ETJ17" s="43"/>
      <c r="ETK17" s="43"/>
      <c r="ETL17" s="43"/>
      <c r="ETM17" s="43"/>
      <c r="ETN17" s="43"/>
      <c r="ETO17" s="43"/>
      <c r="ETP17" s="43"/>
      <c r="ETQ17" s="43"/>
      <c r="ETR17" s="43"/>
      <c r="ETS17" s="43"/>
      <c r="ETT17" s="43"/>
      <c r="ETU17" s="43"/>
      <c r="ETV17" s="43"/>
      <c r="ETW17" s="43"/>
      <c r="ETX17" s="43"/>
      <c r="ETY17" s="43"/>
      <c r="ETZ17" s="43"/>
      <c r="EUA17" s="43"/>
      <c r="EUB17" s="43"/>
      <c r="EUC17" s="43"/>
      <c r="EUD17" s="43"/>
      <c r="EUE17" s="43"/>
      <c r="EUF17" s="43"/>
      <c r="EUG17" s="43"/>
      <c r="EUH17" s="43"/>
      <c r="EUI17" s="43"/>
      <c r="EUJ17" s="43"/>
      <c r="EUK17" s="43"/>
      <c r="EUL17" s="43"/>
      <c r="EUM17" s="43"/>
      <c r="EUN17" s="43"/>
      <c r="EUO17" s="43"/>
      <c r="EUP17" s="43"/>
      <c r="EUQ17" s="43"/>
      <c r="EUR17" s="43"/>
      <c r="EUS17" s="43"/>
      <c r="EUT17" s="43"/>
      <c r="EUU17" s="43"/>
      <c r="EUV17" s="43"/>
      <c r="EUW17" s="43"/>
      <c r="EUX17" s="43"/>
      <c r="EUY17" s="43"/>
      <c r="EUZ17" s="43"/>
      <c r="EVA17" s="43"/>
      <c r="EVB17" s="43"/>
      <c r="EVC17" s="43"/>
      <c r="EVD17" s="43"/>
      <c r="EVE17" s="43"/>
      <c r="EVF17" s="43"/>
      <c r="EVG17" s="43"/>
      <c r="EVH17" s="43"/>
      <c r="EVI17" s="43"/>
      <c r="EVJ17" s="43"/>
      <c r="EVK17" s="43"/>
      <c r="EVL17" s="43"/>
      <c r="EVM17" s="43"/>
      <c r="EVN17" s="43"/>
      <c r="EVO17" s="43"/>
      <c r="EVP17" s="43"/>
      <c r="EVQ17" s="43"/>
      <c r="EVR17" s="43"/>
      <c r="EVS17" s="43"/>
      <c r="EVT17" s="43"/>
      <c r="EVU17" s="43"/>
      <c r="EVV17" s="43"/>
      <c r="EVW17" s="43"/>
      <c r="EVX17" s="43"/>
      <c r="EVY17" s="43"/>
      <c r="EVZ17" s="43"/>
      <c r="EWA17" s="43"/>
      <c r="EWB17" s="43"/>
      <c r="EWC17" s="43"/>
      <c r="EWD17" s="43"/>
      <c r="EWE17" s="43"/>
      <c r="EWF17" s="43"/>
      <c r="EWG17" s="43"/>
      <c r="EWH17" s="43"/>
      <c r="EWI17" s="43"/>
      <c r="EWJ17" s="43"/>
      <c r="EWK17" s="43"/>
      <c r="EWL17" s="43"/>
      <c r="EWM17" s="43"/>
      <c r="EWN17" s="43"/>
      <c r="EWO17" s="43"/>
      <c r="EWP17" s="43"/>
      <c r="EWQ17" s="43"/>
      <c r="EWR17" s="43"/>
      <c r="EWS17" s="43"/>
      <c r="EWT17" s="43"/>
      <c r="EWU17" s="43"/>
      <c r="EWV17" s="43"/>
      <c r="EWW17" s="43"/>
      <c r="EWX17" s="43"/>
      <c r="EWY17" s="43"/>
      <c r="EWZ17" s="43"/>
      <c r="EXA17" s="43"/>
      <c r="EXB17" s="43"/>
      <c r="EXC17" s="43"/>
      <c r="EXD17" s="43"/>
      <c r="EXE17" s="43"/>
      <c r="EXF17" s="43"/>
      <c r="EXG17" s="43"/>
      <c r="EXH17" s="43"/>
      <c r="EXI17" s="43"/>
      <c r="EXJ17" s="43"/>
      <c r="EXK17" s="43"/>
      <c r="EXL17" s="43"/>
      <c r="EXM17" s="43"/>
      <c r="EXN17" s="43"/>
      <c r="EXO17" s="43"/>
      <c r="EXP17" s="43"/>
      <c r="EXQ17" s="43"/>
      <c r="EXR17" s="43"/>
      <c r="EXS17" s="43"/>
      <c r="EXT17" s="43"/>
      <c r="EXU17" s="43"/>
      <c r="EXV17" s="43"/>
      <c r="EXW17" s="43"/>
      <c r="EXX17" s="43"/>
      <c r="EXY17" s="43"/>
      <c r="EXZ17" s="43"/>
      <c r="EYA17" s="43"/>
      <c r="EYB17" s="43"/>
      <c r="EYC17" s="43"/>
      <c r="EYD17" s="43"/>
      <c r="EYE17" s="43"/>
      <c r="EYF17" s="43"/>
      <c r="EYG17" s="43"/>
      <c r="EYH17" s="43"/>
      <c r="EYI17" s="43"/>
      <c r="EYJ17" s="43"/>
      <c r="EYK17" s="43"/>
      <c r="EYL17" s="43"/>
      <c r="EYM17" s="43"/>
      <c r="EYN17" s="43"/>
      <c r="EYO17" s="43"/>
      <c r="EYP17" s="43"/>
      <c r="EYQ17" s="43"/>
      <c r="EYR17" s="43"/>
      <c r="EYS17" s="43"/>
      <c r="EYT17" s="43"/>
      <c r="EYU17" s="43"/>
      <c r="EYV17" s="43"/>
      <c r="EYW17" s="43"/>
      <c r="EYX17" s="43"/>
      <c r="EYY17" s="43"/>
      <c r="EYZ17" s="43"/>
      <c r="EZA17" s="43"/>
      <c r="EZB17" s="43"/>
      <c r="EZC17" s="43"/>
      <c r="EZD17" s="43"/>
      <c r="EZE17" s="43"/>
      <c r="EZF17" s="43"/>
      <c r="EZG17" s="43"/>
      <c r="EZH17" s="43"/>
      <c r="EZI17" s="43"/>
      <c r="EZJ17" s="43"/>
      <c r="EZK17" s="43"/>
      <c r="EZL17" s="43"/>
      <c r="EZM17" s="43"/>
      <c r="EZN17" s="43"/>
      <c r="EZO17" s="43"/>
      <c r="EZP17" s="43"/>
      <c r="EZQ17" s="43"/>
      <c r="EZR17" s="43"/>
      <c r="EZS17" s="43"/>
      <c r="EZT17" s="43"/>
      <c r="EZU17" s="43"/>
      <c r="EZV17" s="43"/>
      <c r="EZW17" s="43"/>
      <c r="EZX17" s="43"/>
      <c r="EZY17" s="43"/>
      <c r="EZZ17" s="43"/>
      <c r="FAA17" s="43"/>
      <c r="FAB17" s="43"/>
      <c r="FAC17" s="43"/>
      <c r="FAD17" s="43"/>
      <c r="FAE17" s="43"/>
      <c r="FAF17" s="43"/>
      <c r="FAG17" s="43"/>
      <c r="FAH17" s="43"/>
      <c r="FAI17" s="43"/>
      <c r="FAJ17" s="43"/>
      <c r="FAK17" s="43"/>
      <c r="FAL17" s="43"/>
      <c r="FAM17" s="43"/>
      <c r="FAN17" s="43"/>
      <c r="FAO17" s="43"/>
      <c r="FAP17" s="43"/>
      <c r="FAQ17" s="43"/>
      <c r="FAR17" s="43"/>
      <c r="FAS17" s="43"/>
      <c r="FAT17" s="43"/>
      <c r="FAU17" s="43"/>
      <c r="FAV17" s="43"/>
      <c r="FAW17" s="43"/>
      <c r="FAX17" s="43"/>
      <c r="FAY17" s="43"/>
      <c r="FAZ17" s="43"/>
      <c r="FBA17" s="43"/>
      <c r="FBB17" s="43"/>
      <c r="FBC17" s="43"/>
      <c r="FBD17" s="43"/>
      <c r="FBE17" s="43"/>
      <c r="FBF17" s="43"/>
      <c r="FBG17" s="43"/>
      <c r="FBH17" s="43"/>
      <c r="FBI17" s="43"/>
      <c r="FBJ17" s="43"/>
      <c r="FBK17" s="43"/>
      <c r="FBL17" s="43"/>
      <c r="FBM17" s="43"/>
      <c r="FBN17" s="43"/>
      <c r="FBO17" s="43"/>
      <c r="FBP17" s="43"/>
      <c r="FBQ17" s="43"/>
      <c r="FBR17" s="43"/>
      <c r="FBS17" s="43"/>
      <c r="FBT17" s="43"/>
      <c r="FBU17" s="43"/>
      <c r="FBV17" s="43"/>
      <c r="FBW17" s="43"/>
      <c r="FBX17" s="43"/>
      <c r="FBY17" s="43"/>
      <c r="FBZ17" s="43"/>
      <c r="FCA17" s="43"/>
      <c r="FCB17" s="43"/>
      <c r="FCC17" s="43"/>
      <c r="FCD17" s="43"/>
      <c r="FCE17" s="43"/>
      <c r="FCF17" s="43"/>
      <c r="FCG17" s="43"/>
      <c r="FCH17" s="43"/>
      <c r="FCI17" s="43"/>
      <c r="FCJ17" s="43"/>
      <c r="FCK17" s="43"/>
      <c r="FCL17" s="43"/>
      <c r="FCM17" s="43"/>
      <c r="FCN17" s="43"/>
      <c r="FCO17" s="43"/>
      <c r="FCP17" s="43"/>
      <c r="FCQ17" s="43"/>
      <c r="FCR17" s="43"/>
      <c r="FCS17" s="43"/>
      <c r="FCT17" s="43"/>
      <c r="FCU17" s="43"/>
      <c r="FCV17" s="43"/>
      <c r="FCW17" s="43"/>
      <c r="FCX17" s="43"/>
      <c r="FCY17" s="43"/>
      <c r="FCZ17" s="43"/>
      <c r="FDA17" s="43"/>
      <c r="FDB17" s="43"/>
      <c r="FDC17" s="43"/>
      <c r="FDD17" s="43"/>
      <c r="FDE17" s="43"/>
      <c r="FDF17" s="43"/>
      <c r="FDG17" s="43"/>
      <c r="FDH17" s="43"/>
      <c r="FDI17" s="43"/>
      <c r="FDJ17" s="43"/>
      <c r="FDK17" s="43"/>
      <c r="FDL17" s="43"/>
      <c r="FDM17" s="43"/>
      <c r="FDN17" s="43"/>
      <c r="FDO17" s="43"/>
      <c r="FDP17" s="43"/>
      <c r="FDQ17" s="43"/>
      <c r="FDR17" s="43"/>
      <c r="FDS17" s="43"/>
      <c r="FDT17" s="43"/>
      <c r="FDU17" s="43"/>
      <c r="FDV17" s="43"/>
      <c r="FDW17" s="43"/>
      <c r="FDX17" s="43"/>
      <c r="FDY17" s="43"/>
      <c r="FDZ17" s="43"/>
      <c r="FEA17" s="43"/>
      <c r="FEB17" s="43"/>
      <c r="FEC17" s="43"/>
      <c r="FED17" s="43"/>
      <c r="FEE17" s="43"/>
      <c r="FEF17" s="43"/>
      <c r="FEG17" s="43"/>
      <c r="FEH17" s="43"/>
      <c r="FEI17" s="43"/>
      <c r="FEJ17" s="43"/>
      <c r="FEK17" s="43"/>
      <c r="FEL17" s="43"/>
      <c r="FEM17" s="43"/>
      <c r="FEN17" s="43"/>
      <c r="FEO17" s="43"/>
      <c r="FEP17" s="43"/>
      <c r="FEQ17" s="43"/>
      <c r="FER17" s="43"/>
      <c r="FES17" s="43"/>
      <c r="FET17" s="43"/>
      <c r="FEU17" s="43"/>
      <c r="FEV17" s="43"/>
      <c r="FEW17" s="43"/>
      <c r="FEX17" s="43"/>
      <c r="FEY17" s="43"/>
      <c r="FEZ17" s="43"/>
      <c r="FFA17" s="43"/>
      <c r="FFB17" s="43"/>
      <c r="FFC17" s="43"/>
      <c r="FFD17" s="43"/>
      <c r="FFE17" s="43"/>
      <c r="FFF17" s="43"/>
      <c r="FFG17" s="43"/>
      <c r="FFH17" s="43"/>
      <c r="FFI17" s="43"/>
      <c r="FFJ17" s="43"/>
      <c r="FFK17" s="43"/>
      <c r="FFL17" s="43"/>
      <c r="FFM17" s="43"/>
      <c r="FFN17" s="43"/>
      <c r="FFO17" s="43"/>
      <c r="FFP17" s="43"/>
      <c r="FFQ17" s="43"/>
      <c r="FFR17" s="43"/>
      <c r="FFS17" s="43"/>
      <c r="FFT17" s="43"/>
      <c r="FFU17" s="43"/>
      <c r="FFV17" s="43"/>
      <c r="FFW17" s="43"/>
      <c r="FFX17" s="43"/>
      <c r="FFY17" s="43"/>
      <c r="FFZ17" s="43"/>
      <c r="FGA17" s="43"/>
      <c r="FGB17" s="43"/>
      <c r="FGC17" s="43"/>
      <c r="FGD17" s="43"/>
      <c r="FGE17" s="43"/>
      <c r="FGF17" s="43"/>
      <c r="FGG17" s="43"/>
      <c r="FGH17" s="43"/>
      <c r="FGI17" s="43"/>
      <c r="FGJ17" s="43"/>
      <c r="FGK17" s="43"/>
      <c r="FGL17" s="43"/>
      <c r="FGM17" s="43"/>
      <c r="FGN17" s="43"/>
      <c r="FGO17" s="43"/>
      <c r="FGP17" s="43"/>
      <c r="FGQ17" s="43"/>
      <c r="FGR17" s="43"/>
      <c r="FGS17" s="43"/>
      <c r="FGT17" s="43"/>
      <c r="FGU17" s="43"/>
      <c r="FGV17" s="43"/>
      <c r="FGW17" s="43"/>
      <c r="FGX17" s="43"/>
      <c r="FGY17" s="43"/>
      <c r="FGZ17" s="43"/>
      <c r="FHA17" s="43"/>
      <c r="FHB17" s="43"/>
      <c r="FHC17" s="43"/>
      <c r="FHD17" s="43"/>
      <c r="FHE17" s="43"/>
      <c r="FHF17" s="43"/>
      <c r="FHG17" s="43"/>
      <c r="FHH17" s="43"/>
      <c r="FHI17" s="43"/>
      <c r="FHJ17" s="43"/>
      <c r="FHK17" s="43"/>
      <c r="FHL17" s="43"/>
      <c r="FHM17" s="43"/>
      <c r="FHN17" s="43"/>
      <c r="FHO17" s="43"/>
      <c r="FHP17" s="43"/>
      <c r="FHQ17" s="43"/>
      <c r="FHR17" s="43"/>
      <c r="FHS17" s="43"/>
      <c r="FHT17" s="43"/>
      <c r="FHU17" s="43"/>
      <c r="FHV17" s="43"/>
      <c r="FHW17" s="43"/>
      <c r="FHX17" s="43"/>
      <c r="FHY17" s="43"/>
      <c r="FHZ17" s="43"/>
      <c r="FIA17" s="43"/>
      <c r="FIB17" s="43"/>
      <c r="FIC17" s="43"/>
      <c r="FID17" s="43"/>
      <c r="FIE17" s="43"/>
      <c r="FIF17" s="43"/>
      <c r="FIG17" s="43"/>
      <c r="FIH17" s="43"/>
      <c r="FII17" s="43"/>
      <c r="FIJ17" s="43"/>
      <c r="FIK17" s="43"/>
      <c r="FIL17" s="43"/>
      <c r="FIM17" s="43"/>
      <c r="FIN17" s="43"/>
      <c r="FIO17" s="43"/>
      <c r="FIP17" s="43"/>
      <c r="FIQ17" s="43"/>
      <c r="FIR17" s="43"/>
      <c r="FIS17" s="43"/>
      <c r="FIT17" s="43"/>
      <c r="FIU17" s="43"/>
      <c r="FIV17" s="43"/>
      <c r="FIW17" s="43"/>
      <c r="FIX17" s="43"/>
      <c r="FIY17" s="43"/>
      <c r="FIZ17" s="43"/>
      <c r="FJA17" s="43"/>
      <c r="FJB17" s="43"/>
      <c r="FJC17" s="43"/>
      <c r="FJD17" s="43"/>
      <c r="FJE17" s="43"/>
      <c r="FJF17" s="43"/>
      <c r="FJG17" s="43"/>
      <c r="FJH17" s="43"/>
      <c r="FJI17" s="43"/>
      <c r="FJJ17" s="43"/>
      <c r="FJK17" s="43"/>
      <c r="FJL17" s="43"/>
      <c r="FJM17" s="43"/>
      <c r="FJN17" s="43"/>
      <c r="FJO17" s="43"/>
      <c r="FJP17" s="43"/>
      <c r="FJQ17" s="43"/>
      <c r="FJR17" s="43"/>
      <c r="FJS17" s="43"/>
      <c r="FJT17" s="43"/>
      <c r="FJU17" s="43"/>
      <c r="FJV17" s="43"/>
      <c r="FJW17" s="43"/>
      <c r="FJX17" s="43"/>
      <c r="FJY17" s="43"/>
      <c r="FJZ17" s="43"/>
      <c r="FKA17" s="43"/>
      <c r="FKB17" s="43"/>
      <c r="FKC17" s="43"/>
      <c r="FKD17" s="43"/>
      <c r="FKE17" s="43"/>
      <c r="FKF17" s="43"/>
      <c r="FKG17" s="43"/>
      <c r="FKH17" s="43"/>
      <c r="FKI17" s="43"/>
      <c r="FKJ17" s="43"/>
      <c r="FKK17" s="43"/>
      <c r="FKL17" s="43"/>
      <c r="FKM17" s="43"/>
      <c r="FKN17" s="43"/>
      <c r="FKO17" s="43"/>
      <c r="FKP17" s="43"/>
      <c r="FKQ17" s="43"/>
      <c r="FKR17" s="43"/>
      <c r="FKS17" s="43"/>
      <c r="FKT17" s="43"/>
      <c r="FKU17" s="43"/>
      <c r="FKV17" s="43"/>
      <c r="FKW17" s="43"/>
      <c r="FKX17" s="43"/>
      <c r="FKY17" s="43"/>
      <c r="FKZ17" s="43"/>
      <c r="FLA17" s="43"/>
      <c r="FLB17" s="43"/>
      <c r="FLC17" s="43"/>
      <c r="FLD17" s="43"/>
      <c r="FLE17" s="43"/>
      <c r="FLF17" s="43"/>
      <c r="FLG17" s="43"/>
      <c r="FLH17" s="43"/>
      <c r="FLI17" s="43"/>
      <c r="FLJ17" s="43"/>
      <c r="FLK17" s="43"/>
      <c r="FLL17" s="43"/>
      <c r="FLM17" s="43"/>
      <c r="FLN17" s="43"/>
      <c r="FLO17" s="43"/>
      <c r="FLP17" s="43"/>
      <c r="FLQ17" s="43"/>
      <c r="FLR17" s="43"/>
      <c r="FLS17" s="43"/>
      <c r="FLT17" s="43"/>
      <c r="FLU17" s="43"/>
      <c r="FLV17" s="43"/>
      <c r="FLW17" s="43"/>
      <c r="FLX17" s="43"/>
      <c r="FLY17" s="43"/>
      <c r="FLZ17" s="43"/>
      <c r="FMA17" s="43"/>
      <c r="FMB17" s="43"/>
      <c r="FMC17" s="43"/>
      <c r="FMD17" s="43"/>
      <c r="FME17" s="43"/>
      <c r="FMF17" s="43"/>
      <c r="FMG17" s="43"/>
      <c r="FMH17" s="43"/>
      <c r="FMI17" s="43"/>
      <c r="FMJ17" s="43"/>
      <c r="FMK17" s="43"/>
      <c r="FML17" s="43"/>
      <c r="FMM17" s="43"/>
      <c r="FMN17" s="43"/>
      <c r="FMO17" s="43"/>
      <c r="FMP17" s="43"/>
      <c r="FMQ17" s="43"/>
      <c r="FMR17" s="43"/>
      <c r="FMS17" s="43"/>
      <c r="FMT17" s="43"/>
      <c r="FMU17" s="43"/>
      <c r="FMV17" s="43"/>
      <c r="FMW17" s="43"/>
      <c r="FMX17" s="43"/>
      <c r="FMY17" s="43"/>
      <c r="FMZ17" s="43"/>
      <c r="FNA17" s="43"/>
      <c r="FNB17" s="43"/>
      <c r="FNC17" s="43"/>
      <c r="FND17" s="43"/>
      <c r="FNE17" s="43"/>
      <c r="FNF17" s="43"/>
      <c r="FNG17" s="43"/>
      <c r="FNH17" s="43"/>
      <c r="FNI17" s="43"/>
      <c r="FNJ17" s="43"/>
      <c r="FNK17" s="43"/>
      <c r="FNL17" s="43"/>
      <c r="FNM17" s="43"/>
      <c r="FNN17" s="43"/>
      <c r="FNO17" s="43"/>
      <c r="FNP17" s="43"/>
      <c r="FNQ17" s="43"/>
      <c r="FNR17" s="43"/>
      <c r="FNS17" s="43"/>
      <c r="FNT17" s="43"/>
      <c r="FNU17" s="43"/>
      <c r="FNV17" s="43"/>
      <c r="FNW17" s="43"/>
      <c r="FNX17" s="43"/>
      <c r="FNY17" s="43"/>
      <c r="FNZ17" s="43"/>
      <c r="FOA17" s="43"/>
      <c r="FOB17" s="43"/>
      <c r="FOC17" s="43"/>
      <c r="FOD17" s="43"/>
      <c r="FOE17" s="43"/>
      <c r="FOF17" s="43"/>
      <c r="FOG17" s="43"/>
      <c r="FOH17" s="43"/>
      <c r="FOI17" s="43"/>
      <c r="FOJ17" s="43"/>
      <c r="FOK17" s="43"/>
      <c r="FOL17" s="43"/>
      <c r="FOM17" s="43"/>
      <c r="FON17" s="43"/>
      <c r="FOO17" s="43"/>
      <c r="FOP17" s="43"/>
      <c r="FOQ17" s="43"/>
      <c r="FOR17" s="43"/>
      <c r="FOS17" s="43"/>
      <c r="FOT17" s="43"/>
      <c r="FOU17" s="43"/>
      <c r="FOV17" s="43"/>
      <c r="FOW17" s="43"/>
      <c r="FOX17" s="43"/>
      <c r="FOY17" s="43"/>
      <c r="FOZ17" s="43"/>
      <c r="FPA17" s="43"/>
      <c r="FPB17" s="43"/>
      <c r="FPC17" s="43"/>
      <c r="FPD17" s="43"/>
      <c r="FPE17" s="43"/>
      <c r="FPF17" s="43"/>
      <c r="FPG17" s="43"/>
      <c r="FPH17" s="43"/>
      <c r="FPI17" s="43"/>
      <c r="FPJ17" s="43"/>
      <c r="FPK17" s="43"/>
      <c r="FPL17" s="43"/>
      <c r="FPM17" s="43"/>
      <c r="FPN17" s="43"/>
      <c r="FPO17" s="43"/>
      <c r="FPP17" s="43"/>
      <c r="FPQ17" s="43"/>
      <c r="FPR17" s="43"/>
      <c r="FPS17" s="43"/>
      <c r="FPT17" s="43"/>
      <c r="FPU17" s="43"/>
      <c r="FPV17" s="43"/>
      <c r="FPW17" s="43"/>
      <c r="FPX17" s="43"/>
      <c r="FPY17" s="43"/>
      <c r="FPZ17" s="43"/>
      <c r="FQA17" s="43"/>
      <c r="FQB17" s="43"/>
      <c r="FQC17" s="43"/>
      <c r="FQD17" s="43"/>
      <c r="FQE17" s="43"/>
      <c r="FQF17" s="43"/>
      <c r="FQG17" s="43"/>
      <c r="FQH17" s="43"/>
      <c r="FQI17" s="43"/>
      <c r="FQJ17" s="43"/>
      <c r="FQK17" s="43"/>
      <c r="FQL17" s="43"/>
      <c r="FQM17" s="43"/>
      <c r="FQN17" s="43"/>
      <c r="FQO17" s="43"/>
      <c r="FQP17" s="43"/>
      <c r="FQQ17" s="43"/>
      <c r="FQR17" s="43"/>
      <c r="FQS17" s="43"/>
      <c r="FQT17" s="43"/>
      <c r="FQU17" s="43"/>
      <c r="FQV17" s="43"/>
      <c r="FQW17" s="43"/>
      <c r="FQX17" s="43"/>
      <c r="FQY17" s="43"/>
      <c r="FQZ17" s="43"/>
      <c r="FRA17" s="43"/>
      <c r="FRB17" s="43"/>
      <c r="FRC17" s="43"/>
      <c r="FRD17" s="43"/>
      <c r="FRE17" s="43"/>
      <c r="FRF17" s="43"/>
      <c r="FRG17" s="43"/>
      <c r="FRH17" s="43"/>
      <c r="FRI17" s="43"/>
      <c r="FRJ17" s="43"/>
      <c r="FRK17" s="43"/>
      <c r="FRL17" s="43"/>
      <c r="FRM17" s="43"/>
      <c r="FRN17" s="43"/>
      <c r="FRO17" s="43"/>
      <c r="FRP17" s="43"/>
      <c r="FRQ17" s="43"/>
      <c r="FRR17" s="43"/>
      <c r="FRS17" s="43"/>
      <c r="FRT17" s="43"/>
      <c r="FRU17" s="43"/>
      <c r="FRV17" s="43"/>
      <c r="FRW17" s="43"/>
      <c r="FRX17" s="43"/>
      <c r="FRY17" s="43"/>
      <c r="FRZ17" s="43"/>
      <c r="FSA17" s="43"/>
      <c r="FSB17" s="43"/>
      <c r="FSC17" s="43"/>
      <c r="FSD17" s="43"/>
      <c r="FSE17" s="43"/>
      <c r="FSF17" s="43"/>
      <c r="FSG17" s="43"/>
      <c r="FSH17" s="43"/>
      <c r="FSI17" s="43"/>
      <c r="FSJ17" s="43"/>
      <c r="FSK17" s="43"/>
      <c r="FSL17" s="43"/>
      <c r="FSM17" s="43"/>
      <c r="FSN17" s="43"/>
      <c r="FSO17" s="43"/>
      <c r="FSP17" s="43"/>
      <c r="FSQ17" s="43"/>
      <c r="FSR17" s="43"/>
      <c r="FSS17" s="43"/>
      <c r="FST17" s="43"/>
      <c r="FSU17" s="43"/>
      <c r="FSV17" s="43"/>
      <c r="FSW17" s="43"/>
      <c r="FSX17" s="43"/>
      <c r="FSY17" s="43"/>
      <c r="FSZ17" s="43"/>
      <c r="FTA17" s="43"/>
      <c r="FTB17" s="43"/>
      <c r="FTC17" s="43"/>
      <c r="FTD17" s="43"/>
      <c r="FTE17" s="43"/>
      <c r="FTF17" s="43"/>
      <c r="FTG17" s="43"/>
      <c r="FTH17" s="43"/>
      <c r="FTI17" s="43"/>
      <c r="FTJ17" s="43"/>
      <c r="FTK17" s="43"/>
      <c r="FTL17" s="43"/>
      <c r="FTM17" s="43"/>
      <c r="FTN17" s="43"/>
      <c r="FTO17" s="43"/>
      <c r="FTP17" s="43"/>
      <c r="FTQ17" s="43"/>
      <c r="FTR17" s="43"/>
      <c r="FTS17" s="43"/>
      <c r="FTT17" s="43"/>
      <c r="FTU17" s="43"/>
      <c r="FTV17" s="43"/>
      <c r="FTW17" s="43"/>
      <c r="FTX17" s="43"/>
      <c r="FTY17" s="43"/>
      <c r="FTZ17" s="43"/>
      <c r="FUA17" s="43"/>
      <c r="FUB17" s="43"/>
      <c r="FUC17" s="43"/>
      <c r="FUD17" s="43"/>
      <c r="FUE17" s="43"/>
      <c r="FUF17" s="43"/>
      <c r="FUG17" s="43"/>
      <c r="FUH17" s="43"/>
      <c r="FUI17" s="43"/>
      <c r="FUJ17" s="43"/>
      <c r="FUK17" s="43"/>
      <c r="FUL17" s="43"/>
      <c r="FUM17" s="43"/>
      <c r="FUN17" s="43"/>
      <c r="FUO17" s="43"/>
      <c r="FUP17" s="43"/>
      <c r="FUQ17" s="43"/>
      <c r="FUR17" s="43"/>
      <c r="FUS17" s="43"/>
      <c r="FUT17" s="43"/>
      <c r="FUU17" s="43"/>
      <c r="FUV17" s="43"/>
      <c r="FUW17" s="43"/>
      <c r="FUX17" s="43"/>
      <c r="FUY17" s="43"/>
      <c r="FUZ17" s="43"/>
      <c r="FVA17" s="43"/>
      <c r="FVB17" s="43"/>
      <c r="FVC17" s="43"/>
      <c r="FVD17" s="43"/>
      <c r="FVE17" s="43"/>
      <c r="FVF17" s="43"/>
      <c r="FVG17" s="43"/>
      <c r="FVH17" s="43"/>
      <c r="FVI17" s="43"/>
      <c r="FVJ17" s="43"/>
      <c r="FVK17" s="43"/>
      <c r="FVL17" s="43"/>
      <c r="FVM17" s="43"/>
      <c r="FVN17" s="43"/>
      <c r="FVO17" s="43"/>
      <c r="FVP17" s="43"/>
      <c r="FVQ17" s="43"/>
      <c r="FVR17" s="43"/>
      <c r="FVS17" s="43"/>
      <c r="FVT17" s="43"/>
      <c r="FVU17" s="43"/>
      <c r="FVV17" s="43"/>
      <c r="FVW17" s="43"/>
      <c r="FVX17" s="43"/>
      <c r="FVY17" s="43"/>
      <c r="FVZ17" s="43"/>
      <c r="FWA17" s="43"/>
      <c r="FWB17" s="43"/>
      <c r="FWC17" s="43"/>
      <c r="FWD17" s="43"/>
      <c r="FWE17" s="43"/>
      <c r="FWF17" s="43"/>
      <c r="FWG17" s="43"/>
      <c r="FWH17" s="43"/>
      <c r="FWI17" s="43"/>
      <c r="FWJ17" s="43"/>
      <c r="FWK17" s="43"/>
      <c r="FWL17" s="43"/>
      <c r="FWM17" s="43"/>
      <c r="FWN17" s="43"/>
      <c r="FWO17" s="43"/>
      <c r="FWP17" s="43"/>
      <c r="FWQ17" s="43"/>
      <c r="FWR17" s="43"/>
      <c r="FWS17" s="43"/>
      <c r="FWT17" s="43"/>
      <c r="FWU17" s="43"/>
      <c r="FWV17" s="43"/>
      <c r="FWW17" s="43"/>
      <c r="FWX17" s="43"/>
      <c r="FWY17" s="43"/>
      <c r="FWZ17" s="43"/>
      <c r="FXA17" s="43"/>
      <c r="FXB17" s="43"/>
      <c r="FXC17" s="43"/>
      <c r="FXD17" s="43"/>
      <c r="FXE17" s="43"/>
      <c r="FXF17" s="43"/>
      <c r="FXG17" s="43"/>
      <c r="FXH17" s="43"/>
      <c r="FXI17" s="43"/>
      <c r="FXJ17" s="43"/>
      <c r="FXK17" s="43"/>
      <c r="FXL17" s="43"/>
      <c r="FXM17" s="43"/>
      <c r="FXN17" s="43"/>
      <c r="FXO17" s="43"/>
      <c r="FXP17" s="43"/>
      <c r="FXQ17" s="43"/>
      <c r="FXR17" s="43"/>
      <c r="FXS17" s="43"/>
      <c r="FXT17" s="43"/>
      <c r="FXU17" s="43"/>
      <c r="FXV17" s="43"/>
      <c r="FXW17" s="43"/>
      <c r="FXX17" s="43"/>
      <c r="FXY17" s="43"/>
      <c r="FXZ17" s="43"/>
      <c r="FYA17" s="43"/>
      <c r="FYB17" s="43"/>
      <c r="FYC17" s="43"/>
      <c r="FYD17" s="43"/>
      <c r="FYE17" s="43"/>
      <c r="FYF17" s="43"/>
      <c r="FYG17" s="43"/>
      <c r="FYH17" s="43"/>
      <c r="FYI17" s="43"/>
      <c r="FYJ17" s="43"/>
      <c r="FYK17" s="43"/>
      <c r="FYL17" s="43"/>
      <c r="FYM17" s="43"/>
      <c r="FYN17" s="43"/>
      <c r="FYO17" s="43"/>
      <c r="FYP17" s="43"/>
      <c r="FYQ17" s="43"/>
      <c r="FYR17" s="43"/>
      <c r="FYS17" s="43"/>
      <c r="FYT17" s="43"/>
      <c r="FYU17" s="43"/>
      <c r="FYV17" s="43"/>
      <c r="FYW17" s="43"/>
      <c r="FYX17" s="43"/>
      <c r="FYY17" s="43"/>
      <c r="FYZ17" s="43"/>
      <c r="FZA17" s="43"/>
      <c r="FZB17" s="43"/>
      <c r="FZC17" s="43"/>
      <c r="FZD17" s="43"/>
      <c r="FZE17" s="43"/>
      <c r="FZF17" s="43"/>
      <c r="FZG17" s="43"/>
      <c r="FZH17" s="43"/>
      <c r="FZI17" s="43"/>
      <c r="FZJ17" s="43"/>
      <c r="FZK17" s="43"/>
      <c r="FZL17" s="43"/>
      <c r="FZM17" s="43"/>
      <c r="FZN17" s="43"/>
      <c r="FZO17" s="43"/>
      <c r="FZP17" s="43"/>
      <c r="FZQ17" s="43"/>
      <c r="FZR17" s="43"/>
      <c r="FZS17" s="43"/>
      <c r="FZT17" s="43"/>
      <c r="FZU17" s="43"/>
      <c r="FZV17" s="43"/>
      <c r="FZW17" s="43"/>
      <c r="FZX17" s="43"/>
      <c r="FZY17" s="43"/>
      <c r="FZZ17" s="43"/>
      <c r="GAA17" s="43"/>
      <c r="GAB17" s="43"/>
      <c r="GAC17" s="43"/>
      <c r="GAD17" s="43"/>
      <c r="GAE17" s="43"/>
      <c r="GAF17" s="43"/>
      <c r="GAG17" s="43"/>
      <c r="GAH17" s="43"/>
      <c r="GAI17" s="43"/>
      <c r="GAJ17" s="43"/>
      <c r="GAK17" s="43"/>
      <c r="GAL17" s="43"/>
      <c r="GAM17" s="43"/>
      <c r="GAN17" s="43"/>
      <c r="GAO17" s="43"/>
      <c r="GAP17" s="43"/>
      <c r="GAQ17" s="43"/>
      <c r="GAR17" s="43"/>
      <c r="GAS17" s="43"/>
      <c r="GAT17" s="43"/>
      <c r="GAU17" s="43"/>
      <c r="GAV17" s="43"/>
      <c r="GAW17" s="43"/>
      <c r="GAX17" s="43"/>
      <c r="GAY17" s="43"/>
      <c r="GAZ17" s="43"/>
      <c r="GBA17" s="43"/>
      <c r="GBB17" s="43"/>
      <c r="GBC17" s="43"/>
      <c r="GBD17" s="43"/>
      <c r="GBE17" s="43"/>
      <c r="GBF17" s="43"/>
      <c r="GBG17" s="43"/>
      <c r="GBH17" s="43"/>
      <c r="GBI17" s="43"/>
      <c r="GBJ17" s="43"/>
      <c r="GBK17" s="43"/>
      <c r="GBL17" s="43"/>
      <c r="GBM17" s="43"/>
      <c r="GBN17" s="43"/>
      <c r="GBO17" s="43"/>
      <c r="GBP17" s="43"/>
      <c r="GBQ17" s="43"/>
      <c r="GBR17" s="43"/>
      <c r="GBS17" s="43"/>
      <c r="GBT17" s="43"/>
      <c r="GBU17" s="43"/>
      <c r="GBV17" s="43"/>
      <c r="GBW17" s="43"/>
      <c r="GBX17" s="43"/>
      <c r="GBY17" s="43"/>
      <c r="GBZ17" s="43"/>
      <c r="GCA17" s="43"/>
      <c r="GCB17" s="43"/>
      <c r="GCC17" s="43"/>
      <c r="GCD17" s="43"/>
      <c r="GCE17" s="43"/>
      <c r="GCF17" s="43"/>
      <c r="GCG17" s="43"/>
      <c r="GCH17" s="43"/>
      <c r="GCI17" s="43"/>
      <c r="GCJ17" s="43"/>
      <c r="GCK17" s="43"/>
      <c r="GCL17" s="43"/>
      <c r="GCM17" s="43"/>
      <c r="GCN17" s="43"/>
      <c r="GCO17" s="43"/>
      <c r="GCP17" s="43"/>
      <c r="GCQ17" s="43"/>
      <c r="GCR17" s="43"/>
      <c r="GCS17" s="43"/>
      <c r="GCT17" s="43"/>
      <c r="GCU17" s="43"/>
      <c r="GCV17" s="43"/>
      <c r="GCW17" s="43"/>
      <c r="GCX17" s="43"/>
      <c r="GCY17" s="43"/>
      <c r="GCZ17" s="43"/>
      <c r="GDA17" s="43"/>
      <c r="GDB17" s="43"/>
      <c r="GDC17" s="43"/>
      <c r="GDD17" s="43"/>
      <c r="GDE17" s="43"/>
      <c r="GDF17" s="43"/>
      <c r="GDG17" s="43"/>
      <c r="GDH17" s="43"/>
      <c r="GDI17" s="43"/>
      <c r="GDJ17" s="43"/>
      <c r="GDK17" s="43"/>
      <c r="GDL17" s="43"/>
      <c r="GDM17" s="43"/>
      <c r="GDN17" s="43"/>
      <c r="GDO17" s="43"/>
      <c r="GDP17" s="43"/>
      <c r="GDQ17" s="43"/>
      <c r="GDR17" s="43"/>
      <c r="GDS17" s="43"/>
      <c r="GDT17" s="43"/>
      <c r="GDU17" s="43"/>
      <c r="GDV17" s="43"/>
      <c r="GDW17" s="43"/>
      <c r="GDX17" s="43"/>
      <c r="GDY17" s="43"/>
      <c r="GDZ17" s="43"/>
      <c r="GEA17" s="43"/>
      <c r="GEB17" s="43"/>
      <c r="GEC17" s="43"/>
      <c r="GED17" s="43"/>
      <c r="GEE17" s="43"/>
      <c r="GEF17" s="43"/>
      <c r="GEG17" s="43"/>
      <c r="GEH17" s="43"/>
      <c r="GEI17" s="43"/>
      <c r="GEJ17" s="43"/>
      <c r="GEK17" s="43"/>
      <c r="GEL17" s="43"/>
      <c r="GEM17" s="43"/>
      <c r="GEN17" s="43"/>
      <c r="GEO17" s="43"/>
      <c r="GEP17" s="43"/>
      <c r="GEQ17" s="43"/>
      <c r="GER17" s="43"/>
      <c r="GES17" s="43"/>
      <c r="GET17" s="43"/>
      <c r="GEU17" s="43"/>
      <c r="GEV17" s="43"/>
      <c r="GEW17" s="43"/>
      <c r="GEX17" s="43"/>
      <c r="GEY17" s="43"/>
      <c r="GEZ17" s="43"/>
      <c r="GFA17" s="43"/>
      <c r="GFB17" s="43"/>
      <c r="GFC17" s="43"/>
      <c r="GFD17" s="43"/>
      <c r="GFE17" s="43"/>
      <c r="GFF17" s="43"/>
      <c r="GFG17" s="43"/>
      <c r="GFH17" s="43"/>
      <c r="GFI17" s="43"/>
      <c r="GFJ17" s="43"/>
      <c r="GFK17" s="43"/>
      <c r="GFL17" s="43"/>
      <c r="GFM17" s="43"/>
      <c r="GFN17" s="43"/>
      <c r="GFO17" s="43"/>
      <c r="GFP17" s="43"/>
      <c r="GFQ17" s="43"/>
      <c r="GFR17" s="43"/>
      <c r="GFS17" s="43"/>
      <c r="GFT17" s="43"/>
      <c r="GFU17" s="43"/>
      <c r="GFV17" s="43"/>
      <c r="GFW17" s="43"/>
      <c r="GFX17" s="43"/>
      <c r="GFY17" s="43"/>
      <c r="GFZ17" s="43"/>
      <c r="GGA17" s="43"/>
      <c r="GGB17" s="43"/>
      <c r="GGC17" s="43"/>
      <c r="GGD17" s="43"/>
      <c r="GGE17" s="43"/>
      <c r="GGF17" s="43"/>
      <c r="GGG17" s="43"/>
      <c r="GGH17" s="43"/>
      <c r="GGI17" s="43"/>
      <c r="GGJ17" s="43"/>
      <c r="GGK17" s="43"/>
      <c r="GGL17" s="43"/>
      <c r="GGM17" s="43"/>
      <c r="GGN17" s="43"/>
      <c r="GGO17" s="43"/>
      <c r="GGP17" s="43"/>
      <c r="GGQ17" s="43"/>
      <c r="GGR17" s="43"/>
      <c r="GGS17" s="43"/>
      <c r="GGT17" s="43"/>
      <c r="GGU17" s="43"/>
      <c r="GGV17" s="43"/>
      <c r="GGW17" s="43"/>
      <c r="GGX17" s="43"/>
      <c r="GGY17" s="43"/>
      <c r="GGZ17" s="43"/>
      <c r="GHA17" s="43"/>
      <c r="GHB17" s="43"/>
      <c r="GHC17" s="43"/>
      <c r="GHD17" s="43"/>
      <c r="GHE17" s="43"/>
      <c r="GHF17" s="43"/>
      <c r="GHG17" s="43"/>
      <c r="GHH17" s="43"/>
      <c r="GHI17" s="43"/>
      <c r="GHJ17" s="43"/>
      <c r="GHK17" s="43"/>
      <c r="GHL17" s="43"/>
      <c r="GHM17" s="43"/>
      <c r="GHN17" s="43"/>
      <c r="GHO17" s="43"/>
      <c r="GHP17" s="43"/>
      <c r="GHQ17" s="43"/>
      <c r="GHR17" s="43"/>
      <c r="GHS17" s="43"/>
      <c r="GHT17" s="43"/>
      <c r="GHU17" s="43"/>
      <c r="GHV17" s="43"/>
      <c r="GHW17" s="43"/>
      <c r="GHX17" s="43"/>
      <c r="GHY17" s="43"/>
      <c r="GHZ17" s="43"/>
      <c r="GIA17" s="43"/>
      <c r="GIB17" s="43"/>
      <c r="GIC17" s="43"/>
      <c r="GID17" s="43"/>
      <c r="GIE17" s="43"/>
      <c r="GIF17" s="43"/>
      <c r="GIG17" s="43"/>
      <c r="GIH17" s="43"/>
      <c r="GII17" s="43"/>
      <c r="GIJ17" s="43"/>
      <c r="GIK17" s="43"/>
      <c r="GIL17" s="43"/>
      <c r="GIM17" s="43"/>
      <c r="GIN17" s="43"/>
      <c r="GIO17" s="43"/>
      <c r="GIP17" s="43"/>
      <c r="GIQ17" s="43"/>
      <c r="GIR17" s="43"/>
      <c r="GIS17" s="43"/>
      <c r="GIT17" s="43"/>
      <c r="GIU17" s="43"/>
      <c r="GIV17" s="43"/>
      <c r="GIW17" s="43"/>
      <c r="GIX17" s="43"/>
      <c r="GIY17" s="43"/>
      <c r="GIZ17" s="43"/>
      <c r="GJA17" s="43"/>
      <c r="GJB17" s="43"/>
      <c r="GJC17" s="43"/>
      <c r="GJD17" s="43"/>
      <c r="GJE17" s="43"/>
      <c r="GJF17" s="43"/>
      <c r="GJG17" s="43"/>
      <c r="GJH17" s="43"/>
      <c r="GJI17" s="43"/>
      <c r="GJJ17" s="43"/>
      <c r="GJK17" s="43"/>
      <c r="GJL17" s="43"/>
      <c r="GJM17" s="43"/>
      <c r="GJN17" s="43"/>
      <c r="GJO17" s="43"/>
      <c r="GJP17" s="43"/>
      <c r="GJQ17" s="43"/>
      <c r="GJR17" s="43"/>
      <c r="GJS17" s="43"/>
      <c r="GJT17" s="43"/>
      <c r="GJU17" s="43"/>
      <c r="GJV17" s="43"/>
      <c r="GJW17" s="43"/>
      <c r="GJX17" s="43"/>
      <c r="GJY17" s="43"/>
      <c r="GJZ17" s="43"/>
      <c r="GKA17" s="43"/>
      <c r="GKB17" s="43"/>
      <c r="GKC17" s="43"/>
      <c r="GKD17" s="43"/>
      <c r="GKE17" s="43"/>
      <c r="GKF17" s="43"/>
      <c r="GKG17" s="43"/>
      <c r="GKH17" s="43"/>
      <c r="GKI17" s="43"/>
      <c r="GKJ17" s="43"/>
      <c r="GKK17" s="43"/>
      <c r="GKL17" s="43"/>
      <c r="GKM17" s="43"/>
      <c r="GKN17" s="43"/>
      <c r="GKO17" s="43"/>
      <c r="GKP17" s="43"/>
      <c r="GKQ17" s="43"/>
      <c r="GKR17" s="43"/>
      <c r="GKS17" s="43"/>
      <c r="GKT17" s="43"/>
      <c r="GKU17" s="43"/>
      <c r="GKV17" s="43"/>
      <c r="GKW17" s="43"/>
      <c r="GKX17" s="43"/>
      <c r="GKY17" s="43"/>
      <c r="GKZ17" s="43"/>
      <c r="GLA17" s="43"/>
      <c r="GLB17" s="43"/>
      <c r="GLC17" s="43"/>
      <c r="GLD17" s="43"/>
      <c r="GLE17" s="43"/>
      <c r="GLF17" s="43"/>
      <c r="GLG17" s="43"/>
      <c r="GLH17" s="43"/>
      <c r="GLI17" s="43"/>
      <c r="GLJ17" s="43"/>
      <c r="GLK17" s="43"/>
      <c r="GLL17" s="43"/>
      <c r="GLM17" s="43"/>
      <c r="GLN17" s="43"/>
      <c r="GLO17" s="43"/>
      <c r="GLP17" s="43"/>
      <c r="GLQ17" s="43"/>
      <c r="GLR17" s="43"/>
      <c r="GLS17" s="43"/>
      <c r="GLT17" s="43"/>
      <c r="GLU17" s="43"/>
      <c r="GLV17" s="43"/>
      <c r="GLW17" s="43"/>
      <c r="GLX17" s="43"/>
      <c r="GLY17" s="43"/>
      <c r="GLZ17" s="43"/>
      <c r="GMA17" s="43"/>
      <c r="GMB17" s="43"/>
      <c r="GMC17" s="43"/>
      <c r="GMD17" s="43"/>
      <c r="GME17" s="43"/>
      <c r="GMF17" s="43"/>
      <c r="GMG17" s="43"/>
      <c r="GMH17" s="43"/>
      <c r="GMI17" s="43"/>
      <c r="GMJ17" s="43"/>
      <c r="GMK17" s="43"/>
      <c r="GML17" s="43"/>
      <c r="GMM17" s="43"/>
      <c r="GMN17" s="43"/>
      <c r="GMO17" s="43"/>
      <c r="GMP17" s="43"/>
      <c r="GMQ17" s="43"/>
      <c r="GMR17" s="43"/>
      <c r="GMS17" s="43"/>
      <c r="GMT17" s="43"/>
      <c r="GMU17" s="43"/>
      <c r="GMV17" s="43"/>
      <c r="GMW17" s="43"/>
      <c r="GMX17" s="43"/>
      <c r="GMY17" s="43"/>
      <c r="GMZ17" s="43"/>
      <c r="GNA17" s="43"/>
      <c r="GNB17" s="43"/>
      <c r="GNC17" s="43"/>
      <c r="GND17" s="43"/>
      <c r="GNE17" s="43"/>
      <c r="GNF17" s="43"/>
      <c r="GNG17" s="43"/>
      <c r="GNH17" s="43"/>
      <c r="GNI17" s="43"/>
      <c r="GNJ17" s="43"/>
      <c r="GNK17" s="43"/>
      <c r="GNL17" s="43"/>
      <c r="GNM17" s="43"/>
      <c r="GNN17" s="43"/>
      <c r="GNO17" s="43"/>
      <c r="GNP17" s="43"/>
      <c r="GNQ17" s="43"/>
      <c r="GNR17" s="43"/>
      <c r="GNS17" s="43"/>
      <c r="GNT17" s="43"/>
      <c r="GNU17" s="43"/>
      <c r="GNV17" s="43"/>
      <c r="GNW17" s="43"/>
      <c r="GNX17" s="43"/>
      <c r="GNY17" s="43"/>
      <c r="GNZ17" s="43"/>
      <c r="GOA17" s="43"/>
      <c r="GOB17" s="43"/>
      <c r="GOC17" s="43"/>
      <c r="GOD17" s="43"/>
      <c r="GOE17" s="43"/>
      <c r="GOF17" s="43"/>
      <c r="GOG17" s="43"/>
      <c r="GOH17" s="43"/>
      <c r="GOI17" s="43"/>
      <c r="GOJ17" s="43"/>
      <c r="GOK17" s="43"/>
      <c r="GOL17" s="43"/>
      <c r="GOM17" s="43"/>
      <c r="GON17" s="43"/>
      <c r="GOO17" s="43"/>
      <c r="GOP17" s="43"/>
      <c r="GOQ17" s="43"/>
      <c r="GOR17" s="43"/>
      <c r="GOS17" s="43"/>
      <c r="GOT17" s="43"/>
      <c r="GOU17" s="43"/>
      <c r="GOV17" s="43"/>
      <c r="GOW17" s="43"/>
      <c r="GOX17" s="43"/>
      <c r="GOY17" s="43"/>
      <c r="GOZ17" s="43"/>
      <c r="GPA17" s="43"/>
      <c r="GPB17" s="43"/>
      <c r="GPC17" s="43"/>
      <c r="GPD17" s="43"/>
      <c r="GPE17" s="43"/>
      <c r="GPF17" s="43"/>
      <c r="GPG17" s="43"/>
      <c r="GPH17" s="43"/>
      <c r="GPI17" s="43"/>
      <c r="GPJ17" s="43"/>
      <c r="GPK17" s="43"/>
      <c r="GPL17" s="43"/>
      <c r="GPM17" s="43"/>
      <c r="GPN17" s="43"/>
      <c r="GPO17" s="43"/>
      <c r="GPP17" s="43"/>
      <c r="GPQ17" s="43"/>
      <c r="GPR17" s="43"/>
      <c r="GPS17" s="43"/>
      <c r="GPT17" s="43"/>
      <c r="GPU17" s="43"/>
      <c r="GPV17" s="43"/>
      <c r="GPW17" s="43"/>
      <c r="GPX17" s="43"/>
      <c r="GPY17" s="43"/>
      <c r="GPZ17" s="43"/>
      <c r="GQA17" s="43"/>
      <c r="GQB17" s="43"/>
      <c r="GQC17" s="43"/>
      <c r="GQD17" s="43"/>
      <c r="GQE17" s="43"/>
      <c r="GQF17" s="43"/>
      <c r="GQG17" s="43"/>
      <c r="GQH17" s="43"/>
      <c r="GQI17" s="43"/>
      <c r="GQJ17" s="43"/>
      <c r="GQK17" s="43"/>
      <c r="GQL17" s="43"/>
      <c r="GQM17" s="43"/>
      <c r="GQN17" s="43"/>
      <c r="GQO17" s="43"/>
      <c r="GQP17" s="43"/>
      <c r="GQQ17" s="43"/>
      <c r="GQR17" s="43"/>
      <c r="GQS17" s="43"/>
      <c r="GQT17" s="43"/>
      <c r="GQU17" s="43"/>
      <c r="GQV17" s="43"/>
      <c r="GQW17" s="43"/>
      <c r="GQX17" s="43"/>
      <c r="GQY17" s="43"/>
      <c r="GQZ17" s="43"/>
      <c r="GRA17" s="43"/>
      <c r="GRB17" s="43"/>
      <c r="GRC17" s="43"/>
      <c r="GRD17" s="43"/>
      <c r="GRE17" s="43"/>
      <c r="GRF17" s="43"/>
      <c r="GRG17" s="43"/>
      <c r="GRH17" s="43"/>
      <c r="GRI17" s="43"/>
      <c r="GRJ17" s="43"/>
      <c r="GRK17" s="43"/>
      <c r="GRL17" s="43"/>
      <c r="GRM17" s="43"/>
      <c r="GRN17" s="43"/>
      <c r="GRO17" s="43"/>
      <c r="GRP17" s="43"/>
      <c r="GRQ17" s="43"/>
      <c r="GRR17" s="43"/>
      <c r="GRS17" s="43"/>
      <c r="GRT17" s="43"/>
      <c r="GRU17" s="43"/>
      <c r="GRV17" s="43"/>
      <c r="GRW17" s="43"/>
      <c r="GRX17" s="43"/>
      <c r="GRY17" s="43"/>
      <c r="GRZ17" s="43"/>
      <c r="GSA17" s="43"/>
      <c r="GSB17" s="43"/>
      <c r="GSC17" s="43"/>
      <c r="GSD17" s="43"/>
      <c r="GSE17" s="43"/>
      <c r="GSF17" s="43"/>
      <c r="GSG17" s="43"/>
      <c r="GSH17" s="43"/>
      <c r="GSI17" s="43"/>
      <c r="GSJ17" s="43"/>
      <c r="GSK17" s="43"/>
      <c r="GSL17" s="43"/>
      <c r="GSM17" s="43"/>
      <c r="GSN17" s="43"/>
      <c r="GSO17" s="43"/>
      <c r="GSP17" s="43"/>
      <c r="GSQ17" s="43"/>
      <c r="GSR17" s="43"/>
      <c r="GSS17" s="43"/>
      <c r="GST17" s="43"/>
      <c r="GSU17" s="43"/>
      <c r="GSV17" s="43"/>
      <c r="GSW17" s="43"/>
      <c r="GSX17" s="43"/>
      <c r="GSY17" s="43"/>
      <c r="GSZ17" s="43"/>
      <c r="GTA17" s="43"/>
      <c r="GTB17" s="43"/>
      <c r="GTC17" s="43"/>
      <c r="GTD17" s="43"/>
      <c r="GTE17" s="43"/>
      <c r="GTF17" s="43"/>
      <c r="GTG17" s="43"/>
      <c r="GTH17" s="43"/>
      <c r="GTI17" s="43"/>
      <c r="GTJ17" s="43"/>
      <c r="GTK17" s="43"/>
      <c r="GTL17" s="43"/>
      <c r="GTM17" s="43"/>
      <c r="GTN17" s="43"/>
      <c r="GTO17" s="43"/>
      <c r="GTP17" s="43"/>
      <c r="GTQ17" s="43"/>
      <c r="GTR17" s="43"/>
      <c r="GTS17" s="43"/>
      <c r="GTT17" s="43"/>
      <c r="GTU17" s="43"/>
      <c r="GTV17" s="43"/>
      <c r="GTW17" s="43"/>
      <c r="GTX17" s="43"/>
      <c r="GTY17" s="43"/>
      <c r="GTZ17" s="43"/>
      <c r="GUA17" s="43"/>
      <c r="GUB17" s="43"/>
      <c r="GUC17" s="43"/>
      <c r="GUD17" s="43"/>
      <c r="GUE17" s="43"/>
      <c r="GUF17" s="43"/>
      <c r="GUG17" s="43"/>
      <c r="GUH17" s="43"/>
      <c r="GUI17" s="43"/>
      <c r="GUJ17" s="43"/>
      <c r="GUK17" s="43"/>
      <c r="GUL17" s="43"/>
      <c r="GUM17" s="43"/>
      <c r="GUN17" s="43"/>
      <c r="GUO17" s="43"/>
      <c r="GUP17" s="43"/>
      <c r="GUQ17" s="43"/>
      <c r="GUR17" s="43"/>
      <c r="GUS17" s="43"/>
      <c r="GUT17" s="43"/>
      <c r="GUU17" s="43"/>
      <c r="GUV17" s="43"/>
      <c r="GUW17" s="43"/>
      <c r="GUX17" s="43"/>
      <c r="GUY17" s="43"/>
      <c r="GUZ17" s="43"/>
      <c r="GVA17" s="43"/>
      <c r="GVB17" s="43"/>
      <c r="GVC17" s="43"/>
      <c r="GVD17" s="43"/>
      <c r="GVE17" s="43"/>
      <c r="GVF17" s="43"/>
      <c r="GVG17" s="43"/>
      <c r="GVH17" s="43"/>
      <c r="GVI17" s="43"/>
      <c r="GVJ17" s="43"/>
      <c r="GVK17" s="43"/>
      <c r="GVL17" s="43"/>
      <c r="GVM17" s="43"/>
      <c r="GVN17" s="43"/>
      <c r="GVO17" s="43"/>
      <c r="GVP17" s="43"/>
      <c r="GVQ17" s="43"/>
      <c r="GVR17" s="43"/>
      <c r="GVS17" s="43"/>
      <c r="GVT17" s="43"/>
      <c r="GVU17" s="43"/>
      <c r="GVV17" s="43"/>
      <c r="GVW17" s="43"/>
      <c r="GVX17" s="43"/>
      <c r="GVY17" s="43"/>
      <c r="GVZ17" s="43"/>
      <c r="GWA17" s="43"/>
      <c r="GWB17" s="43"/>
      <c r="GWC17" s="43"/>
      <c r="GWD17" s="43"/>
      <c r="GWE17" s="43"/>
      <c r="GWF17" s="43"/>
      <c r="GWG17" s="43"/>
      <c r="GWH17" s="43"/>
      <c r="GWI17" s="43"/>
      <c r="GWJ17" s="43"/>
      <c r="GWK17" s="43"/>
      <c r="GWL17" s="43"/>
      <c r="GWM17" s="43"/>
      <c r="GWN17" s="43"/>
      <c r="GWO17" s="43"/>
      <c r="GWP17" s="43"/>
      <c r="GWQ17" s="43"/>
      <c r="GWR17" s="43"/>
      <c r="GWS17" s="43"/>
      <c r="GWT17" s="43"/>
      <c r="GWU17" s="43"/>
      <c r="GWV17" s="43"/>
      <c r="GWW17" s="43"/>
      <c r="GWX17" s="43"/>
      <c r="GWY17" s="43"/>
      <c r="GWZ17" s="43"/>
      <c r="GXA17" s="43"/>
      <c r="GXB17" s="43"/>
      <c r="GXC17" s="43"/>
      <c r="GXD17" s="43"/>
      <c r="GXE17" s="43"/>
      <c r="GXF17" s="43"/>
      <c r="GXG17" s="43"/>
      <c r="GXH17" s="43"/>
      <c r="GXI17" s="43"/>
      <c r="GXJ17" s="43"/>
      <c r="GXK17" s="43"/>
      <c r="GXL17" s="43"/>
      <c r="GXM17" s="43"/>
      <c r="GXN17" s="43"/>
      <c r="GXO17" s="43"/>
      <c r="GXP17" s="43"/>
      <c r="GXQ17" s="43"/>
      <c r="GXR17" s="43"/>
      <c r="GXS17" s="43"/>
      <c r="GXT17" s="43"/>
      <c r="GXU17" s="43"/>
      <c r="GXV17" s="43"/>
      <c r="GXW17" s="43"/>
      <c r="GXX17" s="43"/>
      <c r="GXY17" s="43"/>
      <c r="GXZ17" s="43"/>
      <c r="GYA17" s="43"/>
      <c r="GYB17" s="43"/>
      <c r="GYC17" s="43"/>
      <c r="GYD17" s="43"/>
      <c r="GYE17" s="43"/>
      <c r="GYF17" s="43"/>
      <c r="GYG17" s="43"/>
      <c r="GYH17" s="43"/>
      <c r="GYI17" s="43"/>
      <c r="GYJ17" s="43"/>
      <c r="GYK17" s="43"/>
      <c r="GYL17" s="43"/>
      <c r="GYM17" s="43"/>
      <c r="GYN17" s="43"/>
      <c r="GYO17" s="43"/>
      <c r="GYP17" s="43"/>
      <c r="GYQ17" s="43"/>
      <c r="GYR17" s="43"/>
      <c r="GYS17" s="43"/>
      <c r="GYT17" s="43"/>
      <c r="GYU17" s="43"/>
      <c r="GYV17" s="43"/>
      <c r="GYW17" s="43"/>
      <c r="GYX17" s="43"/>
      <c r="GYY17" s="43"/>
      <c r="GYZ17" s="43"/>
      <c r="GZA17" s="43"/>
      <c r="GZB17" s="43"/>
      <c r="GZC17" s="43"/>
      <c r="GZD17" s="43"/>
      <c r="GZE17" s="43"/>
      <c r="GZF17" s="43"/>
      <c r="GZG17" s="43"/>
      <c r="GZH17" s="43"/>
      <c r="GZI17" s="43"/>
      <c r="GZJ17" s="43"/>
      <c r="GZK17" s="43"/>
      <c r="GZL17" s="43"/>
      <c r="GZM17" s="43"/>
      <c r="GZN17" s="43"/>
      <c r="GZO17" s="43"/>
      <c r="GZP17" s="43"/>
      <c r="GZQ17" s="43"/>
      <c r="GZR17" s="43"/>
      <c r="GZS17" s="43"/>
      <c r="GZT17" s="43"/>
      <c r="GZU17" s="43"/>
      <c r="GZV17" s="43"/>
      <c r="GZW17" s="43"/>
      <c r="GZX17" s="43"/>
      <c r="GZY17" s="43"/>
      <c r="GZZ17" s="43"/>
      <c r="HAA17" s="43"/>
      <c r="HAB17" s="43"/>
      <c r="HAC17" s="43"/>
      <c r="HAD17" s="43"/>
      <c r="HAE17" s="43"/>
      <c r="HAF17" s="43"/>
      <c r="HAG17" s="43"/>
      <c r="HAH17" s="43"/>
      <c r="HAI17" s="43"/>
      <c r="HAJ17" s="43"/>
      <c r="HAK17" s="43"/>
      <c r="HAL17" s="43"/>
      <c r="HAM17" s="43"/>
      <c r="HAN17" s="43"/>
      <c r="HAO17" s="43"/>
      <c r="HAP17" s="43"/>
      <c r="HAQ17" s="43"/>
      <c r="HAR17" s="43"/>
      <c r="HAS17" s="43"/>
      <c r="HAT17" s="43"/>
      <c r="HAU17" s="43"/>
      <c r="HAV17" s="43"/>
      <c r="HAW17" s="43"/>
      <c r="HAX17" s="43"/>
      <c r="HAY17" s="43"/>
      <c r="HAZ17" s="43"/>
      <c r="HBA17" s="43"/>
      <c r="HBB17" s="43"/>
      <c r="HBC17" s="43"/>
      <c r="HBD17" s="43"/>
      <c r="HBE17" s="43"/>
      <c r="HBF17" s="43"/>
      <c r="HBG17" s="43"/>
      <c r="HBH17" s="43"/>
      <c r="HBI17" s="43"/>
      <c r="HBJ17" s="43"/>
      <c r="HBK17" s="43"/>
      <c r="HBL17" s="43"/>
      <c r="HBM17" s="43"/>
      <c r="HBN17" s="43"/>
      <c r="HBO17" s="43"/>
      <c r="HBP17" s="43"/>
      <c r="HBQ17" s="43"/>
      <c r="HBR17" s="43"/>
      <c r="HBS17" s="43"/>
      <c r="HBT17" s="43"/>
      <c r="HBU17" s="43"/>
      <c r="HBV17" s="43"/>
      <c r="HBW17" s="43"/>
      <c r="HBX17" s="43"/>
      <c r="HBY17" s="43"/>
      <c r="HBZ17" s="43"/>
      <c r="HCA17" s="43"/>
      <c r="HCB17" s="43"/>
      <c r="HCC17" s="43"/>
      <c r="HCD17" s="43"/>
      <c r="HCE17" s="43"/>
      <c r="HCF17" s="43"/>
      <c r="HCG17" s="43"/>
      <c r="HCH17" s="43"/>
      <c r="HCI17" s="43"/>
      <c r="HCJ17" s="43"/>
      <c r="HCK17" s="43"/>
      <c r="HCL17" s="43"/>
      <c r="HCM17" s="43"/>
      <c r="HCN17" s="43"/>
      <c r="HCO17" s="43"/>
      <c r="HCP17" s="43"/>
      <c r="HCQ17" s="43"/>
      <c r="HCR17" s="43"/>
      <c r="HCS17" s="43"/>
      <c r="HCT17" s="43"/>
      <c r="HCU17" s="43"/>
      <c r="HCV17" s="43"/>
      <c r="HCW17" s="43"/>
      <c r="HCX17" s="43"/>
      <c r="HCY17" s="43"/>
      <c r="HCZ17" s="43"/>
      <c r="HDA17" s="43"/>
      <c r="HDB17" s="43"/>
      <c r="HDC17" s="43"/>
      <c r="HDD17" s="43"/>
      <c r="HDE17" s="43"/>
      <c r="HDF17" s="43"/>
      <c r="HDG17" s="43"/>
      <c r="HDH17" s="43"/>
      <c r="HDI17" s="43"/>
      <c r="HDJ17" s="43"/>
      <c r="HDK17" s="43"/>
      <c r="HDL17" s="43"/>
      <c r="HDM17" s="43"/>
      <c r="HDN17" s="43"/>
      <c r="HDO17" s="43"/>
      <c r="HDP17" s="43"/>
      <c r="HDQ17" s="43"/>
      <c r="HDR17" s="43"/>
      <c r="HDS17" s="43"/>
      <c r="HDT17" s="43"/>
      <c r="HDU17" s="43"/>
      <c r="HDV17" s="43"/>
      <c r="HDW17" s="43"/>
      <c r="HDX17" s="43"/>
      <c r="HDY17" s="43"/>
      <c r="HDZ17" s="43"/>
      <c r="HEA17" s="43"/>
      <c r="HEB17" s="43"/>
      <c r="HEC17" s="43"/>
      <c r="HED17" s="43"/>
      <c r="HEE17" s="43"/>
      <c r="HEF17" s="43"/>
      <c r="HEG17" s="43"/>
      <c r="HEH17" s="43"/>
      <c r="HEI17" s="43"/>
      <c r="HEJ17" s="43"/>
      <c r="HEK17" s="43"/>
      <c r="HEL17" s="43"/>
      <c r="HEM17" s="43"/>
      <c r="HEN17" s="43"/>
      <c r="HEO17" s="43"/>
      <c r="HEP17" s="43"/>
      <c r="HEQ17" s="43"/>
      <c r="HER17" s="43"/>
      <c r="HES17" s="43"/>
      <c r="HET17" s="43"/>
      <c r="HEU17" s="43"/>
      <c r="HEV17" s="43"/>
      <c r="HEW17" s="43"/>
      <c r="HEX17" s="43"/>
      <c r="HEY17" s="43"/>
      <c r="HEZ17" s="43"/>
      <c r="HFA17" s="43"/>
      <c r="HFB17" s="43"/>
      <c r="HFC17" s="43"/>
      <c r="HFD17" s="43"/>
      <c r="HFE17" s="43"/>
      <c r="HFF17" s="43"/>
      <c r="HFG17" s="43"/>
      <c r="HFH17" s="43"/>
      <c r="HFI17" s="43"/>
      <c r="HFJ17" s="43"/>
      <c r="HFK17" s="43"/>
      <c r="HFL17" s="43"/>
      <c r="HFM17" s="43"/>
      <c r="HFN17" s="43"/>
      <c r="HFO17" s="43"/>
      <c r="HFP17" s="43"/>
      <c r="HFQ17" s="43"/>
      <c r="HFR17" s="43"/>
      <c r="HFS17" s="43"/>
      <c r="HFT17" s="43"/>
      <c r="HFU17" s="43"/>
      <c r="HFV17" s="43"/>
      <c r="HFW17" s="43"/>
      <c r="HFX17" s="43"/>
      <c r="HFY17" s="43"/>
      <c r="HFZ17" s="43"/>
      <c r="HGA17" s="43"/>
      <c r="HGB17" s="43"/>
      <c r="HGC17" s="43"/>
      <c r="HGD17" s="43"/>
      <c r="HGE17" s="43"/>
      <c r="HGF17" s="43"/>
      <c r="HGG17" s="43"/>
      <c r="HGH17" s="43"/>
      <c r="HGI17" s="43"/>
      <c r="HGJ17" s="43"/>
      <c r="HGK17" s="43"/>
      <c r="HGL17" s="43"/>
      <c r="HGM17" s="43"/>
      <c r="HGN17" s="43"/>
      <c r="HGO17" s="43"/>
      <c r="HGP17" s="43"/>
      <c r="HGQ17" s="43"/>
      <c r="HGR17" s="43"/>
      <c r="HGS17" s="43"/>
      <c r="HGT17" s="43"/>
      <c r="HGU17" s="43"/>
      <c r="HGV17" s="43"/>
      <c r="HGW17" s="43"/>
      <c r="HGX17" s="43"/>
      <c r="HGY17" s="43"/>
      <c r="HGZ17" s="43"/>
      <c r="HHA17" s="43"/>
      <c r="HHB17" s="43"/>
      <c r="HHC17" s="43"/>
      <c r="HHD17" s="43"/>
      <c r="HHE17" s="43"/>
      <c r="HHF17" s="43"/>
      <c r="HHG17" s="43"/>
      <c r="HHH17" s="43"/>
      <c r="HHI17" s="43"/>
      <c r="HHJ17" s="43"/>
      <c r="HHK17" s="43"/>
      <c r="HHL17" s="43"/>
      <c r="HHM17" s="43"/>
      <c r="HHN17" s="43"/>
      <c r="HHO17" s="43"/>
      <c r="HHP17" s="43"/>
      <c r="HHQ17" s="43"/>
      <c r="HHR17" s="43"/>
      <c r="HHS17" s="43"/>
      <c r="HHT17" s="43"/>
      <c r="HHU17" s="43"/>
      <c r="HHV17" s="43"/>
      <c r="HHW17" s="43"/>
      <c r="HHX17" s="43"/>
      <c r="HHY17" s="43"/>
      <c r="HHZ17" s="43"/>
      <c r="HIA17" s="43"/>
      <c r="HIB17" s="43"/>
      <c r="HIC17" s="43"/>
      <c r="HID17" s="43"/>
      <c r="HIE17" s="43"/>
      <c r="HIF17" s="43"/>
      <c r="HIG17" s="43"/>
      <c r="HIH17" s="43"/>
      <c r="HII17" s="43"/>
      <c r="HIJ17" s="43"/>
      <c r="HIK17" s="43"/>
      <c r="HIL17" s="43"/>
      <c r="HIM17" s="43"/>
      <c r="HIN17" s="43"/>
      <c r="HIO17" s="43"/>
      <c r="HIP17" s="43"/>
      <c r="HIQ17" s="43"/>
      <c r="HIR17" s="43"/>
      <c r="HIS17" s="43"/>
      <c r="HIT17" s="43"/>
      <c r="HIU17" s="43"/>
      <c r="HIV17" s="43"/>
      <c r="HIW17" s="43"/>
      <c r="HIX17" s="43"/>
      <c r="HIY17" s="43"/>
      <c r="HIZ17" s="43"/>
      <c r="HJA17" s="43"/>
      <c r="HJB17" s="43"/>
      <c r="HJC17" s="43"/>
      <c r="HJD17" s="43"/>
      <c r="HJE17" s="43"/>
      <c r="HJF17" s="43"/>
      <c r="HJG17" s="43"/>
      <c r="HJH17" s="43"/>
      <c r="HJI17" s="43"/>
      <c r="HJJ17" s="43"/>
      <c r="HJK17" s="43"/>
      <c r="HJL17" s="43"/>
      <c r="HJM17" s="43"/>
      <c r="HJN17" s="43"/>
      <c r="HJO17" s="43"/>
      <c r="HJP17" s="43"/>
      <c r="HJQ17" s="43"/>
      <c r="HJR17" s="43"/>
      <c r="HJS17" s="43"/>
      <c r="HJT17" s="43"/>
      <c r="HJU17" s="43"/>
      <c r="HJV17" s="43"/>
      <c r="HJW17" s="43"/>
      <c r="HJX17" s="43"/>
      <c r="HJY17" s="43"/>
      <c r="HJZ17" s="43"/>
      <c r="HKA17" s="43"/>
      <c r="HKB17" s="43"/>
      <c r="HKC17" s="43"/>
      <c r="HKD17" s="43"/>
      <c r="HKE17" s="43"/>
      <c r="HKF17" s="43"/>
      <c r="HKG17" s="43"/>
      <c r="HKH17" s="43"/>
      <c r="HKI17" s="43"/>
      <c r="HKJ17" s="43"/>
      <c r="HKK17" s="43"/>
      <c r="HKL17" s="43"/>
      <c r="HKM17" s="43"/>
      <c r="HKN17" s="43"/>
      <c r="HKO17" s="43"/>
      <c r="HKP17" s="43"/>
      <c r="HKQ17" s="43"/>
      <c r="HKR17" s="43"/>
      <c r="HKS17" s="43"/>
      <c r="HKT17" s="43"/>
      <c r="HKU17" s="43"/>
      <c r="HKV17" s="43"/>
      <c r="HKW17" s="43"/>
      <c r="HKX17" s="43"/>
      <c r="HKY17" s="43"/>
      <c r="HKZ17" s="43"/>
      <c r="HLA17" s="43"/>
      <c r="HLB17" s="43"/>
      <c r="HLC17" s="43"/>
      <c r="HLD17" s="43"/>
      <c r="HLE17" s="43"/>
      <c r="HLF17" s="43"/>
      <c r="HLG17" s="43"/>
      <c r="HLH17" s="43"/>
      <c r="HLI17" s="43"/>
      <c r="HLJ17" s="43"/>
      <c r="HLK17" s="43"/>
      <c r="HLL17" s="43"/>
      <c r="HLM17" s="43"/>
      <c r="HLN17" s="43"/>
      <c r="HLO17" s="43"/>
      <c r="HLP17" s="43"/>
      <c r="HLQ17" s="43"/>
      <c r="HLR17" s="43"/>
      <c r="HLS17" s="43"/>
      <c r="HLT17" s="43"/>
      <c r="HLU17" s="43"/>
      <c r="HLV17" s="43"/>
      <c r="HLW17" s="43"/>
      <c r="HLX17" s="43"/>
      <c r="HLY17" s="43"/>
      <c r="HLZ17" s="43"/>
      <c r="HMA17" s="43"/>
      <c r="HMB17" s="43"/>
      <c r="HMC17" s="43"/>
      <c r="HMD17" s="43"/>
      <c r="HME17" s="43"/>
      <c r="HMF17" s="43"/>
      <c r="HMG17" s="43"/>
      <c r="HMH17" s="43"/>
      <c r="HMI17" s="43"/>
      <c r="HMJ17" s="43"/>
      <c r="HMK17" s="43"/>
      <c r="HML17" s="43"/>
      <c r="HMM17" s="43"/>
      <c r="HMN17" s="43"/>
      <c r="HMO17" s="43"/>
      <c r="HMP17" s="43"/>
      <c r="HMQ17" s="43"/>
      <c r="HMR17" s="43"/>
      <c r="HMS17" s="43"/>
      <c r="HMT17" s="43"/>
      <c r="HMU17" s="43"/>
      <c r="HMV17" s="43"/>
      <c r="HMW17" s="43"/>
      <c r="HMX17" s="43"/>
      <c r="HMY17" s="43"/>
      <c r="HMZ17" s="43"/>
      <c r="HNA17" s="43"/>
      <c r="HNB17" s="43"/>
      <c r="HNC17" s="43"/>
      <c r="HND17" s="43"/>
      <c r="HNE17" s="43"/>
      <c r="HNF17" s="43"/>
      <c r="HNG17" s="43"/>
      <c r="HNH17" s="43"/>
      <c r="HNI17" s="43"/>
      <c r="HNJ17" s="43"/>
      <c r="HNK17" s="43"/>
      <c r="HNL17" s="43"/>
      <c r="HNM17" s="43"/>
      <c r="HNN17" s="43"/>
      <c r="HNO17" s="43"/>
      <c r="HNP17" s="43"/>
      <c r="HNQ17" s="43"/>
      <c r="HNR17" s="43"/>
      <c r="HNS17" s="43"/>
      <c r="HNT17" s="43"/>
      <c r="HNU17" s="43"/>
      <c r="HNV17" s="43"/>
      <c r="HNW17" s="43"/>
      <c r="HNX17" s="43"/>
      <c r="HNY17" s="43"/>
      <c r="HNZ17" s="43"/>
      <c r="HOA17" s="43"/>
      <c r="HOB17" s="43"/>
      <c r="HOC17" s="43"/>
      <c r="HOD17" s="43"/>
      <c r="HOE17" s="43"/>
      <c r="HOF17" s="43"/>
      <c r="HOG17" s="43"/>
      <c r="HOH17" s="43"/>
      <c r="HOI17" s="43"/>
      <c r="HOJ17" s="43"/>
      <c r="HOK17" s="43"/>
      <c r="HOL17" s="43"/>
      <c r="HOM17" s="43"/>
      <c r="HON17" s="43"/>
      <c r="HOO17" s="43"/>
      <c r="HOP17" s="43"/>
      <c r="HOQ17" s="43"/>
      <c r="HOR17" s="43"/>
      <c r="HOS17" s="43"/>
      <c r="HOT17" s="43"/>
      <c r="HOU17" s="43"/>
      <c r="HOV17" s="43"/>
      <c r="HOW17" s="43"/>
      <c r="HOX17" s="43"/>
      <c r="HOY17" s="43"/>
      <c r="HOZ17" s="43"/>
      <c r="HPA17" s="43"/>
      <c r="HPB17" s="43"/>
      <c r="HPC17" s="43"/>
      <c r="HPD17" s="43"/>
      <c r="HPE17" s="43"/>
      <c r="HPF17" s="43"/>
      <c r="HPG17" s="43"/>
      <c r="HPH17" s="43"/>
      <c r="HPI17" s="43"/>
      <c r="HPJ17" s="43"/>
      <c r="HPK17" s="43"/>
      <c r="HPL17" s="43"/>
      <c r="HPM17" s="43"/>
      <c r="HPN17" s="43"/>
      <c r="HPO17" s="43"/>
      <c r="HPP17" s="43"/>
      <c r="HPQ17" s="43"/>
      <c r="HPR17" s="43"/>
      <c r="HPS17" s="43"/>
      <c r="HPT17" s="43"/>
      <c r="HPU17" s="43"/>
      <c r="HPV17" s="43"/>
      <c r="HPW17" s="43"/>
      <c r="HPX17" s="43"/>
      <c r="HPY17" s="43"/>
      <c r="HPZ17" s="43"/>
      <c r="HQA17" s="43"/>
      <c r="HQB17" s="43"/>
      <c r="HQC17" s="43"/>
      <c r="HQD17" s="43"/>
      <c r="HQE17" s="43"/>
      <c r="HQF17" s="43"/>
      <c r="HQG17" s="43"/>
      <c r="HQH17" s="43"/>
      <c r="HQI17" s="43"/>
      <c r="HQJ17" s="43"/>
      <c r="HQK17" s="43"/>
      <c r="HQL17" s="43"/>
      <c r="HQM17" s="43"/>
      <c r="HQN17" s="43"/>
      <c r="HQO17" s="43"/>
      <c r="HQP17" s="43"/>
      <c r="HQQ17" s="43"/>
      <c r="HQR17" s="43"/>
      <c r="HQS17" s="43"/>
      <c r="HQT17" s="43"/>
      <c r="HQU17" s="43"/>
      <c r="HQV17" s="43"/>
      <c r="HQW17" s="43"/>
      <c r="HQX17" s="43"/>
      <c r="HQY17" s="43"/>
      <c r="HQZ17" s="43"/>
      <c r="HRA17" s="43"/>
      <c r="HRB17" s="43"/>
      <c r="HRC17" s="43"/>
      <c r="HRD17" s="43"/>
      <c r="HRE17" s="43"/>
      <c r="HRF17" s="43"/>
      <c r="HRG17" s="43"/>
      <c r="HRH17" s="43"/>
      <c r="HRI17" s="43"/>
      <c r="HRJ17" s="43"/>
      <c r="HRK17" s="43"/>
      <c r="HRL17" s="43"/>
      <c r="HRM17" s="43"/>
      <c r="HRN17" s="43"/>
      <c r="HRO17" s="43"/>
      <c r="HRP17" s="43"/>
      <c r="HRQ17" s="43"/>
      <c r="HRR17" s="43"/>
      <c r="HRS17" s="43"/>
      <c r="HRT17" s="43"/>
      <c r="HRU17" s="43"/>
      <c r="HRV17" s="43"/>
      <c r="HRW17" s="43"/>
      <c r="HRX17" s="43"/>
      <c r="HRY17" s="43"/>
      <c r="HRZ17" s="43"/>
      <c r="HSA17" s="43"/>
      <c r="HSB17" s="43"/>
      <c r="HSC17" s="43"/>
      <c r="HSD17" s="43"/>
      <c r="HSE17" s="43"/>
      <c r="HSF17" s="43"/>
      <c r="HSG17" s="43"/>
      <c r="HSH17" s="43"/>
      <c r="HSI17" s="43"/>
      <c r="HSJ17" s="43"/>
      <c r="HSK17" s="43"/>
      <c r="HSL17" s="43"/>
      <c r="HSM17" s="43"/>
      <c r="HSN17" s="43"/>
      <c r="HSO17" s="43"/>
      <c r="HSP17" s="43"/>
      <c r="HSQ17" s="43"/>
      <c r="HSR17" s="43"/>
      <c r="HSS17" s="43"/>
      <c r="HST17" s="43"/>
      <c r="HSU17" s="43"/>
      <c r="HSV17" s="43"/>
      <c r="HSW17" s="43"/>
      <c r="HSX17" s="43"/>
      <c r="HSY17" s="43"/>
      <c r="HSZ17" s="43"/>
      <c r="HTA17" s="43"/>
      <c r="HTB17" s="43"/>
      <c r="HTC17" s="43"/>
      <c r="HTD17" s="43"/>
      <c r="HTE17" s="43"/>
      <c r="HTF17" s="43"/>
      <c r="HTG17" s="43"/>
      <c r="HTH17" s="43"/>
      <c r="HTI17" s="43"/>
      <c r="HTJ17" s="43"/>
      <c r="HTK17" s="43"/>
      <c r="HTL17" s="43"/>
      <c r="HTM17" s="43"/>
      <c r="HTN17" s="43"/>
      <c r="HTO17" s="43"/>
      <c r="HTP17" s="43"/>
      <c r="HTQ17" s="43"/>
      <c r="HTR17" s="43"/>
      <c r="HTS17" s="43"/>
      <c r="HTT17" s="43"/>
      <c r="HTU17" s="43"/>
      <c r="HTV17" s="43"/>
      <c r="HTW17" s="43"/>
      <c r="HTX17" s="43"/>
      <c r="HTY17" s="43"/>
      <c r="HTZ17" s="43"/>
      <c r="HUA17" s="43"/>
      <c r="HUB17" s="43"/>
      <c r="HUC17" s="43"/>
      <c r="HUD17" s="43"/>
      <c r="HUE17" s="43"/>
      <c r="HUF17" s="43"/>
      <c r="HUG17" s="43"/>
      <c r="HUH17" s="43"/>
      <c r="HUI17" s="43"/>
      <c r="HUJ17" s="43"/>
      <c r="HUK17" s="43"/>
      <c r="HUL17" s="43"/>
      <c r="HUM17" s="43"/>
      <c r="HUN17" s="43"/>
      <c r="HUO17" s="43"/>
      <c r="HUP17" s="43"/>
      <c r="HUQ17" s="43"/>
      <c r="HUR17" s="43"/>
      <c r="HUS17" s="43"/>
      <c r="HUT17" s="43"/>
      <c r="HUU17" s="43"/>
      <c r="HUV17" s="43"/>
      <c r="HUW17" s="43"/>
      <c r="HUX17" s="43"/>
      <c r="HUY17" s="43"/>
      <c r="HUZ17" s="43"/>
      <c r="HVA17" s="43"/>
      <c r="HVB17" s="43"/>
      <c r="HVC17" s="43"/>
      <c r="HVD17" s="43"/>
      <c r="HVE17" s="43"/>
      <c r="HVF17" s="43"/>
      <c r="HVG17" s="43"/>
      <c r="HVH17" s="43"/>
      <c r="HVI17" s="43"/>
      <c r="HVJ17" s="43"/>
      <c r="HVK17" s="43"/>
      <c r="HVL17" s="43"/>
      <c r="HVM17" s="43"/>
      <c r="HVN17" s="43"/>
      <c r="HVO17" s="43"/>
      <c r="HVP17" s="43"/>
      <c r="HVQ17" s="43"/>
      <c r="HVR17" s="43"/>
      <c r="HVS17" s="43"/>
      <c r="HVT17" s="43"/>
      <c r="HVU17" s="43"/>
      <c r="HVV17" s="43"/>
      <c r="HVW17" s="43"/>
      <c r="HVX17" s="43"/>
      <c r="HVY17" s="43"/>
      <c r="HVZ17" s="43"/>
      <c r="HWA17" s="43"/>
      <c r="HWB17" s="43"/>
      <c r="HWC17" s="43"/>
      <c r="HWD17" s="43"/>
      <c r="HWE17" s="43"/>
      <c r="HWF17" s="43"/>
      <c r="HWG17" s="43"/>
      <c r="HWH17" s="43"/>
      <c r="HWI17" s="43"/>
      <c r="HWJ17" s="43"/>
      <c r="HWK17" s="43"/>
      <c r="HWL17" s="43"/>
      <c r="HWM17" s="43"/>
      <c r="HWN17" s="43"/>
      <c r="HWO17" s="43"/>
      <c r="HWP17" s="43"/>
      <c r="HWQ17" s="43"/>
      <c r="HWR17" s="43"/>
      <c r="HWS17" s="43"/>
      <c r="HWT17" s="43"/>
      <c r="HWU17" s="43"/>
      <c r="HWV17" s="43"/>
      <c r="HWW17" s="43"/>
      <c r="HWX17" s="43"/>
      <c r="HWY17" s="43"/>
      <c r="HWZ17" s="43"/>
      <c r="HXA17" s="43"/>
      <c r="HXB17" s="43"/>
      <c r="HXC17" s="43"/>
      <c r="HXD17" s="43"/>
      <c r="HXE17" s="43"/>
      <c r="HXF17" s="43"/>
      <c r="HXG17" s="43"/>
      <c r="HXH17" s="43"/>
      <c r="HXI17" s="43"/>
      <c r="HXJ17" s="43"/>
      <c r="HXK17" s="43"/>
      <c r="HXL17" s="43"/>
      <c r="HXM17" s="43"/>
      <c r="HXN17" s="43"/>
      <c r="HXO17" s="43"/>
      <c r="HXP17" s="43"/>
      <c r="HXQ17" s="43"/>
      <c r="HXR17" s="43"/>
      <c r="HXS17" s="43"/>
      <c r="HXT17" s="43"/>
      <c r="HXU17" s="43"/>
      <c r="HXV17" s="43"/>
      <c r="HXW17" s="43"/>
      <c r="HXX17" s="43"/>
      <c r="HXY17" s="43"/>
      <c r="HXZ17" s="43"/>
      <c r="HYA17" s="43"/>
      <c r="HYB17" s="43"/>
      <c r="HYC17" s="43"/>
      <c r="HYD17" s="43"/>
      <c r="HYE17" s="43"/>
      <c r="HYF17" s="43"/>
      <c r="HYG17" s="43"/>
      <c r="HYH17" s="43"/>
      <c r="HYI17" s="43"/>
      <c r="HYJ17" s="43"/>
      <c r="HYK17" s="43"/>
      <c r="HYL17" s="43"/>
      <c r="HYM17" s="43"/>
      <c r="HYN17" s="43"/>
      <c r="HYO17" s="43"/>
      <c r="HYP17" s="43"/>
      <c r="HYQ17" s="43"/>
      <c r="HYR17" s="43"/>
      <c r="HYS17" s="43"/>
      <c r="HYT17" s="43"/>
      <c r="HYU17" s="43"/>
      <c r="HYV17" s="43"/>
      <c r="HYW17" s="43"/>
      <c r="HYX17" s="43"/>
      <c r="HYY17" s="43"/>
      <c r="HYZ17" s="43"/>
      <c r="HZA17" s="43"/>
      <c r="HZB17" s="43"/>
      <c r="HZC17" s="43"/>
      <c r="HZD17" s="43"/>
      <c r="HZE17" s="43"/>
      <c r="HZF17" s="43"/>
      <c r="HZG17" s="43"/>
      <c r="HZH17" s="43"/>
      <c r="HZI17" s="43"/>
      <c r="HZJ17" s="43"/>
      <c r="HZK17" s="43"/>
      <c r="HZL17" s="43"/>
      <c r="HZM17" s="43"/>
      <c r="HZN17" s="43"/>
      <c r="HZO17" s="43"/>
      <c r="HZP17" s="43"/>
      <c r="HZQ17" s="43"/>
      <c r="HZR17" s="43"/>
      <c r="HZS17" s="43"/>
      <c r="HZT17" s="43"/>
      <c r="HZU17" s="43"/>
      <c r="HZV17" s="43"/>
      <c r="HZW17" s="43"/>
      <c r="HZX17" s="43"/>
      <c r="HZY17" s="43"/>
      <c r="HZZ17" s="43"/>
      <c r="IAA17" s="43"/>
      <c r="IAB17" s="43"/>
      <c r="IAC17" s="43"/>
      <c r="IAD17" s="43"/>
      <c r="IAE17" s="43"/>
      <c r="IAF17" s="43"/>
      <c r="IAG17" s="43"/>
      <c r="IAH17" s="43"/>
      <c r="IAI17" s="43"/>
      <c r="IAJ17" s="43"/>
      <c r="IAK17" s="43"/>
      <c r="IAL17" s="43"/>
      <c r="IAM17" s="43"/>
      <c r="IAN17" s="43"/>
      <c r="IAO17" s="43"/>
      <c r="IAP17" s="43"/>
      <c r="IAQ17" s="43"/>
      <c r="IAR17" s="43"/>
      <c r="IAS17" s="43"/>
      <c r="IAT17" s="43"/>
      <c r="IAU17" s="43"/>
      <c r="IAV17" s="43"/>
      <c r="IAW17" s="43"/>
      <c r="IAX17" s="43"/>
      <c r="IAY17" s="43"/>
      <c r="IAZ17" s="43"/>
      <c r="IBA17" s="43"/>
      <c r="IBB17" s="43"/>
      <c r="IBC17" s="43"/>
      <c r="IBD17" s="43"/>
      <c r="IBE17" s="43"/>
      <c r="IBF17" s="43"/>
      <c r="IBG17" s="43"/>
      <c r="IBH17" s="43"/>
      <c r="IBI17" s="43"/>
      <c r="IBJ17" s="43"/>
      <c r="IBK17" s="43"/>
      <c r="IBL17" s="43"/>
      <c r="IBM17" s="43"/>
      <c r="IBN17" s="43"/>
      <c r="IBO17" s="43"/>
      <c r="IBP17" s="43"/>
      <c r="IBQ17" s="43"/>
      <c r="IBR17" s="43"/>
      <c r="IBS17" s="43"/>
      <c r="IBT17" s="43"/>
      <c r="IBU17" s="43"/>
      <c r="IBV17" s="43"/>
      <c r="IBW17" s="43"/>
      <c r="IBX17" s="43"/>
      <c r="IBY17" s="43"/>
      <c r="IBZ17" s="43"/>
      <c r="ICA17" s="43"/>
      <c r="ICB17" s="43"/>
      <c r="ICC17" s="43"/>
      <c r="ICD17" s="43"/>
      <c r="ICE17" s="43"/>
      <c r="ICF17" s="43"/>
      <c r="ICG17" s="43"/>
      <c r="ICH17" s="43"/>
      <c r="ICI17" s="43"/>
      <c r="ICJ17" s="43"/>
      <c r="ICK17" s="43"/>
      <c r="ICL17" s="43"/>
      <c r="ICM17" s="43"/>
      <c r="ICN17" s="43"/>
      <c r="ICO17" s="43"/>
      <c r="ICP17" s="43"/>
      <c r="ICQ17" s="43"/>
      <c r="ICR17" s="43"/>
      <c r="ICS17" s="43"/>
      <c r="ICT17" s="43"/>
      <c r="ICU17" s="43"/>
      <c r="ICV17" s="43"/>
      <c r="ICW17" s="43"/>
      <c r="ICX17" s="43"/>
      <c r="ICY17" s="43"/>
      <c r="ICZ17" s="43"/>
      <c r="IDA17" s="43"/>
      <c r="IDB17" s="43"/>
      <c r="IDC17" s="43"/>
      <c r="IDD17" s="43"/>
      <c r="IDE17" s="43"/>
      <c r="IDF17" s="43"/>
      <c r="IDG17" s="43"/>
      <c r="IDH17" s="43"/>
      <c r="IDI17" s="43"/>
      <c r="IDJ17" s="43"/>
      <c r="IDK17" s="43"/>
      <c r="IDL17" s="43"/>
      <c r="IDM17" s="43"/>
      <c r="IDN17" s="43"/>
      <c r="IDO17" s="43"/>
      <c r="IDP17" s="43"/>
      <c r="IDQ17" s="43"/>
      <c r="IDR17" s="43"/>
      <c r="IDS17" s="43"/>
      <c r="IDT17" s="43"/>
      <c r="IDU17" s="43"/>
      <c r="IDV17" s="43"/>
      <c r="IDW17" s="43"/>
      <c r="IDX17" s="43"/>
      <c r="IDY17" s="43"/>
      <c r="IDZ17" s="43"/>
      <c r="IEA17" s="43"/>
      <c r="IEB17" s="43"/>
      <c r="IEC17" s="43"/>
      <c r="IED17" s="43"/>
      <c r="IEE17" s="43"/>
      <c r="IEF17" s="43"/>
      <c r="IEG17" s="43"/>
      <c r="IEH17" s="43"/>
      <c r="IEI17" s="43"/>
      <c r="IEJ17" s="43"/>
      <c r="IEK17" s="43"/>
      <c r="IEL17" s="43"/>
      <c r="IEM17" s="43"/>
      <c r="IEN17" s="43"/>
      <c r="IEO17" s="43"/>
      <c r="IEP17" s="43"/>
      <c r="IEQ17" s="43"/>
      <c r="IER17" s="43"/>
      <c r="IES17" s="43"/>
      <c r="IET17" s="43"/>
      <c r="IEU17" s="43"/>
      <c r="IEV17" s="43"/>
      <c r="IEW17" s="43"/>
      <c r="IEX17" s="43"/>
      <c r="IEY17" s="43"/>
      <c r="IEZ17" s="43"/>
      <c r="IFA17" s="43"/>
      <c r="IFB17" s="43"/>
      <c r="IFC17" s="43"/>
      <c r="IFD17" s="43"/>
      <c r="IFE17" s="43"/>
      <c r="IFF17" s="43"/>
      <c r="IFG17" s="43"/>
      <c r="IFH17" s="43"/>
      <c r="IFI17" s="43"/>
      <c r="IFJ17" s="43"/>
      <c r="IFK17" s="43"/>
      <c r="IFL17" s="43"/>
      <c r="IFM17" s="43"/>
      <c r="IFN17" s="43"/>
      <c r="IFO17" s="43"/>
      <c r="IFP17" s="43"/>
      <c r="IFQ17" s="43"/>
      <c r="IFR17" s="43"/>
      <c r="IFS17" s="43"/>
      <c r="IFT17" s="43"/>
      <c r="IFU17" s="43"/>
      <c r="IFV17" s="43"/>
      <c r="IFW17" s="43"/>
      <c r="IFX17" s="43"/>
      <c r="IFY17" s="43"/>
      <c r="IFZ17" s="43"/>
      <c r="IGA17" s="43"/>
      <c r="IGB17" s="43"/>
      <c r="IGC17" s="43"/>
      <c r="IGD17" s="43"/>
      <c r="IGE17" s="43"/>
      <c r="IGF17" s="43"/>
      <c r="IGG17" s="43"/>
      <c r="IGH17" s="43"/>
      <c r="IGI17" s="43"/>
      <c r="IGJ17" s="43"/>
      <c r="IGK17" s="43"/>
      <c r="IGL17" s="43"/>
      <c r="IGM17" s="43"/>
      <c r="IGN17" s="43"/>
      <c r="IGO17" s="43"/>
      <c r="IGP17" s="43"/>
      <c r="IGQ17" s="43"/>
      <c r="IGR17" s="43"/>
      <c r="IGS17" s="43"/>
      <c r="IGT17" s="43"/>
      <c r="IGU17" s="43"/>
      <c r="IGV17" s="43"/>
      <c r="IGW17" s="43"/>
      <c r="IGX17" s="43"/>
      <c r="IGY17" s="43"/>
      <c r="IGZ17" s="43"/>
      <c r="IHA17" s="43"/>
      <c r="IHB17" s="43"/>
      <c r="IHC17" s="43"/>
      <c r="IHD17" s="43"/>
      <c r="IHE17" s="43"/>
      <c r="IHF17" s="43"/>
      <c r="IHG17" s="43"/>
      <c r="IHH17" s="43"/>
      <c r="IHI17" s="43"/>
      <c r="IHJ17" s="43"/>
      <c r="IHK17" s="43"/>
      <c r="IHL17" s="43"/>
      <c r="IHM17" s="43"/>
      <c r="IHN17" s="43"/>
      <c r="IHO17" s="43"/>
      <c r="IHP17" s="43"/>
      <c r="IHQ17" s="43"/>
      <c r="IHR17" s="43"/>
      <c r="IHS17" s="43"/>
      <c r="IHT17" s="43"/>
      <c r="IHU17" s="43"/>
      <c r="IHV17" s="43"/>
      <c r="IHW17" s="43"/>
      <c r="IHX17" s="43"/>
      <c r="IHY17" s="43"/>
      <c r="IHZ17" s="43"/>
      <c r="IIA17" s="43"/>
      <c r="IIB17" s="43"/>
      <c r="IIC17" s="43"/>
      <c r="IID17" s="43"/>
      <c r="IIE17" s="43"/>
      <c r="IIF17" s="43"/>
      <c r="IIG17" s="43"/>
      <c r="IIH17" s="43"/>
      <c r="III17" s="43"/>
      <c r="IIJ17" s="43"/>
      <c r="IIK17" s="43"/>
      <c r="IIL17" s="43"/>
      <c r="IIM17" s="43"/>
      <c r="IIN17" s="43"/>
      <c r="IIO17" s="43"/>
      <c r="IIP17" s="43"/>
      <c r="IIQ17" s="43"/>
      <c r="IIR17" s="43"/>
      <c r="IIS17" s="43"/>
      <c r="IIT17" s="43"/>
      <c r="IIU17" s="43"/>
      <c r="IIV17" s="43"/>
      <c r="IIW17" s="43"/>
      <c r="IIX17" s="43"/>
      <c r="IIY17" s="43"/>
      <c r="IIZ17" s="43"/>
      <c r="IJA17" s="43"/>
      <c r="IJB17" s="43"/>
      <c r="IJC17" s="43"/>
      <c r="IJD17" s="43"/>
      <c r="IJE17" s="43"/>
      <c r="IJF17" s="43"/>
      <c r="IJG17" s="43"/>
      <c r="IJH17" s="43"/>
      <c r="IJI17" s="43"/>
      <c r="IJJ17" s="43"/>
      <c r="IJK17" s="43"/>
      <c r="IJL17" s="43"/>
      <c r="IJM17" s="43"/>
      <c r="IJN17" s="43"/>
      <c r="IJO17" s="43"/>
      <c r="IJP17" s="43"/>
      <c r="IJQ17" s="43"/>
      <c r="IJR17" s="43"/>
      <c r="IJS17" s="43"/>
      <c r="IJT17" s="43"/>
      <c r="IJU17" s="43"/>
      <c r="IJV17" s="43"/>
      <c r="IJW17" s="43"/>
      <c r="IJX17" s="43"/>
      <c r="IJY17" s="43"/>
      <c r="IJZ17" s="43"/>
      <c r="IKA17" s="43"/>
      <c r="IKB17" s="43"/>
      <c r="IKC17" s="43"/>
      <c r="IKD17" s="43"/>
      <c r="IKE17" s="43"/>
      <c r="IKF17" s="43"/>
      <c r="IKG17" s="43"/>
      <c r="IKH17" s="43"/>
      <c r="IKI17" s="43"/>
      <c r="IKJ17" s="43"/>
      <c r="IKK17" s="43"/>
      <c r="IKL17" s="43"/>
      <c r="IKM17" s="43"/>
      <c r="IKN17" s="43"/>
      <c r="IKO17" s="43"/>
      <c r="IKP17" s="43"/>
      <c r="IKQ17" s="43"/>
      <c r="IKR17" s="43"/>
      <c r="IKS17" s="43"/>
      <c r="IKT17" s="43"/>
      <c r="IKU17" s="43"/>
      <c r="IKV17" s="43"/>
      <c r="IKW17" s="43"/>
      <c r="IKX17" s="43"/>
      <c r="IKY17" s="43"/>
      <c r="IKZ17" s="43"/>
      <c r="ILA17" s="43"/>
      <c r="ILB17" s="43"/>
      <c r="ILC17" s="43"/>
      <c r="ILD17" s="43"/>
      <c r="ILE17" s="43"/>
      <c r="ILF17" s="43"/>
      <c r="ILG17" s="43"/>
      <c r="ILH17" s="43"/>
      <c r="ILI17" s="43"/>
      <c r="ILJ17" s="43"/>
      <c r="ILK17" s="43"/>
      <c r="ILL17" s="43"/>
      <c r="ILM17" s="43"/>
      <c r="ILN17" s="43"/>
      <c r="ILO17" s="43"/>
      <c r="ILP17" s="43"/>
      <c r="ILQ17" s="43"/>
      <c r="ILR17" s="43"/>
      <c r="ILS17" s="43"/>
      <c r="ILT17" s="43"/>
      <c r="ILU17" s="43"/>
      <c r="ILV17" s="43"/>
      <c r="ILW17" s="43"/>
      <c r="ILX17" s="43"/>
      <c r="ILY17" s="43"/>
      <c r="ILZ17" s="43"/>
      <c r="IMA17" s="43"/>
      <c r="IMB17" s="43"/>
      <c r="IMC17" s="43"/>
      <c r="IMD17" s="43"/>
      <c r="IME17" s="43"/>
      <c r="IMF17" s="43"/>
      <c r="IMG17" s="43"/>
      <c r="IMH17" s="43"/>
      <c r="IMI17" s="43"/>
      <c r="IMJ17" s="43"/>
      <c r="IMK17" s="43"/>
      <c r="IML17" s="43"/>
      <c r="IMM17" s="43"/>
      <c r="IMN17" s="43"/>
      <c r="IMO17" s="43"/>
      <c r="IMP17" s="43"/>
      <c r="IMQ17" s="43"/>
      <c r="IMR17" s="43"/>
      <c r="IMS17" s="43"/>
      <c r="IMT17" s="43"/>
      <c r="IMU17" s="43"/>
      <c r="IMV17" s="43"/>
      <c r="IMW17" s="43"/>
      <c r="IMX17" s="43"/>
      <c r="IMY17" s="43"/>
      <c r="IMZ17" s="43"/>
      <c r="INA17" s="43"/>
      <c r="INB17" s="43"/>
      <c r="INC17" s="43"/>
      <c r="IND17" s="43"/>
      <c r="INE17" s="43"/>
      <c r="INF17" s="43"/>
      <c r="ING17" s="43"/>
      <c r="INH17" s="43"/>
      <c r="INI17" s="43"/>
      <c r="INJ17" s="43"/>
      <c r="INK17" s="43"/>
      <c r="INL17" s="43"/>
      <c r="INM17" s="43"/>
      <c r="INN17" s="43"/>
      <c r="INO17" s="43"/>
      <c r="INP17" s="43"/>
      <c r="INQ17" s="43"/>
      <c r="INR17" s="43"/>
      <c r="INS17" s="43"/>
      <c r="INT17" s="43"/>
      <c r="INU17" s="43"/>
      <c r="INV17" s="43"/>
      <c r="INW17" s="43"/>
      <c r="INX17" s="43"/>
      <c r="INY17" s="43"/>
      <c r="INZ17" s="43"/>
      <c r="IOA17" s="43"/>
      <c r="IOB17" s="43"/>
      <c r="IOC17" s="43"/>
      <c r="IOD17" s="43"/>
      <c r="IOE17" s="43"/>
      <c r="IOF17" s="43"/>
      <c r="IOG17" s="43"/>
      <c r="IOH17" s="43"/>
      <c r="IOI17" s="43"/>
      <c r="IOJ17" s="43"/>
      <c r="IOK17" s="43"/>
      <c r="IOL17" s="43"/>
      <c r="IOM17" s="43"/>
      <c r="ION17" s="43"/>
      <c r="IOO17" s="43"/>
      <c r="IOP17" s="43"/>
      <c r="IOQ17" s="43"/>
      <c r="IOR17" s="43"/>
      <c r="IOS17" s="43"/>
      <c r="IOT17" s="43"/>
      <c r="IOU17" s="43"/>
      <c r="IOV17" s="43"/>
      <c r="IOW17" s="43"/>
      <c r="IOX17" s="43"/>
      <c r="IOY17" s="43"/>
      <c r="IOZ17" s="43"/>
      <c r="IPA17" s="43"/>
      <c r="IPB17" s="43"/>
      <c r="IPC17" s="43"/>
      <c r="IPD17" s="43"/>
      <c r="IPE17" s="43"/>
      <c r="IPF17" s="43"/>
      <c r="IPG17" s="43"/>
      <c r="IPH17" s="43"/>
      <c r="IPI17" s="43"/>
      <c r="IPJ17" s="43"/>
      <c r="IPK17" s="43"/>
      <c r="IPL17" s="43"/>
      <c r="IPM17" s="43"/>
      <c r="IPN17" s="43"/>
      <c r="IPO17" s="43"/>
      <c r="IPP17" s="43"/>
      <c r="IPQ17" s="43"/>
      <c r="IPR17" s="43"/>
      <c r="IPS17" s="43"/>
      <c r="IPT17" s="43"/>
      <c r="IPU17" s="43"/>
      <c r="IPV17" s="43"/>
      <c r="IPW17" s="43"/>
      <c r="IPX17" s="43"/>
      <c r="IPY17" s="43"/>
      <c r="IPZ17" s="43"/>
      <c r="IQA17" s="43"/>
      <c r="IQB17" s="43"/>
      <c r="IQC17" s="43"/>
      <c r="IQD17" s="43"/>
      <c r="IQE17" s="43"/>
      <c r="IQF17" s="43"/>
      <c r="IQG17" s="43"/>
      <c r="IQH17" s="43"/>
      <c r="IQI17" s="43"/>
      <c r="IQJ17" s="43"/>
      <c r="IQK17" s="43"/>
      <c r="IQL17" s="43"/>
      <c r="IQM17" s="43"/>
      <c r="IQN17" s="43"/>
      <c r="IQO17" s="43"/>
      <c r="IQP17" s="43"/>
      <c r="IQQ17" s="43"/>
      <c r="IQR17" s="43"/>
      <c r="IQS17" s="43"/>
      <c r="IQT17" s="43"/>
      <c r="IQU17" s="43"/>
      <c r="IQV17" s="43"/>
      <c r="IQW17" s="43"/>
      <c r="IQX17" s="43"/>
      <c r="IQY17" s="43"/>
      <c r="IQZ17" s="43"/>
      <c r="IRA17" s="43"/>
      <c r="IRB17" s="43"/>
      <c r="IRC17" s="43"/>
      <c r="IRD17" s="43"/>
      <c r="IRE17" s="43"/>
      <c r="IRF17" s="43"/>
      <c r="IRG17" s="43"/>
      <c r="IRH17" s="43"/>
      <c r="IRI17" s="43"/>
      <c r="IRJ17" s="43"/>
      <c r="IRK17" s="43"/>
      <c r="IRL17" s="43"/>
      <c r="IRM17" s="43"/>
      <c r="IRN17" s="43"/>
      <c r="IRO17" s="43"/>
      <c r="IRP17" s="43"/>
      <c r="IRQ17" s="43"/>
      <c r="IRR17" s="43"/>
      <c r="IRS17" s="43"/>
      <c r="IRT17" s="43"/>
      <c r="IRU17" s="43"/>
      <c r="IRV17" s="43"/>
      <c r="IRW17" s="43"/>
      <c r="IRX17" s="43"/>
      <c r="IRY17" s="43"/>
      <c r="IRZ17" s="43"/>
      <c r="ISA17" s="43"/>
      <c r="ISB17" s="43"/>
      <c r="ISC17" s="43"/>
      <c r="ISD17" s="43"/>
      <c r="ISE17" s="43"/>
      <c r="ISF17" s="43"/>
      <c r="ISG17" s="43"/>
      <c r="ISH17" s="43"/>
      <c r="ISI17" s="43"/>
      <c r="ISJ17" s="43"/>
      <c r="ISK17" s="43"/>
      <c r="ISL17" s="43"/>
      <c r="ISM17" s="43"/>
      <c r="ISN17" s="43"/>
      <c r="ISO17" s="43"/>
      <c r="ISP17" s="43"/>
      <c r="ISQ17" s="43"/>
      <c r="ISR17" s="43"/>
      <c r="ISS17" s="43"/>
      <c r="IST17" s="43"/>
      <c r="ISU17" s="43"/>
      <c r="ISV17" s="43"/>
      <c r="ISW17" s="43"/>
      <c r="ISX17" s="43"/>
      <c r="ISY17" s="43"/>
      <c r="ISZ17" s="43"/>
      <c r="ITA17" s="43"/>
      <c r="ITB17" s="43"/>
      <c r="ITC17" s="43"/>
      <c r="ITD17" s="43"/>
      <c r="ITE17" s="43"/>
      <c r="ITF17" s="43"/>
      <c r="ITG17" s="43"/>
      <c r="ITH17" s="43"/>
      <c r="ITI17" s="43"/>
      <c r="ITJ17" s="43"/>
      <c r="ITK17" s="43"/>
      <c r="ITL17" s="43"/>
      <c r="ITM17" s="43"/>
      <c r="ITN17" s="43"/>
      <c r="ITO17" s="43"/>
      <c r="ITP17" s="43"/>
      <c r="ITQ17" s="43"/>
      <c r="ITR17" s="43"/>
      <c r="ITS17" s="43"/>
      <c r="ITT17" s="43"/>
      <c r="ITU17" s="43"/>
      <c r="ITV17" s="43"/>
      <c r="ITW17" s="43"/>
      <c r="ITX17" s="43"/>
      <c r="ITY17" s="43"/>
      <c r="ITZ17" s="43"/>
      <c r="IUA17" s="43"/>
      <c r="IUB17" s="43"/>
      <c r="IUC17" s="43"/>
      <c r="IUD17" s="43"/>
      <c r="IUE17" s="43"/>
      <c r="IUF17" s="43"/>
      <c r="IUG17" s="43"/>
      <c r="IUH17" s="43"/>
      <c r="IUI17" s="43"/>
      <c r="IUJ17" s="43"/>
      <c r="IUK17" s="43"/>
      <c r="IUL17" s="43"/>
      <c r="IUM17" s="43"/>
      <c r="IUN17" s="43"/>
      <c r="IUO17" s="43"/>
      <c r="IUP17" s="43"/>
      <c r="IUQ17" s="43"/>
      <c r="IUR17" s="43"/>
      <c r="IUS17" s="43"/>
      <c r="IUT17" s="43"/>
      <c r="IUU17" s="43"/>
      <c r="IUV17" s="43"/>
      <c r="IUW17" s="43"/>
      <c r="IUX17" s="43"/>
      <c r="IUY17" s="43"/>
      <c r="IUZ17" s="43"/>
      <c r="IVA17" s="43"/>
      <c r="IVB17" s="43"/>
      <c r="IVC17" s="43"/>
      <c r="IVD17" s="43"/>
      <c r="IVE17" s="43"/>
      <c r="IVF17" s="43"/>
      <c r="IVG17" s="43"/>
      <c r="IVH17" s="43"/>
      <c r="IVI17" s="43"/>
      <c r="IVJ17" s="43"/>
      <c r="IVK17" s="43"/>
      <c r="IVL17" s="43"/>
      <c r="IVM17" s="43"/>
      <c r="IVN17" s="43"/>
      <c r="IVO17" s="43"/>
      <c r="IVP17" s="43"/>
      <c r="IVQ17" s="43"/>
      <c r="IVR17" s="43"/>
      <c r="IVS17" s="43"/>
      <c r="IVT17" s="43"/>
      <c r="IVU17" s="43"/>
      <c r="IVV17" s="43"/>
      <c r="IVW17" s="43"/>
      <c r="IVX17" s="43"/>
      <c r="IVY17" s="43"/>
      <c r="IVZ17" s="43"/>
      <c r="IWA17" s="43"/>
      <c r="IWB17" s="43"/>
      <c r="IWC17" s="43"/>
      <c r="IWD17" s="43"/>
      <c r="IWE17" s="43"/>
      <c r="IWF17" s="43"/>
      <c r="IWG17" s="43"/>
      <c r="IWH17" s="43"/>
      <c r="IWI17" s="43"/>
      <c r="IWJ17" s="43"/>
      <c r="IWK17" s="43"/>
      <c r="IWL17" s="43"/>
      <c r="IWM17" s="43"/>
      <c r="IWN17" s="43"/>
      <c r="IWO17" s="43"/>
      <c r="IWP17" s="43"/>
      <c r="IWQ17" s="43"/>
      <c r="IWR17" s="43"/>
      <c r="IWS17" s="43"/>
      <c r="IWT17" s="43"/>
      <c r="IWU17" s="43"/>
      <c r="IWV17" s="43"/>
      <c r="IWW17" s="43"/>
      <c r="IWX17" s="43"/>
      <c r="IWY17" s="43"/>
      <c r="IWZ17" s="43"/>
      <c r="IXA17" s="43"/>
      <c r="IXB17" s="43"/>
      <c r="IXC17" s="43"/>
      <c r="IXD17" s="43"/>
      <c r="IXE17" s="43"/>
      <c r="IXF17" s="43"/>
      <c r="IXG17" s="43"/>
      <c r="IXH17" s="43"/>
      <c r="IXI17" s="43"/>
      <c r="IXJ17" s="43"/>
      <c r="IXK17" s="43"/>
      <c r="IXL17" s="43"/>
      <c r="IXM17" s="43"/>
      <c r="IXN17" s="43"/>
      <c r="IXO17" s="43"/>
      <c r="IXP17" s="43"/>
      <c r="IXQ17" s="43"/>
      <c r="IXR17" s="43"/>
      <c r="IXS17" s="43"/>
      <c r="IXT17" s="43"/>
      <c r="IXU17" s="43"/>
      <c r="IXV17" s="43"/>
      <c r="IXW17" s="43"/>
      <c r="IXX17" s="43"/>
      <c r="IXY17" s="43"/>
      <c r="IXZ17" s="43"/>
      <c r="IYA17" s="43"/>
      <c r="IYB17" s="43"/>
      <c r="IYC17" s="43"/>
      <c r="IYD17" s="43"/>
      <c r="IYE17" s="43"/>
      <c r="IYF17" s="43"/>
      <c r="IYG17" s="43"/>
      <c r="IYH17" s="43"/>
      <c r="IYI17" s="43"/>
      <c r="IYJ17" s="43"/>
      <c r="IYK17" s="43"/>
      <c r="IYL17" s="43"/>
      <c r="IYM17" s="43"/>
      <c r="IYN17" s="43"/>
      <c r="IYO17" s="43"/>
      <c r="IYP17" s="43"/>
      <c r="IYQ17" s="43"/>
      <c r="IYR17" s="43"/>
      <c r="IYS17" s="43"/>
      <c r="IYT17" s="43"/>
      <c r="IYU17" s="43"/>
      <c r="IYV17" s="43"/>
      <c r="IYW17" s="43"/>
      <c r="IYX17" s="43"/>
      <c r="IYY17" s="43"/>
      <c r="IYZ17" s="43"/>
      <c r="IZA17" s="43"/>
      <c r="IZB17" s="43"/>
      <c r="IZC17" s="43"/>
      <c r="IZD17" s="43"/>
      <c r="IZE17" s="43"/>
      <c r="IZF17" s="43"/>
      <c r="IZG17" s="43"/>
      <c r="IZH17" s="43"/>
      <c r="IZI17" s="43"/>
      <c r="IZJ17" s="43"/>
      <c r="IZK17" s="43"/>
      <c r="IZL17" s="43"/>
      <c r="IZM17" s="43"/>
      <c r="IZN17" s="43"/>
      <c r="IZO17" s="43"/>
      <c r="IZP17" s="43"/>
      <c r="IZQ17" s="43"/>
      <c r="IZR17" s="43"/>
      <c r="IZS17" s="43"/>
      <c r="IZT17" s="43"/>
      <c r="IZU17" s="43"/>
      <c r="IZV17" s="43"/>
      <c r="IZW17" s="43"/>
      <c r="IZX17" s="43"/>
      <c r="IZY17" s="43"/>
      <c r="IZZ17" s="43"/>
      <c r="JAA17" s="43"/>
      <c r="JAB17" s="43"/>
      <c r="JAC17" s="43"/>
      <c r="JAD17" s="43"/>
      <c r="JAE17" s="43"/>
      <c r="JAF17" s="43"/>
      <c r="JAG17" s="43"/>
      <c r="JAH17" s="43"/>
      <c r="JAI17" s="43"/>
      <c r="JAJ17" s="43"/>
      <c r="JAK17" s="43"/>
      <c r="JAL17" s="43"/>
      <c r="JAM17" s="43"/>
      <c r="JAN17" s="43"/>
      <c r="JAO17" s="43"/>
      <c r="JAP17" s="43"/>
      <c r="JAQ17" s="43"/>
      <c r="JAR17" s="43"/>
      <c r="JAS17" s="43"/>
      <c r="JAT17" s="43"/>
      <c r="JAU17" s="43"/>
      <c r="JAV17" s="43"/>
      <c r="JAW17" s="43"/>
      <c r="JAX17" s="43"/>
      <c r="JAY17" s="43"/>
      <c r="JAZ17" s="43"/>
      <c r="JBA17" s="43"/>
      <c r="JBB17" s="43"/>
      <c r="JBC17" s="43"/>
      <c r="JBD17" s="43"/>
      <c r="JBE17" s="43"/>
      <c r="JBF17" s="43"/>
      <c r="JBG17" s="43"/>
      <c r="JBH17" s="43"/>
      <c r="JBI17" s="43"/>
      <c r="JBJ17" s="43"/>
      <c r="JBK17" s="43"/>
      <c r="JBL17" s="43"/>
      <c r="JBM17" s="43"/>
      <c r="JBN17" s="43"/>
      <c r="JBO17" s="43"/>
      <c r="JBP17" s="43"/>
      <c r="JBQ17" s="43"/>
      <c r="JBR17" s="43"/>
      <c r="JBS17" s="43"/>
      <c r="JBT17" s="43"/>
      <c r="JBU17" s="43"/>
      <c r="JBV17" s="43"/>
      <c r="JBW17" s="43"/>
      <c r="JBX17" s="43"/>
      <c r="JBY17" s="43"/>
      <c r="JBZ17" s="43"/>
      <c r="JCA17" s="43"/>
      <c r="JCB17" s="43"/>
      <c r="JCC17" s="43"/>
      <c r="JCD17" s="43"/>
      <c r="JCE17" s="43"/>
      <c r="JCF17" s="43"/>
      <c r="JCG17" s="43"/>
      <c r="JCH17" s="43"/>
      <c r="JCI17" s="43"/>
      <c r="JCJ17" s="43"/>
      <c r="JCK17" s="43"/>
      <c r="JCL17" s="43"/>
      <c r="JCM17" s="43"/>
      <c r="JCN17" s="43"/>
      <c r="JCO17" s="43"/>
      <c r="JCP17" s="43"/>
      <c r="JCQ17" s="43"/>
      <c r="JCR17" s="43"/>
      <c r="JCS17" s="43"/>
      <c r="JCT17" s="43"/>
      <c r="JCU17" s="43"/>
      <c r="JCV17" s="43"/>
      <c r="JCW17" s="43"/>
      <c r="JCX17" s="43"/>
      <c r="JCY17" s="43"/>
      <c r="JCZ17" s="43"/>
      <c r="JDA17" s="43"/>
      <c r="JDB17" s="43"/>
      <c r="JDC17" s="43"/>
      <c r="JDD17" s="43"/>
      <c r="JDE17" s="43"/>
      <c r="JDF17" s="43"/>
      <c r="JDG17" s="43"/>
      <c r="JDH17" s="43"/>
      <c r="JDI17" s="43"/>
      <c r="JDJ17" s="43"/>
      <c r="JDK17" s="43"/>
      <c r="JDL17" s="43"/>
      <c r="JDM17" s="43"/>
      <c r="JDN17" s="43"/>
      <c r="JDO17" s="43"/>
      <c r="JDP17" s="43"/>
      <c r="JDQ17" s="43"/>
      <c r="JDR17" s="43"/>
      <c r="JDS17" s="43"/>
      <c r="JDT17" s="43"/>
      <c r="JDU17" s="43"/>
      <c r="JDV17" s="43"/>
      <c r="JDW17" s="43"/>
      <c r="JDX17" s="43"/>
      <c r="JDY17" s="43"/>
      <c r="JDZ17" s="43"/>
      <c r="JEA17" s="43"/>
      <c r="JEB17" s="43"/>
      <c r="JEC17" s="43"/>
      <c r="JED17" s="43"/>
      <c r="JEE17" s="43"/>
      <c r="JEF17" s="43"/>
      <c r="JEG17" s="43"/>
      <c r="JEH17" s="43"/>
      <c r="JEI17" s="43"/>
      <c r="JEJ17" s="43"/>
      <c r="JEK17" s="43"/>
      <c r="JEL17" s="43"/>
      <c r="JEM17" s="43"/>
      <c r="JEN17" s="43"/>
      <c r="JEO17" s="43"/>
      <c r="JEP17" s="43"/>
      <c r="JEQ17" s="43"/>
      <c r="JER17" s="43"/>
      <c r="JES17" s="43"/>
      <c r="JET17" s="43"/>
      <c r="JEU17" s="43"/>
      <c r="JEV17" s="43"/>
      <c r="JEW17" s="43"/>
      <c r="JEX17" s="43"/>
      <c r="JEY17" s="43"/>
      <c r="JEZ17" s="43"/>
      <c r="JFA17" s="43"/>
      <c r="JFB17" s="43"/>
      <c r="JFC17" s="43"/>
      <c r="JFD17" s="43"/>
      <c r="JFE17" s="43"/>
      <c r="JFF17" s="43"/>
      <c r="JFG17" s="43"/>
      <c r="JFH17" s="43"/>
      <c r="JFI17" s="43"/>
      <c r="JFJ17" s="43"/>
      <c r="JFK17" s="43"/>
      <c r="JFL17" s="43"/>
      <c r="JFM17" s="43"/>
      <c r="JFN17" s="43"/>
      <c r="JFO17" s="43"/>
      <c r="JFP17" s="43"/>
      <c r="JFQ17" s="43"/>
      <c r="JFR17" s="43"/>
      <c r="JFS17" s="43"/>
      <c r="JFT17" s="43"/>
      <c r="JFU17" s="43"/>
      <c r="JFV17" s="43"/>
      <c r="JFW17" s="43"/>
      <c r="JFX17" s="43"/>
      <c r="JFY17" s="43"/>
      <c r="JFZ17" s="43"/>
      <c r="JGA17" s="43"/>
      <c r="JGB17" s="43"/>
      <c r="JGC17" s="43"/>
      <c r="JGD17" s="43"/>
      <c r="JGE17" s="43"/>
      <c r="JGF17" s="43"/>
      <c r="JGG17" s="43"/>
      <c r="JGH17" s="43"/>
      <c r="JGI17" s="43"/>
      <c r="JGJ17" s="43"/>
      <c r="JGK17" s="43"/>
      <c r="JGL17" s="43"/>
      <c r="JGM17" s="43"/>
      <c r="JGN17" s="43"/>
      <c r="JGO17" s="43"/>
      <c r="JGP17" s="43"/>
      <c r="JGQ17" s="43"/>
      <c r="JGR17" s="43"/>
      <c r="JGS17" s="43"/>
      <c r="JGT17" s="43"/>
      <c r="JGU17" s="43"/>
      <c r="JGV17" s="43"/>
      <c r="JGW17" s="43"/>
      <c r="JGX17" s="43"/>
      <c r="JGY17" s="43"/>
      <c r="JGZ17" s="43"/>
      <c r="JHA17" s="43"/>
      <c r="JHB17" s="43"/>
      <c r="JHC17" s="43"/>
      <c r="JHD17" s="43"/>
      <c r="JHE17" s="43"/>
      <c r="JHF17" s="43"/>
      <c r="JHG17" s="43"/>
      <c r="JHH17" s="43"/>
      <c r="JHI17" s="43"/>
      <c r="JHJ17" s="43"/>
      <c r="JHK17" s="43"/>
      <c r="JHL17" s="43"/>
      <c r="JHM17" s="43"/>
      <c r="JHN17" s="43"/>
      <c r="JHO17" s="43"/>
      <c r="JHP17" s="43"/>
      <c r="JHQ17" s="43"/>
      <c r="JHR17" s="43"/>
      <c r="JHS17" s="43"/>
      <c r="JHT17" s="43"/>
      <c r="JHU17" s="43"/>
      <c r="JHV17" s="43"/>
      <c r="JHW17" s="43"/>
      <c r="JHX17" s="43"/>
      <c r="JHY17" s="43"/>
      <c r="JHZ17" s="43"/>
      <c r="JIA17" s="43"/>
      <c r="JIB17" s="43"/>
      <c r="JIC17" s="43"/>
      <c r="JID17" s="43"/>
      <c r="JIE17" s="43"/>
      <c r="JIF17" s="43"/>
      <c r="JIG17" s="43"/>
      <c r="JIH17" s="43"/>
      <c r="JII17" s="43"/>
      <c r="JIJ17" s="43"/>
      <c r="JIK17" s="43"/>
      <c r="JIL17" s="43"/>
      <c r="JIM17" s="43"/>
      <c r="JIN17" s="43"/>
      <c r="JIO17" s="43"/>
      <c r="JIP17" s="43"/>
      <c r="JIQ17" s="43"/>
      <c r="JIR17" s="43"/>
      <c r="JIS17" s="43"/>
      <c r="JIT17" s="43"/>
      <c r="JIU17" s="43"/>
      <c r="JIV17" s="43"/>
      <c r="JIW17" s="43"/>
      <c r="JIX17" s="43"/>
      <c r="JIY17" s="43"/>
      <c r="JIZ17" s="43"/>
      <c r="JJA17" s="43"/>
      <c r="JJB17" s="43"/>
      <c r="JJC17" s="43"/>
      <c r="JJD17" s="43"/>
      <c r="JJE17" s="43"/>
      <c r="JJF17" s="43"/>
      <c r="JJG17" s="43"/>
      <c r="JJH17" s="43"/>
      <c r="JJI17" s="43"/>
      <c r="JJJ17" s="43"/>
      <c r="JJK17" s="43"/>
      <c r="JJL17" s="43"/>
      <c r="JJM17" s="43"/>
      <c r="JJN17" s="43"/>
      <c r="JJO17" s="43"/>
      <c r="JJP17" s="43"/>
      <c r="JJQ17" s="43"/>
      <c r="JJR17" s="43"/>
      <c r="JJS17" s="43"/>
      <c r="JJT17" s="43"/>
      <c r="JJU17" s="43"/>
      <c r="JJV17" s="43"/>
      <c r="JJW17" s="43"/>
      <c r="JJX17" s="43"/>
      <c r="JJY17" s="43"/>
      <c r="JJZ17" s="43"/>
      <c r="JKA17" s="43"/>
      <c r="JKB17" s="43"/>
      <c r="JKC17" s="43"/>
      <c r="JKD17" s="43"/>
      <c r="JKE17" s="43"/>
      <c r="JKF17" s="43"/>
      <c r="JKG17" s="43"/>
      <c r="JKH17" s="43"/>
      <c r="JKI17" s="43"/>
      <c r="JKJ17" s="43"/>
      <c r="JKK17" s="43"/>
      <c r="JKL17" s="43"/>
      <c r="JKM17" s="43"/>
      <c r="JKN17" s="43"/>
      <c r="JKO17" s="43"/>
      <c r="JKP17" s="43"/>
      <c r="JKQ17" s="43"/>
      <c r="JKR17" s="43"/>
      <c r="JKS17" s="43"/>
      <c r="JKT17" s="43"/>
      <c r="JKU17" s="43"/>
      <c r="JKV17" s="43"/>
      <c r="JKW17" s="43"/>
      <c r="JKX17" s="43"/>
      <c r="JKY17" s="43"/>
      <c r="JKZ17" s="43"/>
      <c r="JLA17" s="43"/>
      <c r="JLB17" s="43"/>
      <c r="JLC17" s="43"/>
      <c r="JLD17" s="43"/>
      <c r="JLE17" s="43"/>
      <c r="JLF17" s="43"/>
      <c r="JLG17" s="43"/>
      <c r="JLH17" s="43"/>
      <c r="JLI17" s="43"/>
      <c r="JLJ17" s="43"/>
      <c r="JLK17" s="43"/>
      <c r="JLL17" s="43"/>
      <c r="JLM17" s="43"/>
      <c r="JLN17" s="43"/>
      <c r="JLO17" s="43"/>
      <c r="JLP17" s="43"/>
      <c r="JLQ17" s="43"/>
      <c r="JLR17" s="43"/>
      <c r="JLS17" s="43"/>
      <c r="JLT17" s="43"/>
      <c r="JLU17" s="43"/>
      <c r="JLV17" s="43"/>
      <c r="JLW17" s="43"/>
      <c r="JLX17" s="43"/>
      <c r="JLY17" s="43"/>
      <c r="JLZ17" s="43"/>
      <c r="JMA17" s="43"/>
      <c r="JMB17" s="43"/>
      <c r="JMC17" s="43"/>
      <c r="JMD17" s="43"/>
      <c r="JME17" s="43"/>
      <c r="JMF17" s="43"/>
      <c r="JMG17" s="43"/>
      <c r="JMH17" s="43"/>
      <c r="JMI17" s="43"/>
      <c r="JMJ17" s="43"/>
      <c r="JMK17" s="43"/>
      <c r="JML17" s="43"/>
      <c r="JMM17" s="43"/>
      <c r="JMN17" s="43"/>
      <c r="JMO17" s="43"/>
      <c r="JMP17" s="43"/>
      <c r="JMQ17" s="43"/>
      <c r="JMR17" s="43"/>
      <c r="JMS17" s="43"/>
      <c r="JMT17" s="43"/>
      <c r="JMU17" s="43"/>
      <c r="JMV17" s="43"/>
      <c r="JMW17" s="43"/>
      <c r="JMX17" s="43"/>
      <c r="JMY17" s="43"/>
      <c r="JMZ17" s="43"/>
      <c r="JNA17" s="43"/>
      <c r="JNB17" s="43"/>
      <c r="JNC17" s="43"/>
      <c r="JND17" s="43"/>
      <c r="JNE17" s="43"/>
      <c r="JNF17" s="43"/>
      <c r="JNG17" s="43"/>
      <c r="JNH17" s="43"/>
      <c r="JNI17" s="43"/>
      <c r="JNJ17" s="43"/>
      <c r="JNK17" s="43"/>
      <c r="JNL17" s="43"/>
      <c r="JNM17" s="43"/>
      <c r="JNN17" s="43"/>
      <c r="JNO17" s="43"/>
      <c r="JNP17" s="43"/>
      <c r="JNQ17" s="43"/>
      <c r="JNR17" s="43"/>
      <c r="JNS17" s="43"/>
      <c r="JNT17" s="43"/>
      <c r="JNU17" s="43"/>
      <c r="JNV17" s="43"/>
      <c r="JNW17" s="43"/>
      <c r="JNX17" s="43"/>
      <c r="JNY17" s="43"/>
      <c r="JNZ17" s="43"/>
      <c r="JOA17" s="43"/>
      <c r="JOB17" s="43"/>
      <c r="JOC17" s="43"/>
      <c r="JOD17" s="43"/>
      <c r="JOE17" s="43"/>
      <c r="JOF17" s="43"/>
      <c r="JOG17" s="43"/>
      <c r="JOH17" s="43"/>
      <c r="JOI17" s="43"/>
      <c r="JOJ17" s="43"/>
      <c r="JOK17" s="43"/>
      <c r="JOL17" s="43"/>
      <c r="JOM17" s="43"/>
      <c r="JON17" s="43"/>
      <c r="JOO17" s="43"/>
      <c r="JOP17" s="43"/>
      <c r="JOQ17" s="43"/>
      <c r="JOR17" s="43"/>
      <c r="JOS17" s="43"/>
      <c r="JOT17" s="43"/>
      <c r="JOU17" s="43"/>
      <c r="JOV17" s="43"/>
      <c r="JOW17" s="43"/>
      <c r="JOX17" s="43"/>
      <c r="JOY17" s="43"/>
      <c r="JOZ17" s="43"/>
      <c r="JPA17" s="43"/>
      <c r="JPB17" s="43"/>
      <c r="JPC17" s="43"/>
      <c r="JPD17" s="43"/>
      <c r="JPE17" s="43"/>
      <c r="JPF17" s="43"/>
      <c r="JPG17" s="43"/>
      <c r="JPH17" s="43"/>
      <c r="JPI17" s="43"/>
      <c r="JPJ17" s="43"/>
      <c r="JPK17" s="43"/>
      <c r="JPL17" s="43"/>
      <c r="JPM17" s="43"/>
      <c r="JPN17" s="43"/>
      <c r="JPO17" s="43"/>
      <c r="JPP17" s="43"/>
      <c r="JPQ17" s="43"/>
      <c r="JPR17" s="43"/>
      <c r="JPS17" s="43"/>
      <c r="JPT17" s="43"/>
      <c r="JPU17" s="43"/>
      <c r="JPV17" s="43"/>
      <c r="JPW17" s="43"/>
      <c r="JPX17" s="43"/>
      <c r="JPY17" s="43"/>
      <c r="JPZ17" s="43"/>
      <c r="JQA17" s="43"/>
      <c r="JQB17" s="43"/>
      <c r="JQC17" s="43"/>
      <c r="JQD17" s="43"/>
      <c r="JQE17" s="43"/>
      <c r="JQF17" s="43"/>
      <c r="JQG17" s="43"/>
      <c r="JQH17" s="43"/>
      <c r="JQI17" s="43"/>
      <c r="JQJ17" s="43"/>
      <c r="JQK17" s="43"/>
      <c r="JQL17" s="43"/>
      <c r="JQM17" s="43"/>
      <c r="JQN17" s="43"/>
      <c r="JQO17" s="43"/>
      <c r="JQP17" s="43"/>
      <c r="JQQ17" s="43"/>
      <c r="JQR17" s="43"/>
      <c r="JQS17" s="43"/>
      <c r="JQT17" s="43"/>
      <c r="JQU17" s="43"/>
      <c r="JQV17" s="43"/>
      <c r="JQW17" s="43"/>
      <c r="JQX17" s="43"/>
      <c r="JQY17" s="43"/>
      <c r="JQZ17" s="43"/>
      <c r="JRA17" s="43"/>
      <c r="JRB17" s="43"/>
      <c r="JRC17" s="43"/>
      <c r="JRD17" s="43"/>
      <c r="JRE17" s="43"/>
      <c r="JRF17" s="43"/>
      <c r="JRG17" s="43"/>
      <c r="JRH17" s="43"/>
      <c r="JRI17" s="43"/>
      <c r="JRJ17" s="43"/>
      <c r="JRK17" s="43"/>
      <c r="JRL17" s="43"/>
      <c r="JRM17" s="43"/>
      <c r="JRN17" s="43"/>
      <c r="JRO17" s="43"/>
      <c r="JRP17" s="43"/>
      <c r="JRQ17" s="43"/>
      <c r="JRR17" s="43"/>
      <c r="JRS17" s="43"/>
      <c r="JRT17" s="43"/>
      <c r="JRU17" s="43"/>
      <c r="JRV17" s="43"/>
      <c r="JRW17" s="43"/>
      <c r="JRX17" s="43"/>
      <c r="JRY17" s="43"/>
      <c r="JRZ17" s="43"/>
      <c r="JSA17" s="43"/>
      <c r="JSB17" s="43"/>
      <c r="JSC17" s="43"/>
      <c r="JSD17" s="43"/>
      <c r="JSE17" s="43"/>
      <c r="JSF17" s="43"/>
      <c r="JSG17" s="43"/>
      <c r="JSH17" s="43"/>
      <c r="JSI17" s="43"/>
      <c r="JSJ17" s="43"/>
      <c r="JSK17" s="43"/>
      <c r="JSL17" s="43"/>
      <c r="JSM17" s="43"/>
      <c r="JSN17" s="43"/>
      <c r="JSO17" s="43"/>
      <c r="JSP17" s="43"/>
      <c r="JSQ17" s="43"/>
      <c r="JSR17" s="43"/>
      <c r="JSS17" s="43"/>
      <c r="JST17" s="43"/>
      <c r="JSU17" s="43"/>
      <c r="JSV17" s="43"/>
      <c r="JSW17" s="43"/>
      <c r="JSX17" s="43"/>
      <c r="JSY17" s="43"/>
      <c r="JSZ17" s="43"/>
      <c r="JTA17" s="43"/>
      <c r="JTB17" s="43"/>
      <c r="JTC17" s="43"/>
      <c r="JTD17" s="43"/>
      <c r="JTE17" s="43"/>
      <c r="JTF17" s="43"/>
      <c r="JTG17" s="43"/>
      <c r="JTH17" s="43"/>
      <c r="JTI17" s="43"/>
      <c r="JTJ17" s="43"/>
      <c r="JTK17" s="43"/>
      <c r="JTL17" s="43"/>
      <c r="JTM17" s="43"/>
      <c r="JTN17" s="43"/>
      <c r="JTO17" s="43"/>
      <c r="JTP17" s="43"/>
      <c r="JTQ17" s="43"/>
      <c r="JTR17" s="43"/>
      <c r="JTS17" s="43"/>
      <c r="JTT17" s="43"/>
      <c r="JTU17" s="43"/>
      <c r="JTV17" s="43"/>
      <c r="JTW17" s="43"/>
      <c r="JTX17" s="43"/>
      <c r="JTY17" s="43"/>
      <c r="JTZ17" s="43"/>
      <c r="JUA17" s="43"/>
      <c r="JUB17" s="43"/>
      <c r="JUC17" s="43"/>
      <c r="JUD17" s="43"/>
      <c r="JUE17" s="43"/>
      <c r="JUF17" s="43"/>
      <c r="JUG17" s="43"/>
      <c r="JUH17" s="43"/>
      <c r="JUI17" s="43"/>
      <c r="JUJ17" s="43"/>
      <c r="JUK17" s="43"/>
      <c r="JUL17" s="43"/>
      <c r="JUM17" s="43"/>
      <c r="JUN17" s="43"/>
      <c r="JUO17" s="43"/>
      <c r="JUP17" s="43"/>
      <c r="JUQ17" s="43"/>
      <c r="JUR17" s="43"/>
      <c r="JUS17" s="43"/>
      <c r="JUT17" s="43"/>
      <c r="JUU17" s="43"/>
      <c r="JUV17" s="43"/>
      <c r="JUW17" s="43"/>
      <c r="JUX17" s="43"/>
      <c r="JUY17" s="43"/>
      <c r="JUZ17" s="43"/>
      <c r="JVA17" s="43"/>
      <c r="JVB17" s="43"/>
      <c r="JVC17" s="43"/>
      <c r="JVD17" s="43"/>
      <c r="JVE17" s="43"/>
      <c r="JVF17" s="43"/>
      <c r="JVG17" s="43"/>
      <c r="JVH17" s="43"/>
      <c r="JVI17" s="43"/>
      <c r="JVJ17" s="43"/>
      <c r="JVK17" s="43"/>
      <c r="JVL17" s="43"/>
      <c r="JVM17" s="43"/>
      <c r="JVN17" s="43"/>
      <c r="JVO17" s="43"/>
      <c r="JVP17" s="43"/>
      <c r="JVQ17" s="43"/>
      <c r="JVR17" s="43"/>
      <c r="JVS17" s="43"/>
      <c r="JVT17" s="43"/>
      <c r="JVU17" s="43"/>
      <c r="JVV17" s="43"/>
      <c r="JVW17" s="43"/>
      <c r="JVX17" s="43"/>
      <c r="JVY17" s="43"/>
      <c r="JVZ17" s="43"/>
      <c r="JWA17" s="43"/>
      <c r="JWB17" s="43"/>
      <c r="JWC17" s="43"/>
      <c r="JWD17" s="43"/>
      <c r="JWE17" s="43"/>
      <c r="JWF17" s="43"/>
      <c r="JWG17" s="43"/>
      <c r="JWH17" s="43"/>
      <c r="JWI17" s="43"/>
      <c r="JWJ17" s="43"/>
      <c r="JWK17" s="43"/>
      <c r="JWL17" s="43"/>
      <c r="JWM17" s="43"/>
      <c r="JWN17" s="43"/>
      <c r="JWO17" s="43"/>
      <c r="JWP17" s="43"/>
      <c r="JWQ17" s="43"/>
      <c r="JWR17" s="43"/>
      <c r="JWS17" s="43"/>
      <c r="JWT17" s="43"/>
      <c r="JWU17" s="43"/>
      <c r="JWV17" s="43"/>
      <c r="JWW17" s="43"/>
      <c r="JWX17" s="43"/>
      <c r="JWY17" s="43"/>
      <c r="JWZ17" s="43"/>
      <c r="JXA17" s="43"/>
      <c r="JXB17" s="43"/>
      <c r="JXC17" s="43"/>
      <c r="JXD17" s="43"/>
      <c r="JXE17" s="43"/>
      <c r="JXF17" s="43"/>
      <c r="JXG17" s="43"/>
      <c r="JXH17" s="43"/>
      <c r="JXI17" s="43"/>
      <c r="JXJ17" s="43"/>
      <c r="JXK17" s="43"/>
      <c r="JXL17" s="43"/>
      <c r="JXM17" s="43"/>
      <c r="JXN17" s="43"/>
      <c r="JXO17" s="43"/>
      <c r="JXP17" s="43"/>
      <c r="JXQ17" s="43"/>
      <c r="JXR17" s="43"/>
      <c r="JXS17" s="43"/>
      <c r="JXT17" s="43"/>
      <c r="JXU17" s="43"/>
      <c r="JXV17" s="43"/>
      <c r="JXW17" s="43"/>
      <c r="JXX17" s="43"/>
      <c r="JXY17" s="43"/>
      <c r="JXZ17" s="43"/>
      <c r="JYA17" s="43"/>
      <c r="JYB17" s="43"/>
      <c r="JYC17" s="43"/>
      <c r="JYD17" s="43"/>
      <c r="JYE17" s="43"/>
      <c r="JYF17" s="43"/>
      <c r="JYG17" s="43"/>
      <c r="JYH17" s="43"/>
      <c r="JYI17" s="43"/>
      <c r="JYJ17" s="43"/>
      <c r="JYK17" s="43"/>
      <c r="JYL17" s="43"/>
      <c r="JYM17" s="43"/>
      <c r="JYN17" s="43"/>
      <c r="JYO17" s="43"/>
      <c r="JYP17" s="43"/>
      <c r="JYQ17" s="43"/>
      <c r="JYR17" s="43"/>
      <c r="JYS17" s="43"/>
      <c r="JYT17" s="43"/>
      <c r="JYU17" s="43"/>
      <c r="JYV17" s="43"/>
      <c r="JYW17" s="43"/>
      <c r="JYX17" s="43"/>
      <c r="JYY17" s="43"/>
      <c r="JYZ17" s="43"/>
      <c r="JZA17" s="43"/>
      <c r="JZB17" s="43"/>
      <c r="JZC17" s="43"/>
      <c r="JZD17" s="43"/>
      <c r="JZE17" s="43"/>
      <c r="JZF17" s="43"/>
      <c r="JZG17" s="43"/>
      <c r="JZH17" s="43"/>
      <c r="JZI17" s="43"/>
      <c r="JZJ17" s="43"/>
      <c r="JZK17" s="43"/>
      <c r="JZL17" s="43"/>
      <c r="JZM17" s="43"/>
      <c r="JZN17" s="43"/>
      <c r="JZO17" s="43"/>
      <c r="JZP17" s="43"/>
      <c r="JZQ17" s="43"/>
      <c r="JZR17" s="43"/>
      <c r="JZS17" s="43"/>
      <c r="JZT17" s="43"/>
      <c r="JZU17" s="43"/>
      <c r="JZV17" s="43"/>
      <c r="JZW17" s="43"/>
      <c r="JZX17" s="43"/>
      <c r="JZY17" s="43"/>
      <c r="JZZ17" s="43"/>
      <c r="KAA17" s="43"/>
      <c r="KAB17" s="43"/>
      <c r="KAC17" s="43"/>
      <c r="KAD17" s="43"/>
      <c r="KAE17" s="43"/>
      <c r="KAF17" s="43"/>
      <c r="KAG17" s="43"/>
      <c r="KAH17" s="43"/>
      <c r="KAI17" s="43"/>
      <c r="KAJ17" s="43"/>
      <c r="KAK17" s="43"/>
      <c r="KAL17" s="43"/>
      <c r="KAM17" s="43"/>
      <c r="KAN17" s="43"/>
      <c r="KAO17" s="43"/>
      <c r="KAP17" s="43"/>
      <c r="KAQ17" s="43"/>
      <c r="KAR17" s="43"/>
      <c r="KAS17" s="43"/>
      <c r="KAT17" s="43"/>
      <c r="KAU17" s="43"/>
      <c r="KAV17" s="43"/>
      <c r="KAW17" s="43"/>
      <c r="KAX17" s="43"/>
      <c r="KAY17" s="43"/>
      <c r="KAZ17" s="43"/>
      <c r="KBA17" s="43"/>
      <c r="KBB17" s="43"/>
      <c r="KBC17" s="43"/>
      <c r="KBD17" s="43"/>
      <c r="KBE17" s="43"/>
      <c r="KBF17" s="43"/>
      <c r="KBG17" s="43"/>
      <c r="KBH17" s="43"/>
      <c r="KBI17" s="43"/>
      <c r="KBJ17" s="43"/>
      <c r="KBK17" s="43"/>
      <c r="KBL17" s="43"/>
      <c r="KBM17" s="43"/>
      <c r="KBN17" s="43"/>
      <c r="KBO17" s="43"/>
      <c r="KBP17" s="43"/>
      <c r="KBQ17" s="43"/>
      <c r="KBR17" s="43"/>
      <c r="KBS17" s="43"/>
      <c r="KBT17" s="43"/>
      <c r="KBU17" s="43"/>
      <c r="KBV17" s="43"/>
      <c r="KBW17" s="43"/>
      <c r="KBX17" s="43"/>
      <c r="KBY17" s="43"/>
      <c r="KBZ17" s="43"/>
      <c r="KCA17" s="43"/>
      <c r="KCB17" s="43"/>
      <c r="KCC17" s="43"/>
      <c r="KCD17" s="43"/>
      <c r="KCE17" s="43"/>
      <c r="KCF17" s="43"/>
      <c r="KCG17" s="43"/>
      <c r="KCH17" s="43"/>
      <c r="KCI17" s="43"/>
      <c r="KCJ17" s="43"/>
      <c r="KCK17" s="43"/>
      <c r="KCL17" s="43"/>
      <c r="KCM17" s="43"/>
      <c r="KCN17" s="43"/>
      <c r="KCO17" s="43"/>
      <c r="KCP17" s="43"/>
      <c r="KCQ17" s="43"/>
      <c r="KCR17" s="43"/>
      <c r="KCS17" s="43"/>
      <c r="KCT17" s="43"/>
      <c r="KCU17" s="43"/>
      <c r="KCV17" s="43"/>
      <c r="KCW17" s="43"/>
      <c r="KCX17" s="43"/>
      <c r="KCY17" s="43"/>
      <c r="KCZ17" s="43"/>
      <c r="KDA17" s="43"/>
      <c r="KDB17" s="43"/>
      <c r="KDC17" s="43"/>
      <c r="KDD17" s="43"/>
      <c r="KDE17" s="43"/>
      <c r="KDF17" s="43"/>
      <c r="KDG17" s="43"/>
      <c r="KDH17" s="43"/>
      <c r="KDI17" s="43"/>
      <c r="KDJ17" s="43"/>
      <c r="KDK17" s="43"/>
      <c r="KDL17" s="43"/>
      <c r="KDM17" s="43"/>
      <c r="KDN17" s="43"/>
      <c r="KDO17" s="43"/>
      <c r="KDP17" s="43"/>
      <c r="KDQ17" s="43"/>
      <c r="KDR17" s="43"/>
      <c r="KDS17" s="43"/>
      <c r="KDT17" s="43"/>
      <c r="KDU17" s="43"/>
      <c r="KDV17" s="43"/>
      <c r="KDW17" s="43"/>
      <c r="KDX17" s="43"/>
      <c r="KDY17" s="43"/>
      <c r="KDZ17" s="43"/>
      <c r="KEA17" s="43"/>
      <c r="KEB17" s="43"/>
      <c r="KEC17" s="43"/>
      <c r="KED17" s="43"/>
      <c r="KEE17" s="43"/>
      <c r="KEF17" s="43"/>
      <c r="KEG17" s="43"/>
      <c r="KEH17" s="43"/>
      <c r="KEI17" s="43"/>
      <c r="KEJ17" s="43"/>
      <c r="KEK17" s="43"/>
      <c r="KEL17" s="43"/>
      <c r="KEM17" s="43"/>
      <c r="KEN17" s="43"/>
      <c r="KEO17" s="43"/>
      <c r="KEP17" s="43"/>
      <c r="KEQ17" s="43"/>
      <c r="KER17" s="43"/>
      <c r="KES17" s="43"/>
      <c r="KET17" s="43"/>
      <c r="KEU17" s="43"/>
      <c r="KEV17" s="43"/>
      <c r="KEW17" s="43"/>
      <c r="KEX17" s="43"/>
      <c r="KEY17" s="43"/>
      <c r="KEZ17" s="43"/>
      <c r="KFA17" s="43"/>
      <c r="KFB17" s="43"/>
      <c r="KFC17" s="43"/>
      <c r="KFD17" s="43"/>
      <c r="KFE17" s="43"/>
      <c r="KFF17" s="43"/>
      <c r="KFG17" s="43"/>
      <c r="KFH17" s="43"/>
      <c r="KFI17" s="43"/>
      <c r="KFJ17" s="43"/>
      <c r="KFK17" s="43"/>
      <c r="KFL17" s="43"/>
      <c r="KFM17" s="43"/>
      <c r="KFN17" s="43"/>
      <c r="KFO17" s="43"/>
      <c r="KFP17" s="43"/>
      <c r="KFQ17" s="43"/>
      <c r="KFR17" s="43"/>
      <c r="KFS17" s="43"/>
      <c r="KFT17" s="43"/>
      <c r="KFU17" s="43"/>
      <c r="KFV17" s="43"/>
      <c r="KFW17" s="43"/>
      <c r="KFX17" s="43"/>
      <c r="KFY17" s="43"/>
      <c r="KFZ17" s="43"/>
      <c r="KGA17" s="43"/>
      <c r="KGB17" s="43"/>
      <c r="KGC17" s="43"/>
      <c r="KGD17" s="43"/>
      <c r="KGE17" s="43"/>
      <c r="KGF17" s="43"/>
      <c r="KGG17" s="43"/>
      <c r="KGH17" s="43"/>
      <c r="KGI17" s="43"/>
      <c r="KGJ17" s="43"/>
      <c r="KGK17" s="43"/>
      <c r="KGL17" s="43"/>
      <c r="KGM17" s="43"/>
      <c r="KGN17" s="43"/>
      <c r="KGO17" s="43"/>
      <c r="KGP17" s="43"/>
      <c r="KGQ17" s="43"/>
      <c r="KGR17" s="43"/>
      <c r="KGS17" s="43"/>
      <c r="KGT17" s="43"/>
      <c r="KGU17" s="43"/>
      <c r="KGV17" s="43"/>
      <c r="KGW17" s="43"/>
      <c r="KGX17" s="43"/>
      <c r="KGY17" s="43"/>
      <c r="KGZ17" s="43"/>
      <c r="KHA17" s="43"/>
      <c r="KHB17" s="43"/>
      <c r="KHC17" s="43"/>
      <c r="KHD17" s="43"/>
      <c r="KHE17" s="43"/>
      <c r="KHF17" s="43"/>
      <c r="KHG17" s="43"/>
      <c r="KHH17" s="43"/>
      <c r="KHI17" s="43"/>
      <c r="KHJ17" s="43"/>
      <c r="KHK17" s="43"/>
      <c r="KHL17" s="43"/>
      <c r="KHM17" s="43"/>
      <c r="KHN17" s="43"/>
      <c r="KHO17" s="43"/>
      <c r="KHP17" s="43"/>
      <c r="KHQ17" s="43"/>
      <c r="KHR17" s="43"/>
      <c r="KHS17" s="43"/>
      <c r="KHT17" s="43"/>
      <c r="KHU17" s="43"/>
      <c r="KHV17" s="43"/>
      <c r="KHW17" s="43"/>
      <c r="KHX17" s="43"/>
      <c r="KHY17" s="43"/>
      <c r="KHZ17" s="43"/>
      <c r="KIA17" s="43"/>
      <c r="KIB17" s="43"/>
      <c r="KIC17" s="43"/>
      <c r="KID17" s="43"/>
      <c r="KIE17" s="43"/>
      <c r="KIF17" s="43"/>
      <c r="KIG17" s="43"/>
      <c r="KIH17" s="43"/>
      <c r="KII17" s="43"/>
      <c r="KIJ17" s="43"/>
      <c r="KIK17" s="43"/>
      <c r="KIL17" s="43"/>
      <c r="KIM17" s="43"/>
      <c r="KIN17" s="43"/>
      <c r="KIO17" s="43"/>
      <c r="KIP17" s="43"/>
      <c r="KIQ17" s="43"/>
      <c r="KIR17" s="43"/>
      <c r="KIS17" s="43"/>
      <c r="KIT17" s="43"/>
      <c r="KIU17" s="43"/>
      <c r="KIV17" s="43"/>
      <c r="KIW17" s="43"/>
      <c r="KIX17" s="43"/>
      <c r="KIY17" s="43"/>
      <c r="KIZ17" s="43"/>
      <c r="KJA17" s="43"/>
      <c r="KJB17" s="43"/>
      <c r="KJC17" s="43"/>
      <c r="KJD17" s="43"/>
      <c r="KJE17" s="43"/>
      <c r="KJF17" s="43"/>
      <c r="KJG17" s="43"/>
      <c r="KJH17" s="43"/>
      <c r="KJI17" s="43"/>
      <c r="KJJ17" s="43"/>
      <c r="KJK17" s="43"/>
      <c r="KJL17" s="43"/>
      <c r="KJM17" s="43"/>
      <c r="KJN17" s="43"/>
      <c r="KJO17" s="43"/>
      <c r="KJP17" s="43"/>
      <c r="KJQ17" s="43"/>
      <c r="KJR17" s="43"/>
      <c r="KJS17" s="43"/>
      <c r="KJT17" s="43"/>
      <c r="KJU17" s="43"/>
      <c r="KJV17" s="43"/>
      <c r="KJW17" s="43"/>
      <c r="KJX17" s="43"/>
      <c r="KJY17" s="43"/>
      <c r="KJZ17" s="43"/>
      <c r="KKA17" s="43"/>
      <c r="KKB17" s="43"/>
      <c r="KKC17" s="43"/>
      <c r="KKD17" s="43"/>
      <c r="KKE17" s="43"/>
      <c r="KKF17" s="43"/>
      <c r="KKG17" s="43"/>
      <c r="KKH17" s="43"/>
      <c r="KKI17" s="43"/>
      <c r="KKJ17" s="43"/>
      <c r="KKK17" s="43"/>
      <c r="KKL17" s="43"/>
      <c r="KKM17" s="43"/>
      <c r="KKN17" s="43"/>
      <c r="KKO17" s="43"/>
      <c r="KKP17" s="43"/>
      <c r="KKQ17" s="43"/>
      <c r="KKR17" s="43"/>
      <c r="KKS17" s="43"/>
      <c r="KKT17" s="43"/>
      <c r="KKU17" s="43"/>
      <c r="KKV17" s="43"/>
      <c r="KKW17" s="43"/>
      <c r="KKX17" s="43"/>
      <c r="KKY17" s="43"/>
      <c r="KKZ17" s="43"/>
      <c r="KLA17" s="43"/>
      <c r="KLB17" s="43"/>
      <c r="KLC17" s="43"/>
      <c r="KLD17" s="43"/>
      <c r="KLE17" s="43"/>
      <c r="KLF17" s="43"/>
      <c r="KLG17" s="43"/>
      <c r="KLH17" s="43"/>
      <c r="KLI17" s="43"/>
      <c r="KLJ17" s="43"/>
      <c r="KLK17" s="43"/>
      <c r="KLL17" s="43"/>
      <c r="KLM17" s="43"/>
      <c r="KLN17" s="43"/>
      <c r="KLO17" s="43"/>
      <c r="KLP17" s="43"/>
      <c r="KLQ17" s="43"/>
      <c r="KLR17" s="43"/>
      <c r="KLS17" s="43"/>
      <c r="KLT17" s="43"/>
      <c r="KLU17" s="43"/>
      <c r="KLV17" s="43"/>
      <c r="KLW17" s="43"/>
      <c r="KLX17" s="43"/>
      <c r="KLY17" s="43"/>
      <c r="KLZ17" s="43"/>
      <c r="KMA17" s="43"/>
      <c r="KMB17" s="43"/>
      <c r="KMC17" s="43"/>
      <c r="KMD17" s="43"/>
      <c r="KME17" s="43"/>
      <c r="KMF17" s="43"/>
      <c r="KMG17" s="43"/>
      <c r="KMH17" s="43"/>
      <c r="KMI17" s="43"/>
      <c r="KMJ17" s="43"/>
      <c r="KMK17" s="43"/>
      <c r="KML17" s="43"/>
      <c r="KMM17" s="43"/>
      <c r="KMN17" s="43"/>
      <c r="KMO17" s="43"/>
      <c r="KMP17" s="43"/>
      <c r="KMQ17" s="43"/>
      <c r="KMR17" s="43"/>
      <c r="KMS17" s="43"/>
      <c r="KMT17" s="43"/>
      <c r="KMU17" s="43"/>
      <c r="KMV17" s="43"/>
      <c r="KMW17" s="43"/>
      <c r="KMX17" s="43"/>
      <c r="KMY17" s="43"/>
      <c r="KMZ17" s="43"/>
      <c r="KNA17" s="43"/>
      <c r="KNB17" s="43"/>
      <c r="KNC17" s="43"/>
      <c r="KND17" s="43"/>
      <c r="KNE17" s="43"/>
      <c r="KNF17" s="43"/>
      <c r="KNG17" s="43"/>
      <c r="KNH17" s="43"/>
      <c r="KNI17" s="43"/>
      <c r="KNJ17" s="43"/>
      <c r="KNK17" s="43"/>
      <c r="KNL17" s="43"/>
      <c r="KNM17" s="43"/>
      <c r="KNN17" s="43"/>
      <c r="KNO17" s="43"/>
      <c r="KNP17" s="43"/>
      <c r="KNQ17" s="43"/>
      <c r="KNR17" s="43"/>
      <c r="KNS17" s="43"/>
      <c r="KNT17" s="43"/>
      <c r="KNU17" s="43"/>
      <c r="KNV17" s="43"/>
      <c r="KNW17" s="43"/>
      <c r="KNX17" s="43"/>
      <c r="KNY17" s="43"/>
      <c r="KNZ17" s="43"/>
      <c r="KOA17" s="43"/>
      <c r="KOB17" s="43"/>
      <c r="KOC17" s="43"/>
      <c r="KOD17" s="43"/>
      <c r="KOE17" s="43"/>
      <c r="KOF17" s="43"/>
      <c r="KOG17" s="43"/>
      <c r="KOH17" s="43"/>
      <c r="KOI17" s="43"/>
      <c r="KOJ17" s="43"/>
      <c r="KOK17" s="43"/>
      <c r="KOL17" s="43"/>
      <c r="KOM17" s="43"/>
      <c r="KON17" s="43"/>
      <c r="KOO17" s="43"/>
      <c r="KOP17" s="43"/>
      <c r="KOQ17" s="43"/>
      <c r="KOR17" s="43"/>
      <c r="KOS17" s="43"/>
      <c r="KOT17" s="43"/>
      <c r="KOU17" s="43"/>
      <c r="KOV17" s="43"/>
      <c r="KOW17" s="43"/>
      <c r="KOX17" s="43"/>
      <c r="KOY17" s="43"/>
      <c r="KOZ17" s="43"/>
      <c r="KPA17" s="43"/>
      <c r="KPB17" s="43"/>
      <c r="KPC17" s="43"/>
      <c r="KPD17" s="43"/>
      <c r="KPE17" s="43"/>
      <c r="KPF17" s="43"/>
      <c r="KPG17" s="43"/>
      <c r="KPH17" s="43"/>
      <c r="KPI17" s="43"/>
      <c r="KPJ17" s="43"/>
      <c r="KPK17" s="43"/>
      <c r="KPL17" s="43"/>
      <c r="KPM17" s="43"/>
      <c r="KPN17" s="43"/>
      <c r="KPO17" s="43"/>
      <c r="KPP17" s="43"/>
      <c r="KPQ17" s="43"/>
      <c r="KPR17" s="43"/>
      <c r="KPS17" s="43"/>
      <c r="KPT17" s="43"/>
      <c r="KPU17" s="43"/>
      <c r="KPV17" s="43"/>
      <c r="KPW17" s="43"/>
      <c r="KPX17" s="43"/>
      <c r="KPY17" s="43"/>
      <c r="KPZ17" s="43"/>
      <c r="KQA17" s="43"/>
      <c r="KQB17" s="43"/>
      <c r="KQC17" s="43"/>
      <c r="KQD17" s="43"/>
      <c r="KQE17" s="43"/>
      <c r="KQF17" s="43"/>
      <c r="KQG17" s="43"/>
      <c r="KQH17" s="43"/>
      <c r="KQI17" s="43"/>
      <c r="KQJ17" s="43"/>
      <c r="KQK17" s="43"/>
      <c r="KQL17" s="43"/>
      <c r="KQM17" s="43"/>
      <c r="KQN17" s="43"/>
      <c r="KQO17" s="43"/>
      <c r="KQP17" s="43"/>
      <c r="KQQ17" s="43"/>
      <c r="KQR17" s="43"/>
      <c r="KQS17" s="43"/>
      <c r="KQT17" s="43"/>
      <c r="KQU17" s="43"/>
      <c r="KQV17" s="43"/>
      <c r="KQW17" s="43"/>
      <c r="KQX17" s="43"/>
      <c r="KQY17" s="43"/>
      <c r="KQZ17" s="43"/>
      <c r="KRA17" s="43"/>
      <c r="KRB17" s="43"/>
      <c r="KRC17" s="43"/>
      <c r="KRD17" s="43"/>
      <c r="KRE17" s="43"/>
      <c r="KRF17" s="43"/>
      <c r="KRG17" s="43"/>
      <c r="KRH17" s="43"/>
      <c r="KRI17" s="43"/>
      <c r="KRJ17" s="43"/>
      <c r="KRK17" s="43"/>
      <c r="KRL17" s="43"/>
      <c r="KRM17" s="43"/>
      <c r="KRN17" s="43"/>
      <c r="KRO17" s="43"/>
      <c r="KRP17" s="43"/>
      <c r="KRQ17" s="43"/>
      <c r="KRR17" s="43"/>
      <c r="KRS17" s="43"/>
      <c r="KRT17" s="43"/>
      <c r="KRU17" s="43"/>
      <c r="KRV17" s="43"/>
      <c r="KRW17" s="43"/>
      <c r="KRX17" s="43"/>
      <c r="KRY17" s="43"/>
      <c r="KRZ17" s="43"/>
      <c r="KSA17" s="43"/>
      <c r="KSB17" s="43"/>
      <c r="KSC17" s="43"/>
      <c r="KSD17" s="43"/>
      <c r="KSE17" s="43"/>
      <c r="KSF17" s="43"/>
      <c r="KSG17" s="43"/>
      <c r="KSH17" s="43"/>
      <c r="KSI17" s="43"/>
      <c r="KSJ17" s="43"/>
      <c r="KSK17" s="43"/>
      <c r="KSL17" s="43"/>
      <c r="KSM17" s="43"/>
      <c r="KSN17" s="43"/>
      <c r="KSO17" s="43"/>
      <c r="KSP17" s="43"/>
      <c r="KSQ17" s="43"/>
      <c r="KSR17" s="43"/>
      <c r="KSS17" s="43"/>
      <c r="KST17" s="43"/>
      <c r="KSU17" s="43"/>
      <c r="KSV17" s="43"/>
      <c r="KSW17" s="43"/>
      <c r="KSX17" s="43"/>
      <c r="KSY17" s="43"/>
      <c r="KSZ17" s="43"/>
      <c r="KTA17" s="43"/>
      <c r="KTB17" s="43"/>
      <c r="KTC17" s="43"/>
      <c r="KTD17" s="43"/>
      <c r="KTE17" s="43"/>
      <c r="KTF17" s="43"/>
      <c r="KTG17" s="43"/>
      <c r="KTH17" s="43"/>
      <c r="KTI17" s="43"/>
      <c r="KTJ17" s="43"/>
      <c r="KTK17" s="43"/>
      <c r="KTL17" s="43"/>
      <c r="KTM17" s="43"/>
      <c r="KTN17" s="43"/>
      <c r="KTO17" s="43"/>
      <c r="KTP17" s="43"/>
      <c r="KTQ17" s="43"/>
      <c r="KTR17" s="43"/>
      <c r="KTS17" s="43"/>
      <c r="KTT17" s="43"/>
      <c r="KTU17" s="43"/>
      <c r="KTV17" s="43"/>
      <c r="KTW17" s="43"/>
      <c r="KTX17" s="43"/>
      <c r="KTY17" s="43"/>
      <c r="KTZ17" s="43"/>
      <c r="KUA17" s="43"/>
      <c r="KUB17" s="43"/>
      <c r="KUC17" s="43"/>
      <c r="KUD17" s="43"/>
      <c r="KUE17" s="43"/>
      <c r="KUF17" s="43"/>
      <c r="KUG17" s="43"/>
      <c r="KUH17" s="43"/>
      <c r="KUI17" s="43"/>
      <c r="KUJ17" s="43"/>
      <c r="KUK17" s="43"/>
      <c r="KUL17" s="43"/>
      <c r="KUM17" s="43"/>
      <c r="KUN17" s="43"/>
      <c r="KUO17" s="43"/>
      <c r="KUP17" s="43"/>
      <c r="KUQ17" s="43"/>
      <c r="KUR17" s="43"/>
      <c r="KUS17" s="43"/>
      <c r="KUT17" s="43"/>
      <c r="KUU17" s="43"/>
      <c r="KUV17" s="43"/>
      <c r="KUW17" s="43"/>
      <c r="KUX17" s="43"/>
      <c r="KUY17" s="43"/>
      <c r="KUZ17" s="43"/>
      <c r="KVA17" s="43"/>
      <c r="KVB17" s="43"/>
      <c r="KVC17" s="43"/>
      <c r="KVD17" s="43"/>
      <c r="KVE17" s="43"/>
      <c r="KVF17" s="43"/>
      <c r="KVG17" s="43"/>
      <c r="KVH17" s="43"/>
      <c r="KVI17" s="43"/>
      <c r="KVJ17" s="43"/>
      <c r="KVK17" s="43"/>
      <c r="KVL17" s="43"/>
      <c r="KVM17" s="43"/>
      <c r="KVN17" s="43"/>
      <c r="KVO17" s="43"/>
      <c r="KVP17" s="43"/>
      <c r="KVQ17" s="43"/>
      <c r="KVR17" s="43"/>
      <c r="KVS17" s="43"/>
      <c r="KVT17" s="43"/>
      <c r="KVU17" s="43"/>
      <c r="KVV17" s="43"/>
      <c r="KVW17" s="43"/>
      <c r="KVX17" s="43"/>
      <c r="KVY17" s="43"/>
      <c r="KVZ17" s="43"/>
      <c r="KWA17" s="43"/>
      <c r="KWB17" s="43"/>
      <c r="KWC17" s="43"/>
      <c r="KWD17" s="43"/>
      <c r="KWE17" s="43"/>
      <c r="KWF17" s="43"/>
      <c r="KWG17" s="43"/>
      <c r="KWH17" s="43"/>
      <c r="KWI17" s="43"/>
      <c r="KWJ17" s="43"/>
      <c r="KWK17" s="43"/>
      <c r="KWL17" s="43"/>
      <c r="KWM17" s="43"/>
      <c r="KWN17" s="43"/>
      <c r="KWO17" s="43"/>
      <c r="KWP17" s="43"/>
      <c r="KWQ17" s="43"/>
      <c r="KWR17" s="43"/>
      <c r="KWS17" s="43"/>
      <c r="KWT17" s="43"/>
      <c r="KWU17" s="43"/>
      <c r="KWV17" s="43"/>
      <c r="KWW17" s="43"/>
      <c r="KWX17" s="43"/>
      <c r="KWY17" s="43"/>
      <c r="KWZ17" s="43"/>
      <c r="KXA17" s="43"/>
      <c r="KXB17" s="43"/>
      <c r="KXC17" s="43"/>
      <c r="KXD17" s="43"/>
      <c r="KXE17" s="43"/>
      <c r="KXF17" s="43"/>
      <c r="KXG17" s="43"/>
      <c r="KXH17" s="43"/>
      <c r="KXI17" s="43"/>
      <c r="KXJ17" s="43"/>
      <c r="KXK17" s="43"/>
      <c r="KXL17" s="43"/>
      <c r="KXM17" s="43"/>
      <c r="KXN17" s="43"/>
      <c r="KXO17" s="43"/>
      <c r="KXP17" s="43"/>
      <c r="KXQ17" s="43"/>
      <c r="KXR17" s="43"/>
      <c r="KXS17" s="43"/>
      <c r="KXT17" s="43"/>
      <c r="KXU17" s="43"/>
      <c r="KXV17" s="43"/>
      <c r="KXW17" s="43"/>
      <c r="KXX17" s="43"/>
      <c r="KXY17" s="43"/>
      <c r="KXZ17" s="43"/>
      <c r="KYA17" s="43"/>
      <c r="KYB17" s="43"/>
      <c r="KYC17" s="43"/>
      <c r="KYD17" s="43"/>
      <c r="KYE17" s="43"/>
      <c r="KYF17" s="43"/>
      <c r="KYG17" s="43"/>
      <c r="KYH17" s="43"/>
      <c r="KYI17" s="43"/>
      <c r="KYJ17" s="43"/>
      <c r="KYK17" s="43"/>
      <c r="KYL17" s="43"/>
      <c r="KYM17" s="43"/>
      <c r="KYN17" s="43"/>
      <c r="KYO17" s="43"/>
      <c r="KYP17" s="43"/>
      <c r="KYQ17" s="43"/>
      <c r="KYR17" s="43"/>
      <c r="KYS17" s="43"/>
      <c r="KYT17" s="43"/>
      <c r="KYU17" s="43"/>
      <c r="KYV17" s="43"/>
      <c r="KYW17" s="43"/>
      <c r="KYX17" s="43"/>
      <c r="KYY17" s="43"/>
      <c r="KYZ17" s="43"/>
      <c r="KZA17" s="43"/>
      <c r="KZB17" s="43"/>
      <c r="KZC17" s="43"/>
      <c r="KZD17" s="43"/>
      <c r="KZE17" s="43"/>
      <c r="KZF17" s="43"/>
      <c r="KZG17" s="43"/>
      <c r="KZH17" s="43"/>
      <c r="KZI17" s="43"/>
      <c r="KZJ17" s="43"/>
      <c r="KZK17" s="43"/>
      <c r="KZL17" s="43"/>
      <c r="KZM17" s="43"/>
      <c r="KZN17" s="43"/>
      <c r="KZO17" s="43"/>
      <c r="KZP17" s="43"/>
      <c r="KZQ17" s="43"/>
      <c r="KZR17" s="43"/>
      <c r="KZS17" s="43"/>
      <c r="KZT17" s="43"/>
      <c r="KZU17" s="43"/>
      <c r="KZV17" s="43"/>
      <c r="KZW17" s="43"/>
      <c r="KZX17" s="43"/>
      <c r="KZY17" s="43"/>
      <c r="KZZ17" s="43"/>
      <c r="LAA17" s="43"/>
      <c r="LAB17" s="43"/>
      <c r="LAC17" s="43"/>
      <c r="LAD17" s="43"/>
      <c r="LAE17" s="43"/>
      <c r="LAF17" s="43"/>
      <c r="LAG17" s="43"/>
      <c r="LAH17" s="43"/>
      <c r="LAI17" s="43"/>
      <c r="LAJ17" s="43"/>
      <c r="LAK17" s="43"/>
      <c r="LAL17" s="43"/>
      <c r="LAM17" s="43"/>
      <c r="LAN17" s="43"/>
      <c r="LAO17" s="43"/>
      <c r="LAP17" s="43"/>
      <c r="LAQ17" s="43"/>
      <c r="LAR17" s="43"/>
      <c r="LAS17" s="43"/>
      <c r="LAT17" s="43"/>
      <c r="LAU17" s="43"/>
      <c r="LAV17" s="43"/>
      <c r="LAW17" s="43"/>
      <c r="LAX17" s="43"/>
      <c r="LAY17" s="43"/>
      <c r="LAZ17" s="43"/>
      <c r="LBA17" s="43"/>
      <c r="LBB17" s="43"/>
      <c r="LBC17" s="43"/>
      <c r="LBD17" s="43"/>
      <c r="LBE17" s="43"/>
      <c r="LBF17" s="43"/>
      <c r="LBG17" s="43"/>
      <c r="LBH17" s="43"/>
      <c r="LBI17" s="43"/>
      <c r="LBJ17" s="43"/>
      <c r="LBK17" s="43"/>
      <c r="LBL17" s="43"/>
      <c r="LBM17" s="43"/>
      <c r="LBN17" s="43"/>
      <c r="LBO17" s="43"/>
      <c r="LBP17" s="43"/>
      <c r="LBQ17" s="43"/>
      <c r="LBR17" s="43"/>
      <c r="LBS17" s="43"/>
      <c r="LBT17" s="43"/>
      <c r="LBU17" s="43"/>
      <c r="LBV17" s="43"/>
      <c r="LBW17" s="43"/>
      <c r="LBX17" s="43"/>
      <c r="LBY17" s="43"/>
      <c r="LBZ17" s="43"/>
      <c r="LCA17" s="43"/>
      <c r="LCB17" s="43"/>
      <c r="LCC17" s="43"/>
      <c r="LCD17" s="43"/>
      <c r="LCE17" s="43"/>
      <c r="LCF17" s="43"/>
      <c r="LCG17" s="43"/>
      <c r="LCH17" s="43"/>
      <c r="LCI17" s="43"/>
      <c r="LCJ17" s="43"/>
      <c r="LCK17" s="43"/>
      <c r="LCL17" s="43"/>
      <c r="LCM17" s="43"/>
      <c r="LCN17" s="43"/>
      <c r="LCO17" s="43"/>
      <c r="LCP17" s="43"/>
      <c r="LCQ17" s="43"/>
      <c r="LCR17" s="43"/>
      <c r="LCS17" s="43"/>
      <c r="LCT17" s="43"/>
      <c r="LCU17" s="43"/>
      <c r="LCV17" s="43"/>
      <c r="LCW17" s="43"/>
      <c r="LCX17" s="43"/>
      <c r="LCY17" s="43"/>
      <c r="LCZ17" s="43"/>
      <c r="LDA17" s="43"/>
      <c r="LDB17" s="43"/>
      <c r="LDC17" s="43"/>
      <c r="LDD17" s="43"/>
      <c r="LDE17" s="43"/>
      <c r="LDF17" s="43"/>
      <c r="LDG17" s="43"/>
      <c r="LDH17" s="43"/>
      <c r="LDI17" s="43"/>
      <c r="LDJ17" s="43"/>
      <c r="LDK17" s="43"/>
      <c r="LDL17" s="43"/>
      <c r="LDM17" s="43"/>
      <c r="LDN17" s="43"/>
      <c r="LDO17" s="43"/>
      <c r="LDP17" s="43"/>
      <c r="LDQ17" s="43"/>
      <c r="LDR17" s="43"/>
      <c r="LDS17" s="43"/>
      <c r="LDT17" s="43"/>
      <c r="LDU17" s="43"/>
      <c r="LDV17" s="43"/>
      <c r="LDW17" s="43"/>
      <c r="LDX17" s="43"/>
      <c r="LDY17" s="43"/>
      <c r="LDZ17" s="43"/>
      <c r="LEA17" s="43"/>
      <c r="LEB17" s="43"/>
      <c r="LEC17" s="43"/>
      <c r="LED17" s="43"/>
      <c r="LEE17" s="43"/>
      <c r="LEF17" s="43"/>
      <c r="LEG17" s="43"/>
      <c r="LEH17" s="43"/>
      <c r="LEI17" s="43"/>
      <c r="LEJ17" s="43"/>
      <c r="LEK17" s="43"/>
      <c r="LEL17" s="43"/>
      <c r="LEM17" s="43"/>
      <c r="LEN17" s="43"/>
      <c r="LEO17" s="43"/>
      <c r="LEP17" s="43"/>
      <c r="LEQ17" s="43"/>
      <c r="LER17" s="43"/>
      <c r="LES17" s="43"/>
      <c r="LET17" s="43"/>
      <c r="LEU17" s="43"/>
      <c r="LEV17" s="43"/>
      <c r="LEW17" s="43"/>
      <c r="LEX17" s="43"/>
      <c r="LEY17" s="43"/>
      <c r="LEZ17" s="43"/>
      <c r="LFA17" s="43"/>
      <c r="LFB17" s="43"/>
      <c r="LFC17" s="43"/>
      <c r="LFD17" s="43"/>
      <c r="LFE17" s="43"/>
      <c r="LFF17" s="43"/>
      <c r="LFG17" s="43"/>
      <c r="LFH17" s="43"/>
      <c r="LFI17" s="43"/>
      <c r="LFJ17" s="43"/>
      <c r="LFK17" s="43"/>
      <c r="LFL17" s="43"/>
      <c r="LFM17" s="43"/>
      <c r="LFN17" s="43"/>
      <c r="LFO17" s="43"/>
      <c r="LFP17" s="43"/>
      <c r="LFQ17" s="43"/>
      <c r="LFR17" s="43"/>
      <c r="LFS17" s="43"/>
      <c r="LFT17" s="43"/>
      <c r="LFU17" s="43"/>
      <c r="LFV17" s="43"/>
      <c r="LFW17" s="43"/>
      <c r="LFX17" s="43"/>
      <c r="LFY17" s="43"/>
      <c r="LFZ17" s="43"/>
      <c r="LGA17" s="43"/>
      <c r="LGB17" s="43"/>
      <c r="LGC17" s="43"/>
      <c r="LGD17" s="43"/>
      <c r="LGE17" s="43"/>
      <c r="LGF17" s="43"/>
      <c r="LGG17" s="43"/>
      <c r="LGH17" s="43"/>
      <c r="LGI17" s="43"/>
      <c r="LGJ17" s="43"/>
      <c r="LGK17" s="43"/>
      <c r="LGL17" s="43"/>
      <c r="LGM17" s="43"/>
      <c r="LGN17" s="43"/>
      <c r="LGO17" s="43"/>
      <c r="LGP17" s="43"/>
      <c r="LGQ17" s="43"/>
      <c r="LGR17" s="43"/>
      <c r="LGS17" s="43"/>
      <c r="LGT17" s="43"/>
      <c r="LGU17" s="43"/>
      <c r="LGV17" s="43"/>
      <c r="LGW17" s="43"/>
      <c r="LGX17" s="43"/>
      <c r="LGY17" s="43"/>
      <c r="LGZ17" s="43"/>
      <c r="LHA17" s="43"/>
      <c r="LHB17" s="43"/>
      <c r="LHC17" s="43"/>
      <c r="LHD17" s="43"/>
      <c r="LHE17" s="43"/>
      <c r="LHF17" s="43"/>
      <c r="LHG17" s="43"/>
      <c r="LHH17" s="43"/>
      <c r="LHI17" s="43"/>
      <c r="LHJ17" s="43"/>
      <c r="LHK17" s="43"/>
      <c r="LHL17" s="43"/>
      <c r="LHM17" s="43"/>
      <c r="LHN17" s="43"/>
      <c r="LHO17" s="43"/>
      <c r="LHP17" s="43"/>
      <c r="LHQ17" s="43"/>
      <c r="LHR17" s="43"/>
      <c r="LHS17" s="43"/>
      <c r="LHT17" s="43"/>
      <c r="LHU17" s="43"/>
      <c r="LHV17" s="43"/>
      <c r="LHW17" s="43"/>
      <c r="LHX17" s="43"/>
      <c r="LHY17" s="43"/>
      <c r="LHZ17" s="43"/>
      <c r="LIA17" s="43"/>
      <c r="LIB17" s="43"/>
      <c r="LIC17" s="43"/>
      <c r="LID17" s="43"/>
      <c r="LIE17" s="43"/>
      <c r="LIF17" s="43"/>
      <c r="LIG17" s="43"/>
      <c r="LIH17" s="43"/>
      <c r="LII17" s="43"/>
      <c r="LIJ17" s="43"/>
      <c r="LIK17" s="43"/>
      <c r="LIL17" s="43"/>
      <c r="LIM17" s="43"/>
      <c r="LIN17" s="43"/>
      <c r="LIO17" s="43"/>
      <c r="LIP17" s="43"/>
      <c r="LIQ17" s="43"/>
      <c r="LIR17" s="43"/>
      <c r="LIS17" s="43"/>
      <c r="LIT17" s="43"/>
      <c r="LIU17" s="43"/>
      <c r="LIV17" s="43"/>
      <c r="LIW17" s="43"/>
      <c r="LIX17" s="43"/>
      <c r="LIY17" s="43"/>
      <c r="LIZ17" s="43"/>
      <c r="LJA17" s="43"/>
      <c r="LJB17" s="43"/>
      <c r="LJC17" s="43"/>
      <c r="LJD17" s="43"/>
      <c r="LJE17" s="43"/>
      <c r="LJF17" s="43"/>
      <c r="LJG17" s="43"/>
      <c r="LJH17" s="43"/>
      <c r="LJI17" s="43"/>
      <c r="LJJ17" s="43"/>
      <c r="LJK17" s="43"/>
      <c r="LJL17" s="43"/>
      <c r="LJM17" s="43"/>
      <c r="LJN17" s="43"/>
      <c r="LJO17" s="43"/>
      <c r="LJP17" s="43"/>
      <c r="LJQ17" s="43"/>
      <c r="LJR17" s="43"/>
      <c r="LJS17" s="43"/>
      <c r="LJT17" s="43"/>
      <c r="LJU17" s="43"/>
      <c r="LJV17" s="43"/>
      <c r="LJW17" s="43"/>
      <c r="LJX17" s="43"/>
      <c r="LJY17" s="43"/>
      <c r="LJZ17" s="43"/>
      <c r="LKA17" s="43"/>
      <c r="LKB17" s="43"/>
      <c r="LKC17" s="43"/>
      <c r="LKD17" s="43"/>
      <c r="LKE17" s="43"/>
      <c r="LKF17" s="43"/>
      <c r="LKG17" s="43"/>
      <c r="LKH17" s="43"/>
      <c r="LKI17" s="43"/>
      <c r="LKJ17" s="43"/>
      <c r="LKK17" s="43"/>
      <c r="LKL17" s="43"/>
      <c r="LKM17" s="43"/>
      <c r="LKN17" s="43"/>
      <c r="LKO17" s="43"/>
      <c r="LKP17" s="43"/>
      <c r="LKQ17" s="43"/>
      <c r="LKR17" s="43"/>
      <c r="LKS17" s="43"/>
      <c r="LKT17" s="43"/>
      <c r="LKU17" s="43"/>
      <c r="LKV17" s="43"/>
      <c r="LKW17" s="43"/>
      <c r="LKX17" s="43"/>
      <c r="LKY17" s="43"/>
      <c r="LKZ17" s="43"/>
      <c r="LLA17" s="43"/>
      <c r="LLB17" s="43"/>
      <c r="LLC17" s="43"/>
      <c r="LLD17" s="43"/>
      <c r="LLE17" s="43"/>
      <c r="LLF17" s="43"/>
      <c r="LLG17" s="43"/>
      <c r="LLH17" s="43"/>
      <c r="LLI17" s="43"/>
      <c r="LLJ17" s="43"/>
      <c r="LLK17" s="43"/>
      <c r="LLL17" s="43"/>
      <c r="LLM17" s="43"/>
      <c r="LLN17" s="43"/>
      <c r="LLO17" s="43"/>
      <c r="LLP17" s="43"/>
      <c r="LLQ17" s="43"/>
      <c r="LLR17" s="43"/>
      <c r="LLS17" s="43"/>
      <c r="LLT17" s="43"/>
      <c r="LLU17" s="43"/>
      <c r="LLV17" s="43"/>
      <c r="LLW17" s="43"/>
      <c r="LLX17" s="43"/>
      <c r="LLY17" s="43"/>
      <c r="LLZ17" s="43"/>
      <c r="LMA17" s="43"/>
      <c r="LMB17" s="43"/>
      <c r="LMC17" s="43"/>
      <c r="LMD17" s="43"/>
      <c r="LME17" s="43"/>
      <c r="LMF17" s="43"/>
      <c r="LMG17" s="43"/>
      <c r="LMH17" s="43"/>
      <c r="LMI17" s="43"/>
      <c r="LMJ17" s="43"/>
      <c r="LMK17" s="43"/>
      <c r="LML17" s="43"/>
      <c r="LMM17" s="43"/>
      <c r="LMN17" s="43"/>
      <c r="LMO17" s="43"/>
      <c r="LMP17" s="43"/>
      <c r="LMQ17" s="43"/>
      <c r="LMR17" s="43"/>
      <c r="LMS17" s="43"/>
      <c r="LMT17" s="43"/>
      <c r="LMU17" s="43"/>
      <c r="LMV17" s="43"/>
      <c r="LMW17" s="43"/>
      <c r="LMX17" s="43"/>
      <c r="LMY17" s="43"/>
      <c r="LMZ17" s="43"/>
      <c r="LNA17" s="43"/>
      <c r="LNB17" s="43"/>
      <c r="LNC17" s="43"/>
      <c r="LND17" s="43"/>
      <c r="LNE17" s="43"/>
      <c r="LNF17" s="43"/>
      <c r="LNG17" s="43"/>
      <c r="LNH17" s="43"/>
      <c r="LNI17" s="43"/>
      <c r="LNJ17" s="43"/>
      <c r="LNK17" s="43"/>
      <c r="LNL17" s="43"/>
      <c r="LNM17" s="43"/>
      <c r="LNN17" s="43"/>
      <c r="LNO17" s="43"/>
      <c r="LNP17" s="43"/>
      <c r="LNQ17" s="43"/>
      <c r="LNR17" s="43"/>
      <c r="LNS17" s="43"/>
      <c r="LNT17" s="43"/>
      <c r="LNU17" s="43"/>
      <c r="LNV17" s="43"/>
      <c r="LNW17" s="43"/>
      <c r="LNX17" s="43"/>
      <c r="LNY17" s="43"/>
      <c r="LNZ17" s="43"/>
      <c r="LOA17" s="43"/>
      <c r="LOB17" s="43"/>
      <c r="LOC17" s="43"/>
      <c r="LOD17" s="43"/>
      <c r="LOE17" s="43"/>
      <c r="LOF17" s="43"/>
      <c r="LOG17" s="43"/>
      <c r="LOH17" s="43"/>
      <c r="LOI17" s="43"/>
      <c r="LOJ17" s="43"/>
      <c r="LOK17" s="43"/>
      <c r="LOL17" s="43"/>
      <c r="LOM17" s="43"/>
      <c r="LON17" s="43"/>
      <c r="LOO17" s="43"/>
      <c r="LOP17" s="43"/>
      <c r="LOQ17" s="43"/>
      <c r="LOR17" s="43"/>
      <c r="LOS17" s="43"/>
      <c r="LOT17" s="43"/>
      <c r="LOU17" s="43"/>
      <c r="LOV17" s="43"/>
      <c r="LOW17" s="43"/>
      <c r="LOX17" s="43"/>
      <c r="LOY17" s="43"/>
      <c r="LOZ17" s="43"/>
      <c r="LPA17" s="43"/>
      <c r="LPB17" s="43"/>
      <c r="LPC17" s="43"/>
      <c r="LPD17" s="43"/>
      <c r="LPE17" s="43"/>
      <c r="LPF17" s="43"/>
      <c r="LPG17" s="43"/>
      <c r="LPH17" s="43"/>
      <c r="LPI17" s="43"/>
      <c r="LPJ17" s="43"/>
      <c r="LPK17" s="43"/>
      <c r="LPL17" s="43"/>
      <c r="LPM17" s="43"/>
      <c r="LPN17" s="43"/>
      <c r="LPO17" s="43"/>
      <c r="LPP17" s="43"/>
      <c r="LPQ17" s="43"/>
      <c r="LPR17" s="43"/>
      <c r="LPS17" s="43"/>
      <c r="LPT17" s="43"/>
      <c r="LPU17" s="43"/>
      <c r="LPV17" s="43"/>
      <c r="LPW17" s="43"/>
      <c r="LPX17" s="43"/>
      <c r="LPY17" s="43"/>
      <c r="LPZ17" s="43"/>
      <c r="LQA17" s="43"/>
      <c r="LQB17" s="43"/>
      <c r="LQC17" s="43"/>
      <c r="LQD17" s="43"/>
      <c r="LQE17" s="43"/>
      <c r="LQF17" s="43"/>
      <c r="LQG17" s="43"/>
      <c r="LQH17" s="43"/>
      <c r="LQI17" s="43"/>
      <c r="LQJ17" s="43"/>
      <c r="LQK17" s="43"/>
      <c r="LQL17" s="43"/>
      <c r="LQM17" s="43"/>
      <c r="LQN17" s="43"/>
      <c r="LQO17" s="43"/>
      <c r="LQP17" s="43"/>
      <c r="LQQ17" s="43"/>
      <c r="LQR17" s="43"/>
      <c r="LQS17" s="43"/>
      <c r="LQT17" s="43"/>
      <c r="LQU17" s="43"/>
      <c r="LQV17" s="43"/>
      <c r="LQW17" s="43"/>
      <c r="LQX17" s="43"/>
      <c r="LQY17" s="43"/>
      <c r="LQZ17" s="43"/>
      <c r="LRA17" s="43"/>
      <c r="LRB17" s="43"/>
      <c r="LRC17" s="43"/>
      <c r="LRD17" s="43"/>
      <c r="LRE17" s="43"/>
      <c r="LRF17" s="43"/>
      <c r="LRG17" s="43"/>
      <c r="LRH17" s="43"/>
      <c r="LRI17" s="43"/>
      <c r="LRJ17" s="43"/>
      <c r="LRK17" s="43"/>
      <c r="LRL17" s="43"/>
      <c r="LRM17" s="43"/>
      <c r="LRN17" s="43"/>
      <c r="LRO17" s="43"/>
      <c r="LRP17" s="43"/>
      <c r="LRQ17" s="43"/>
      <c r="LRR17" s="43"/>
      <c r="LRS17" s="43"/>
      <c r="LRT17" s="43"/>
      <c r="LRU17" s="43"/>
      <c r="LRV17" s="43"/>
      <c r="LRW17" s="43"/>
      <c r="LRX17" s="43"/>
      <c r="LRY17" s="43"/>
      <c r="LRZ17" s="43"/>
      <c r="LSA17" s="43"/>
      <c r="LSB17" s="43"/>
      <c r="LSC17" s="43"/>
      <c r="LSD17" s="43"/>
      <c r="LSE17" s="43"/>
      <c r="LSF17" s="43"/>
      <c r="LSG17" s="43"/>
      <c r="LSH17" s="43"/>
      <c r="LSI17" s="43"/>
      <c r="LSJ17" s="43"/>
      <c r="LSK17" s="43"/>
      <c r="LSL17" s="43"/>
      <c r="LSM17" s="43"/>
      <c r="LSN17" s="43"/>
      <c r="LSO17" s="43"/>
      <c r="LSP17" s="43"/>
      <c r="LSQ17" s="43"/>
      <c r="LSR17" s="43"/>
      <c r="LSS17" s="43"/>
      <c r="LST17" s="43"/>
      <c r="LSU17" s="43"/>
      <c r="LSV17" s="43"/>
      <c r="LSW17" s="43"/>
      <c r="LSX17" s="43"/>
      <c r="LSY17" s="43"/>
      <c r="LSZ17" s="43"/>
      <c r="LTA17" s="43"/>
      <c r="LTB17" s="43"/>
      <c r="LTC17" s="43"/>
      <c r="LTD17" s="43"/>
      <c r="LTE17" s="43"/>
      <c r="LTF17" s="43"/>
      <c r="LTG17" s="43"/>
      <c r="LTH17" s="43"/>
      <c r="LTI17" s="43"/>
      <c r="LTJ17" s="43"/>
      <c r="LTK17" s="43"/>
      <c r="LTL17" s="43"/>
      <c r="LTM17" s="43"/>
      <c r="LTN17" s="43"/>
      <c r="LTO17" s="43"/>
      <c r="LTP17" s="43"/>
      <c r="LTQ17" s="43"/>
      <c r="LTR17" s="43"/>
      <c r="LTS17" s="43"/>
      <c r="LTT17" s="43"/>
      <c r="LTU17" s="43"/>
      <c r="LTV17" s="43"/>
      <c r="LTW17" s="43"/>
      <c r="LTX17" s="43"/>
      <c r="LTY17" s="43"/>
      <c r="LTZ17" s="43"/>
      <c r="LUA17" s="43"/>
      <c r="LUB17" s="43"/>
      <c r="LUC17" s="43"/>
      <c r="LUD17" s="43"/>
      <c r="LUE17" s="43"/>
      <c r="LUF17" s="43"/>
      <c r="LUG17" s="43"/>
      <c r="LUH17" s="43"/>
      <c r="LUI17" s="43"/>
      <c r="LUJ17" s="43"/>
      <c r="LUK17" s="43"/>
      <c r="LUL17" s="43"/>
      <c r="LUM17" s="43"/>
      <c r="LUN17" s="43"/>
      <c r="LUO17" s="43"/>
      <c r="LUP17" s="43"/>
      <c r="LUQ17" s="43"/>
      <c r="LUR17" s="43"/>
      <c r="LUS17" s="43"/>
      <c r="LUT17" s="43"/>
      <c r="LUU17" s="43"/>
      <c r="LUV17" s="43"/>
      <c r="LUW17" s="43"/>
      <c r="LUX17" s="43"/>
      <c r="LUY17" s="43"/>
      <c r="LUZ17" s="43"/>
      <c r="LVA17" s="43"/>
      <c r="LVB17" s="43"/>
      <c r="LVC17" s="43"/>
      <c r="LVD17" s="43"/>
      <c r="LVE17" s="43"/>
      <c r="LVF17" s="43"/>
      <c r="LVG17" s="43"/>
      <c r="LVH17" s="43"/>
      <c r="LVI17" s="43"/>
      <c r="LVJ17" s="43"/>
      <c r="LVK17" s="43"/>
      <c r="LVL17" s="43"/>
      <c r="LVM17" s="43"/>
      <c r="LVN17" s="43"/>
      <c r="LVO17" s="43"/>
      <c r="LVP17" s="43"/>
      <c r="LVQ17" s="43"/>
      <c r="LVR17" s="43"/>
      <c r="LVS17" s="43"/>
      <c r="LVT17" s="43"/>
      <c r="LVU17" s="43"/>
      <c r="LVV17" s="43"/>
      <c r="LVW17" s="43"/>
      <c r="LVX17" s="43"/>
      <c r="LVY17" s="43"/>
      <c r="LVZ17" s="43"/>
      <c r="LWA17" s="43"/>
      <c r="LWB17" s="43"/>
      <c r="LWC17" s="43"/>
      <c r="LWD17" s="43"/>
      <c r="LWE17" s="43"/>
      <c r="LWF17" s="43"/>
      <c r="LWG17" s="43"/>
      <c r="LWH17" s="43"/>
      <c r="LWI17" s="43"/>
      <c r="LWJ17" s="43"/>
      <c r="LWK17" s="43"/>
      <c r="LWL17" s="43"/>
      <c r="LWM17" s="43"/>
      <c r="LWN17" s="43"/>
      <c r="LWO17" s="43"/>
      <c r="LWP17" s="43"/>
      <c r="LWQ17" s="43"/>
      <c r="LWR17" s="43"/>
      <c r="LWS17" s="43"/>
      <c r="LWT17" s="43"/>
      <c r="LWU17" s="43"/>
      <c r="LWV17" s="43"/>
      <c r="LWW17" s="43"/>
      <c r="LWX17" s="43"/>
      <c r="LWY17" s="43"/>
      <c r="LWZ17" s="43"/>
      <c r="LXA17" s="43"/>
      <c r="LXB17" s="43"/>
      <c r="LXC17" s="43"/>
      <c r="LXD17" s="43"/>
      <c r="LXE17" s="43"/>
      <c r="LXF17" s="43"/>
      <c r="LXG17" s="43"/>
      <c r="LXH17" s="43"/>
      <c r="LXI17" s="43"/>
      <c r="LXJ17" s="43"/>
      <c r="LXK17" s="43"/>
      <c r="LXL17" s="43"/>
      <c r="LXM17" s="43"/>
      <c r="LXN17" s="43"/>
      <c r="LXO17" s="43"/>
      <c r="LXP17" s="43"/>
      <c r="LXQ17" s="43"/>
      <c r="LXR17" s="43"/>
      <c r="LXS17" s="43"/>
      <c r="LXT17" s="43"/>
      <c r="LXU17" s="43"/>
      <c r="LXV17" s="43"/>
      <c r="LXW17" s="43"/>
      <c r="LXX17" s="43"/>
      <c r="LXY17" s="43"/>
      <c r="LXZ17" s="43"/>
      <c r="LYA17" s="43"/>
      <c r="LYB17" s="43"/>
      <c r="LYC17" s="43"/>
      <c r="LYD17" s="43"/>
      <c r="LYE17" s="43"/>
      <c r="LYF17" s="43"/>
      <c r="LYG17" s="43"/>
      <c r="LYH17" s="43"/>
      <c r="LYI17" s="43"/>
      <c r="LYJ17" s="43"/>
      <c r="LYK17" s="43"/>
      <c r="LYL17" s="43"/>
      <c r="LYM17" s="43"/>
      <c r="LYN17" s="43"/>
      <c r="LYO17" s="43"/>
      <c r="LYP17" s="43"/>
      <c r="LYQ17" s="43"/>
      <c r="LYR17" s="43"/>
      <c r="LYS17" s="43"/>
      <c r="LYT17" s="43"/>
      <c r="LYU17" s="43"/>
      <c r="LYV17" s="43"/>
      <c r="LYW17" s="43"/>
      <c r="LYX17" s="43"/>
      <c r="LYY17" s="43"/>
      <c r="LYZ17" s="43"/>
      <c r="LZA17" s="43"/>
      <c r="LZB17" s="43"/>
      <c r="LZC17" s="43"/>
      <c r="LZD17" s="43"/>
      <c r="LZE17" s="43"/>
      <c r="LZF17" s="43"/>
      <c r="LZG17" s="43"/>
      <c r="LZH17" s="43"/>
      <c r="LZI17" s="43"/>
      <c r="LZJ17" s="43"/>
      <c r="LZK17" s="43"/>
      <c r="LZL17" s="43"/>
      <c r="LZM17" s="43"/>
      <c r="LZN17" s="43"/>
      <c r="LZO17" s="43"/>
      <c r="LZP17" s="43"/>
      <c r="LZQ17" s="43"/>
      <c r="LZR17" s="43"/>
      <c r="LZS17" s="43"/>
      <c r="LZT17" s="43"/>
      <c r="LZU17" s="43"/>
      <c r="LZV17" s="43"/>
      <c r="LZW17" s="43"/>
      <c r="LZX17" s="43"/>
      <c r="LZY17" s="43"/>
      <c r="LZZ17" s="43"/>
      <c r="MAA17" s="43"/>
      <c r="MAB17" s="43"/>
      <c r="MAC17" s="43"/>
      <c r="MAD17" s="43"/>
      <c r="MAE17" s="43"/>
      <c r="MAF17" s="43"/>
      <c r="MAG17" s="43"/>
      <c r="MAH17" s="43"/>
      <c r="MAI17" s="43"/>
      <c r="MAJ17" s="43"/>
      <c r="MAK17" s="43"/>
      <c r="MAL17" s="43"/>
      <c r="MAM17" s="43"/>
      <c r="MAN17" s="43"/>
      <c r="MAO17" s="43"/>
      <c r="MAP17" s="43"/>
      <c r="MAQ17" s="43"/>
      <c r="MAR17" s="43"/>
      <c r="MAS17" s="43"/>
      <c r="MAT17" s="43"/>
      <c r="MAU17" s="43"/>
      <c r="MAV17" s="43"/>
      <c r="MAW17" s="43"/>
      <c r="MAX17" s="43"/>
      <c r="MAY17" s="43"/>
      <c r="MAZ17" s="43"/>
      <c r="MBA17" s="43"/>
      <c r="MBB17" s="43"/>
      <c r="MBC17" s="43"/>
      <c r="MBD17" s="43"/>
      <c r="MBE17" s="43"/>
      <c r="MBF17" s="43"/>
      <c r="MBG17" s="43"/>
      <c r="MBH17" s="43"/>
      <c r="MBI17" s="43"/>
      <c r="MBJ17" s="43"/>
      <c r="MBK17" s="43"/>
      <c r="MBL17" s="43"/>
      <c r="MBM17" s="43"/>
      <c r="MBN17" s="43"/>
      <c r="MBO17" s="43"/>
      <c r="MBP17" s="43"/>
      <c r="MBQ17" s="43"/>
      <c r="MBR17" s="43"/>
      <c r="MBS17" s="43"/>
      <c r="MBT17" s="43"/>
      <c r="MBU17" s="43"/>
      <c r="MBV17" s="43"/>
      <c r="MBW17" s="43"/>
      <c r="MBX17" s="43"/>
      <c r="MBY17" s="43"/>
      <c r="MBZ17" s="43"/>
      <c r="MCA17" s="43"/>
      <c r="MCB17" s="43"/>
      <c r="MCC17" s="43"/>
      <c r="MCD17" s="43"/>
      <c r="MCE17" s="43"/>
      <c r="MCF17" s="43"/>
      <c r="MCG17" s="43"/>
      <c r="MCH17" s="43"/>
      <c r="MCI17" s="43"/>
      <c r="MCJ17" s="43"/>
      <c r="MCK17" s="43"/>
      <c r="MCL17" s="43"/>
      <c r="MCM17" s="43"/>
      <c r="MCN17" s="43"/>
      <c r="MCO17" s="43"/>
      <c r="MCP17" s="43"/>
      <c r="MCQ17" s="43"/>
      <c r="MCR17" s="43"/>
      <c r="MCS17" s="43"/>
      <c r="MCT17" s="43"/>
      <c r="MCU17" s="43"/>
      <c r="MCV17" s="43"/>
      <c r="MCW17" s="43"/>
      <c r="MCX17" s="43"/>
      <c r="MCY17" s="43"/>
      <c r="MCZ17" s="43"/>
      <c r="MDA17" s="43"/>
      <c r="MDB17" s="43"/>
      <c r="MDC17" s="43"/>
      <c r="MDD17" s="43"/>
      <c r="MDE17" s="43"/>
      <c r="MDF17" s="43"/>
      <c r="MDG17" s="43"/>
      <c r="MDH17" s="43"/>
      <c r="MDI17" s="43"/>
      <c r="MDJ17" s="43"/>
      <c r="MDK17" s="43"/>
      <c r="MDL17" s="43"/>
      <c r="MDM17" s="43"/>
      <c r="MDN17" s="43"/>
      <c r="MDO17" s="43"/>
      <c r="MDP17" s="43"/>
      <c r="MDQ17" s="43"/>
      <c r="MDR17" s="43"/>
      <c r="MDS17" s="43"/>
      <c r="MDT17" s="43"/>
      <c r="MDU17" s="43"/>
      <c r="MDV17" s="43"/>
      <c r="MDW17" s="43"/>
      <c r="MDX17" s="43"/>
      <c r="MDY17" s="43"/>
      <c r="MDZ17" s="43"/>
      <c r="MEA17" s="43"/>
      <c r="MEB17" s="43"/>
      <c r="MEC17" s="43"/>
      <c r="MED17" s="43"/>
      <c r="MEE17" s="43"/>
      <c r="MEF17" s="43"/>
      <c r="MEG17" s="43"/>
      <c r="MEH17" s="43"/>
      <c r="MEI17" s="43"/>
      <c r="MEJ17" s="43"/>
      <c r="MEK17" s="43"/>
      <c r="MEL17" s="43"/>
      <c r="MEM17" s="43"/>
      <c r="MEN17" s="43"/>
      <c r="MEO17" s="43"/>
      <c r="MEP17" s="43"/>
      <c r="MEQ17" s="43"/>
      <c r="MER17" s="43"/>
      <c r="MES17" s="43"/>
      <c r="MET17" s="43"/>
      <c r="MEU17" s="43"/>
      <c r="MEV17" s="43"/>
      <c r="MEW17" s="43"/>
      <c r="MEX17" s="43"/>
      <c r="MEY17" s="43"/>
      <c r="MEZ17" s="43"/>
      <c r="MFA17" s="43"/>
      <c r="MFB17" s="43"/>
      <c r="MFC17" s="43"/>
      <c r="MFD17" s="43"/>
      <c r="MFE17" s="43"/>
      <c r="MFF17" s="43"/>
      <c r="MFG17" s="43"/>
      <c r="MFH17" s="43"/>
      <c r="MFI17" s="43"/>
      <c r="MFJ17" s="43"/>
      <c r="MFK17" s="43"/>
      <c r="MFL17" s="43"/>
      <c r="MFM17" s="43"/>
      <c r="MFN17" s="43"/>
      <c r="MFO17" s="43"/>
      <c r="MFP17" s="43"/>
      <c r="MFQ17" s="43"/>
      <c r="MFR17" s="43"/>
      <c r="MFS17" s="43"/>
      <c r="MFT17" s="43"/>
      <c r="MFU17" s="43"/>
      <c r="MFV17" s="43"/>
      <c r="MFW17" s="43"/>
      <c r="MFX17" s="43"/>
      <c r="MFY17" s="43"/>
      <c r="MFZ17" s="43"/>
      <c r="MGA17" s="43"/>
      <c r="MGB17" s="43"/>
      <c r="MGC17" s="43"/>
      <c r="MGD17" s="43"/>
      <c r="MGE17" s="43"/>
      <c r="MGF17" s="43"/>
      <c r="MGG17" s="43"/>
      <c r="MGH17" s="43"/>
      <c r="MGI17" s="43"/>
      <c r="MGJ17" s="43"/>
      <c r="MGK17" s="43"/>
      <c r="MGL17" s="43"/>
      <c r="MGM17" s="43"/>
      <c r="MGN17" s="43"/>
      <c r="MGO17" s="43"/>
      <c r="MGP17" s="43"/>
      <c r="MGQ17" s="43"/>
      <c r="MGR17" s="43"/>
      <c r="MGS17" s="43"/>
      <c r="MGT17" s="43"/>
      <c r="MGU17" s="43"/>
      <c r="MGV17" s="43"/>
      <c r="MGW17" s="43"/>
      <c r="MGX17" s="43"/>
      <c r="MGY17" s="43"/>
      <c r="MGZ17" s="43"/>
      <c r="MHA17" s="43"/>
      <c r="MHB17" s="43"/>
      <c r="MHC17" s="43"/>
      <c r="MHD17" s="43"/>
      <c r="MHE17" s="43"/>
      <c r="MHF17" s="43"/>
      <c r="MHG17" s="43"/>
      <c r="MHH17" s="43"/>
      <c r="MHI17" s="43"/>
      <c r="MHJ17" s="43"/>
      <c r="MHK17" s="43"/>
      <c r="MHL17" s="43"/>
      <c r="MHM17" s="43"/>
      <c r="MHN17" s="43"/>
      <c r="MHO17" s="43"/>
      <c r="MHP17" s="43"/>
      <c r="MHQ17" s="43"/>
      <c r="MHR17" s="43"/>
      <c r="MHS17" s="43"/>
      <c r="MHT17" s="43"/>
      <c r="MHU17" s="43"/>
      <c r="MHV17" s="43"/>
      <c r="MHW17" s="43"/>
      <c r="MHX17" s="43"/>
      <c r="MHY17" s="43"/>
      <c r="MHZ17" s="43"/>
      <c r="MIA17" s="43"/>
      <c r="MIB17" s="43"/>
      <c r="MIC17" s="43"/>
      <c r="MID17" s="43"/>
      <c r="MIE17" s="43"/>
      <c r="MIF17" s="43"/>
      <c r="MIG17" s="43"/>
      <c r="MIH17" s="43"/>
      <c r="MII17" s="43"/>
      <c r="MIJ17" s="43"/>
      <c r="MIK17" s="43"/>
      <c r="MIL17" s="43"/>
      <c r="MIM17" s="43"/>
      <c r="MIN17" s="43"/>
      <c r="MIO17" s="43"/>
      <c r="MIP17" s="43"/>
      <c r="MIQ17" s="43"/>
      <c r="MIR17" s="43"/>
      <c r="MIS17" s="43"/>
      <c r="MIT17" s="43"/>
      <c r="MIU17" s="43"/>
      <c r="MIV17" s="43"/>
      <c r="MIW17" s="43"/>
      <c r="MIX17" s="43"/>
      <c r="MIY17" s="43"/>
      <c r="MIZ17" s="43"/>
      <c r="MJA17" s="43"/>
      <c r="MJB17" s="43"/>
      <c r="MJC17" s="43"/>
      <c r="MJD17" s="43"/>
      <c r="MJE17" s="43"/>
      <c r="MJF17" s="43"/>
      <c r="MJG17" s="43"/>
      <c r="MJH17" s="43"/>
      <c r="MJI17" s="43"/>
      <c r="MJJ17" s="43"/>
      <c r="MJK17" s="43"/>
      <c r="MJL17" s="43"/>
      <c r="MJM17" s="43"/>
      <c r="MJN17" s="43"/>
      <c r="MJO17" s="43"/>
      <c r="MJP17" s="43"/>
      <c r="MJQ17" s="43"/>
      <c r="MJR17" s="43"/>
      <c r="MJS17" s="43"/>
      <c r="MJT17" s="43"/>
      <c r="MJU17" s="43"/>
      <c r="MJV17" s="43"/>
      <c r="MJW17" s="43"/>
      <c r="MJX17" s="43"/>
      <c r="MJY17" s="43"/>
      <c r="MJZ17" s="43"/>
      <c r="MKA17" s="43"/>
      <c r="MKB17" s="43"/>
      <c r="MKC17" s="43"/>
      <c r="MKD17" s="43"/>
      <c r="MKE17" s="43"/>
      <c r="MKF17" s="43"/>
      <c r="MKG17" s="43"/>
      <c r="MKH17" s="43"/>
      <c r="MKI17" s="43"/>
      <c r="MKJ17" s="43"/>
      <c r="MKK17" s="43"/>
      <c r="MKL17" s="43"/>
      <c r="MKM17" s="43"/>
      <c r="MKN17" s="43"/>
      <c r="MKO17" s="43"/>
      <c r="MKP17" s="43"/>
      <c r="MKQ17" s="43"/>
      <c r="MKR17" s="43"/>
      <c r="MKS17" s="43"/>
      <c r="MKT17" s="43"/>
      <c r="MKU17" s="43"/>
      <c r="MKV17" s="43"/>
      <c r="MKW17" s="43"/>
      <c r="MKX17" s="43"/>
      <c r="MKY17" s="43"/>
      <c r="MKZ17" s="43"/>
      <c r="MLA17" s="43"/>
      <c r="MLB17" s="43"/>
      <c r="MLC17" s="43"/>
      <c r="MLD17" s="43"/>
      <c r="MLE17" s="43"/>
      <c r="MLF17" s="43"/>
      <c r="MLG17" s="43"/>
      <c r="MLH17" s="43"/>
      <c r="MLI17" s="43"/>
      <c r="MLJ17" s="43"/>
      <c r="MLK17" s="43"/>
      <c r="MLL17" s="43"/>
      <c r="MLM17" s="43"/>
      <c r="MLN17" s="43"/>
      <c r="MLO17" s="43"/>
      <c r="MLP17" s="43"/>
      <c r="MLQ17" s="43"/>
      <c r="MLR17" s="43"/>
      <c r="MLS17" s="43"/>
      <c r="MLT17" s="43"/>
      <c r="MLU17" s="43"/>
      <c r="MLV17" s="43"/>
      <c r="MLW17" s="43"/>
      <c r="MLX17" s="43"/>
      <c r="MLY17" s="43"/>
      <c r="MLZ17" s="43"/>
      <c r="MMA17" s="43"/>
      <c r="MMB17" s="43"/>
      <c r="MMC17" s="43"/>
      <c r="MMD17" s="43"/>
      <c r="MME17" s="43"/>
      <c r="MMF17" s="43"/>
      <c r="MMG17" s="43"/>
      <c r="MMH17" s="43"/>
      <c r="MMI17" s="43"/>
      <c r="MMJ17" s="43"/>
      <c r="MMK17" s="43"/>
      <c r="MML17" s="43"/>
      <c r="MMM17" s="43"/>
      <c r="MMN17" s="43"/>
      <c r="MMO17" s="43"/>
      <c r="MMP17" s="43"/>
      <c r="MMQ17" s="43"/>
      <c r="MMR17" s="43"/>
      <c r="MMS17" s="43"/>
      <c r="MMT17" s="43"/>
      <c r="MMU17" s="43"/>
      <c r="MMV17" s="43"/>
      <c r="MMW17" s="43"/>
      <c r="MMX17" s="43"/>
      <c r="MMY17" s="43"/>
      <c r="MMZ17" s="43"/>
      <c r="MNA17" s="43"/>
      <c r="MNB17" s="43"/>
      <c r="MNC17" s="43"/>
      <c r="MND17" s="43"/>
      <c r="MNE17" s="43"/>
      <c r="MNF17" s="43"/>
      <c r="MNG17" s="43"/>
      <c r="MNH17" s="43"/>
      <c r="MNI17" s="43"/>
      <c r="MNJ17" s="43"/>
      <c r="MNK17" s="43"/>
      <c r="MNL17" s="43"/>
      <c r="MNM17" s="43"/>
      <c r="MNN17" s="43"/>
      <c r="MNO17" s="43"/>
      <c r="MNP17" s="43"/>
      <c r="MNQ17" s="43"/>
      <c r="MNR17" s="43"/>
      <c r="MNS17" s="43"/>
      <c r="MNT17" s="43"/>
      <c r="MNU17" s="43"/>
      <c r="MNV17" s="43"/>
      <c r="MNW17" s="43"/>
      <c r="MNX17" s="43"/>
      <c r="MNY17" s="43"/>
      <c r="MNZ17" s="43"/>
      <c r="MOA17" s="43"/>
      <c r="MOB17" s="43"/>
      <c r="MOC17" s="43"/>
      <c r="MOD17" s="43"/>
      <c r="MOE17" s="43"/>
      <c r="MOF17" s="43"/>
      <c r="MOG17" s="43"/>
      <c r="MOH17" s="43"/>
      <c r="MOI17" s="43"/>
      <c r="MOJ17" s="43"/>
      <c r="MOK17" s="43"/>
      <c r="MOL17" s="43"/>
      <c r="MOM17" s="43"/>
      <c r="MON17" s="43"/>
      <c r="MOO17" s="43"/>
      <c r="MOP17" s="43"/>
      <c r="MOQ17" s="43"/>
      <c r="MOR17" s="43"/>
      <c r="MOS17" s="43"/>
      <c r="MOT17" s="43"/>
      <c r="MOU17" s="43"/>
      <c r="MOV17" s="43"/>
      <c r="MOW17" s="43"/>
      <c r="MOX17" s="43"/>
      <c r="MOY17" s="43"/>
      <c r="MOZ17" s="43"/>
      <c r="MPA17" s="43"/>
      <c r="MPB17" s="43"/>
      <c r="MPC17" s="43"/>
      <c r="MPD17" s="43"/>
      <c r="MPE17" s="43"/>
      <c r="MPF17" s="43"/>
      <c r="MPG17" s="43"/>
      <c r="MPH17" s="43"/>
      <c r="MPI17" s="43"/>
      <c r="MPJ17" s="43"/>
      <c r="MPK17" s="43"/>
      <c r="MPL17" s="43"/>
      <c r="MPM17" s="43"/>
      <c r="MPN17" s="43"/>
      <c r="MPO17" s="43"/>
      <c r="MPP17" s="43"/>
      <c r="MPQ17" s="43"/>
      <c r="MPR17" s="43"/>
      <c r="MPS17" s="43"/>
      <c r="MPT17" s="43"/>
      <c r="MPU17" s="43"/>
      <c r="MPV17" s="43"/>
      <c r="MPW17" s="43"/>
      <c r="MPX17" s="43"/>
      <c r="MPY17" s="43"/>
      <c r="MPZ17" s="43"/>
      <c r="MQA17" s="43"/>
      <c r="MQB17" s="43"/>
      <c r="MQC17" s="43"/>
      <c r="MQD17" s="43"/>
      <c r="MQE17" s="43"/>
      <c r="MQF17" s="43"/>
      <c r="MQG17" s="43"/>
      <c r="MQH17" s="43"/>
      <c r="MQI17" s="43"/>
      <c r="MQJ17" s="43"/>
      <c r="MQK17" s="43"/>
      <c r="MQL17" s="43"/>
      <c r="MQM17" s="43"/>
      <c r="MQN17" s="43"/>
      <c r="MQO17" s="43"/>
      <c r="MQP17" s="43"/>
      <c r="MQQ17" s="43"/>
      <c r="MQR17" s="43"/>
      <c r="MQS17" s="43"/>
      <c r="MQT17" s="43"/>
      <c r="MQU17" s="43"/>
      <c r="MQV17" s="43"/>
      <c r="MQW17" s="43"/>
      <c r="MQX17" s="43"/>
      <c r="MQY17" s="43"/>
      <c r="MQZ17" s="43"/>
      <c r="MRA17" s="43"/>
      <c r="MRB17" s="43"/>
      <c r="MRC17" s="43"/>
      <c r="MRD17" s="43"/>
      <c r="MRE17" s="43"/>
      <c r="MRF17" s="43"/>
      <c r="MRG17" s="43"/>
      <c r="MRH17" s="43"/>
      <c r="MRI17" s="43"/>
      <c r="MRJ17" s="43"/>
      <c r="MRK17" s="43"/>
      <c r="MRL17" s="43"/>
      <c r="MRM17" s="43"/>
      <c r="MRN17" s="43"/>
      <c r="MRO17" s="43"/>
      <c r="MRP17" s="43"/>
      <c r="MRQ17" s="43"/>
      <c r="MRR17" s="43"/>
      <c r="MRS17" s="43"/>
      <c r="MRT17" s="43"/>
      <c r="MRU17" s="43"/>
      <c r="MRV17" s="43"/>
      <c r="MRW17" s="43"/>
      <c r="MRX17" s="43"/>
      <c r="MRY17" s="43"/>
      <c r="MRZ17" s="43"/>
      <c r="MSA17" s="43"/>
      <c r="MSB17" s="43"/>
      <c r="MSC17" s="43"/>
      <c r="MSD17" s="43"/>
      <c r="MSE17" s="43"/>
      <c r="MSF17" s="43"/>
      <c r="MSG17" s="43"/>
      <c r="MSH17" s="43"/>
      <c r="MSI17" s="43"/>
      <c r="MSJ17" s="43"/>
      <c r="MSK17" s="43"/>
      <c r="MSL17" s="43"/>
      <c r="MSM17" s="43"/>
      <c r="MSN17" s="43"/>
      <c r="MSO17" s="43"/>
      <c r="MSP17" s="43"/>
      <c r="MSQ17" s="43"/>
      <c r="MSR17" s="43"/>
      <c r="MSS17" s="43"/>
      <c r="MST17" s="43"/>
      <c r="MSU17" s="43"/>
      <c r="MSV17" s="43"/>
      <c r="MSW17" s="43"/>
      <c r="MSX17" s="43"/>
      <c r="MSY17" s="43"/>
      <c r="MSZ17" s="43"/>
      <c r="MTA17" s="43"/>
      <c r="MTB17" s="43"/>
      <c r="MTC17" s="43"/>
      <c r="MTD17" s="43"/>
      <c r="MTE17" s="43"/>
      <c r="MTF17" s="43"/>
      <c r="MTG17" s="43"/>
      <c r="MTH17" s="43"/>
      <c r="MTI17" s="43"/>
      <c r="MTJ17" s="43"/>
      <c r="MTK17" s="43"/>
      <c r="MTL17" s="43"/>
      <c r="MTM17" s="43"/>
      <c r="MTN17" s="43"/>
      <c r="MTO17" s="43"/>
      <c r="MTP17" s="43"/>
      <c r="MTQ17" s="43"/>
      <c r="MTR17" s="43"/>
      <c r="MTS17" s="43"/>
      <c r="MTT17" s="43"/>
      <c r="MTU17" s="43"/>
      <c r="MTV17" s="43"/>
      <c r="MTW17" s="43"/>
      <c r="MTX17" s="43"/>
      <c r="MTY17" s="43"/>
      <c r="MTZ17" s="43"/>
      <c r="MUA17" s="43"/>
      <c r="MUB17" s="43"/>
      <c r="MUC17" s="43"/>
      <c r="MUD17" s="43"/>
      <c r="MUE17" s="43"/>
      <c r="MUF17" s="43"/>
      <c r="MUG17" s="43"/>
      <c r="MUH17" s="43"/>
      <c r="MUI17" s="43"/>
      <c r="MUJ17" s="43"/>
      <c r="MUK17" s="43"/>
      <c r="MUL17" s="43"/>
      <c r="MUM17" s="43"/>
      <c r="MUN17" s="43"/>
      <c r="MUO17" s="43"/>
      <c r="MUP17" s="43"/>
      <c r="MUQ17" s="43"/>
      <c r="MUR17" s="43"/>
      <c r="MUS17" s="43"/>
      <c r="MUT17" s="43"/>
      <c r="MUU17" s="43"/>
      <c r="MUV17" s="43"/>
      <c r="MUW17" s="43"/>
      <c r="MUX17" s="43"/>
      <c r="MUY17" s="43"/>
      <c r="MUZ17" s="43"/>
      <c r="MVA17" s="43"/>
      <c r="MVB17" s="43"/>
      <c r="MVC17" s="43"/>
      <c r="MVD17" s="43"/>
      <c r="MVE17" s="43"/>
      <c r="MVF17" s="43"/>
      <c r="MVG17" s="43"/>
      <c r="MVH17" s="43"/>
      <c r="MVI17" s="43"/>
      <c r="MVJ17" s="43"/>
      <c r="MVK17" s="43"/>
      <c r="MVL17" s="43"/>
      <c r="MVM17" s="43"/>
      <c r="MVN17" s="43"/>
      <c r="MVO17" s="43"/>
      <c r="MVP17" s="43"/>
      <c r="MVQ17" s="43"/>
      <c r="MVR17" s="43"/>
      <c r="MVS17" s="43"/>
      <c r="MVT17" s="43"/>
      <c r="MVU17" s="43"/>
      <c r="MVV17" s="43"/>
      <c r="MVW17" s="43"/>
      <c r="MVX17" s="43"/>
      <c r="MVY17" s="43"/>
      <c r="MVZ17" s="43"/>
      <c r="MWA17" s="43"/>
      <c r="MWB17" s="43"/>
      <c r="MWC17" s="43"/>
      <c r="MWD17" s="43"/>
      <c r="MWE17" s="43"/>
      <c r="MWF17" s="43"/>
      <c r="MWG17" s="43"/>
      <c r="MWH17" s="43"/>
      <c r="MWI17" s="43"/>
      <c r="MWJ17" s="43"/>
      <c r="MWK17" s="43"/>
      <c r="MWL17" s="43"/>
      <c r="MWM17" s="43"/>
      <c r="MWN17" s="43"/>
      <c r="MWO17" s="43"/>
      <c r="MWP17" s="43"/>
      <c r="MWQ17" s="43"/>
      <c r="MWR17" s="43"/>
      <c r="MWS17" s="43"/>
      <c r="MWT17" s="43"/>
      <c r="MWU17" s="43"/>
      <c r="MWV17" s="43"/>
      <c r="MWW17" s="43"/>
      <c r="MWX17" s="43"/>
      <c r="MWY17" s="43"/>
      <c r="MWZ17" s="43"/>
      <c r="MXA17" s="43"/>
      <c r="MXB17" s="43"/>
      <c r="MXC17" s="43"/>
      <c r="MXD17" s="43"/>
      <c r="MXE17" s="43"/>
      <c r="MXF17" s="43"/>
      <c r="MXG17" s="43"/>
      <c r="MXH17" s="43"/>
      <c r="MXI17" s="43"/>
      <c r="MXJ17" s="43"/>
      <c r="MXK17" s="43"/>
      <c r="MXL17" s="43"/>
      <c r="MXM17" s="43"/>
      <c r="MXN17" s="43"/>
      <c r="MXO17" s="43"/>
      <c r="MXP17" s="43"/>
      <c r="MXQ17" s="43"/>
      <c r="MXR17" s="43"/>
      <c r="MXS17" s="43"/>
      <c r="MXT17" s="43"/>
      <c r="MXU17" s="43"/>
      <c r="MXV17" s="43"/>
      <c r="MXW17" s="43"/>
      <c r="MXX17" s="43"/>
      <c r="MXY17" s="43"/>
      <c r="MXZ17" s="43"/>
      <c r="MYA17" s="43"/>
      <c r="MYB17" s="43"/>
      <c r="MYC17" s="43"/>
      <c r="MYD17" s="43"/>
      <c r="MYE17" s="43"/>
      <c r="MYF17" s="43"/>
      <c r="MYG17" s="43"/>
      <c r="MYH17" s="43"/>
      <c r="MYI17" s="43"/>
      <c r="MYJ17" s="43"/>
      <c r="MYK17" s="43"/>
      <c r="MYL17" s="43"/>
      <c r="MYM17" s="43"/>
      <c r="MYN17" s="43"/>
      <c r="MYO17" s="43"/>
      <c r="MYP17" s="43"/>
      <c r="MYQ17" s="43"/>
      <c r="MYR17" s="43"/>
      <c r="MYS17" s="43"/>
      <c r="MYT17" s="43"/>
      <c r="MYU17" s="43"/>
      <c r="MYV17" s="43"/>
      <c r="MYW17" s="43"/>
      <c r="MYX17" s="43"/>
      <c r="MYY17" s="43"/>
      <c r="MYZ17" s="43"/>
      <c r="MZA17" s="43"/>
      <c r="MZB17" s="43"/>
      <c r="MZC17" s="43"/>
      <c r="MZD17" s="43"/>
      <c r="MZE17" s="43"/>
      <c r="MZF17" s="43"/>
      <c r="MZG17" s="43"/>
      <c r="MZH17" s="43"/>
      <c r="MZI17" s="43"/>
      <c r="MZJ17" s="43"/>
      <c r="MZK17" s="43"/>
      <c r="MZL17" s="43"/>
      <c r="MZM17" s="43"/>
      <c r="MZN17" s="43"/>
      <c r="MZO17" s="43"/>
      <c r="MZP17" s="43"/>
      <c r="MZQ17" s="43"/>
      <c r="MZR17" s="43"/>
      <c r="MZS17" s="43"/>
      <c r="MZT17" s="43"/>
      <c r="MZU17" s="43"/>
      <c r="MZV17" s="43"/>
      <c r="MZW17" s="43"/>
      <c r="MZX17" s="43"/>
      <c r="MZY17" s="43"/>
      <c r="MZZ17" s="43"/>
      <c r="NAA17" s="43"/>
      <c r="NAB17" s="43"/>
      <c r="NAC17" s="43"/>
      <c r="NAD17" s="43"/>
      <c r="NAE17" s="43"/>
      <c r="NAF17" s="43"/>
      <c r="NAG17" s="43"/>
      <c r="NAH17" s="43"/>
      <c r="NAI17" s="43"/>
      <c r="NAJ17" s="43"/>
      <c r="NAK17" s="43"/>
      <c r="NAL17" s="43"/>
      <c r="NAM17" s="43"/>
      <c r="NAN17" s="43"/>
      <c r="NAO17" s="43"/>
      <c r="NAP17" s="43"/>
      <c r="NAQ17" s="43"/>
      <c r="NAR17" s="43"/>
      <c r="NAS17" s="43"/>
      <c r="NAT17" s="43"/>
      <c r="NAU17" s="43"/>
      <c r="NAV17" s="43"/>
      <c r="NAW17" s="43"/>
      <c r="NAX17" s="43"/>
      <c r="NAY17" s="43"/>
      <c r="NAZ17" s="43"/>
      <c r="NBA17" s="43"/>
      <c r="NBB17" s="43"/>
      <c r="NBC17" s="43"/>
      <c r="NBD17" s="43"/>
      <c r="NBE17" s="43"/>
      <c r="NBF17" s="43"/>
      <c r="NBG17" s="43"/>
      <c r="NBH17" s="43"/>
      <c r="NBI17" s="43"/>
      <c r="NBJ17" s="43"/>
      <c r="NBK17" s="43"/>
      <c r="NBL17" s="43"/>
      <c r="NBM17" s="43"/>
      <c r="NBN17" s="43"/>
      <c r="NBO17" s="43"/>
      <c r="NBP17" s="43"/>
      <c r="NBQ17" s="43"/>
      <c r="NBR17" s="43"/>
      <c r="NBS17" s="43"/>
      <c r="NBT17" s="43"/>
      <c r="NBU17" s="43"/>
      <c r="NBV17" s="43"/>
      <c r="NBW17" s="43"/>
      <c r="NBX17" s="43"/>
      <c r="NBY17" s="43"/>
      <c r="NBZ17" s="43"/>
      <c r="NCA17" s="43"/>
      <c r="NCB17" s="43"/>
      <c r="NCC17" s="43"/>
      <c r="NCD17" s="43"/>
      <c r="NCE17" s="43"/>
      <c r="NCF17" s="43"/>
      <c r="NCG17" s="43"/>
      <c r="NCH17" s="43"/>
      <c r="NCI17" s="43"/>
      <c r="NCJ17" s="43"/>
      <c r="NCK17" s="43"/>
      <c r="NCL17" s="43"/>
      <c r="NCM17" s="43"/>
      <c r="NCN17" s="43"/>
      <c r="NCO17" s="43"/>
      <c r="NCP17" s="43"/>
      <c r="NCQ17" s="43"/>
      <c r="NCR17" s="43"/>
      <c r="NCS17" s="43"/>
      <c r="NCT17" s="43"/>
      <c r="NCU17" s="43"/>
      <c r="NCV17" s="43"/>
      <c r="NCW17" s="43"/>
      <c r="NCX17" s="43"/>
      <c r="NCY17" s="43"/>
      <c r="NCZ17" s="43"/>
      <c r="NDA17" s="43"/>
      <c r="NDB17" s="43"/>
      <c r="NDC17" s="43"/>
      <c r="NDD17" s="43"/>
      <c r="NDE17" s="43"/>
      <c r="NDF17" s="43"/>
      <c r="NDG17" s="43"/>
      <c r="NDH17" s="43"/>
      <c r="NDI17" s="43"/>
      <c r="NDJ17" s="43"/>
      <c r="NDK17" s="43"/>
      <c r="NDL17" s="43"/>
      <c r="NDM17" s="43"/>
      <c r="NDN17" s="43"/>
      <c r="NDO17" s="43"/>
      <c r="NDP17" s="43"/>
      <c r="NDQ17" s="43"/>
      <c r="NDR17" s="43"/>
      <c r="NDS17" s="43"/>
      <c r="NDT17" s="43"/>
      <c r="NDU17" s="43"/>
      <c r="NDV17" s="43"/>
      <c r="NDW17" s="43"/>
      <c r="NDX17" s="43"/>
      <c r="NDY17" s="43"/>
      <c r="NDZ17" s="43"/>
      <c r="NEA17" s="43"/>
      <c r="NEB17" s="43"/>
      <c r="NEC17" s="43"/>
      <c r="NED17" s="43"/>
      <c r="NEE17" s="43"/>
      <c r="NEF17" s="43"/>
      <c r="NEG17" s="43"/>
      <c r="NEH17" s="43"/>
      <c r="NEI17" s="43"/>
      <c r="NEJ17" s="43"/>
      <c r="NEK17" s="43"/>
      <c r="NEL17" s="43"/>
      <c r="NEM17" s="43"/>
      <c r="NEN17" s="43"/>
      <c r="NEO17" s="43"/>
      <c r="NEP17" s="43"/>
      <c r="NEQ17" s="43"/>
      <c r="NER17" s="43"/>
      <c r="NES17" s="43"/>
      <c r="NET17" s="43"/>
      <c r="NEU17" s="43"/>
      <c r="NEV17" s="43"/>
      <c r="NEW17" s="43"/>
      <c r="NEX17" s="43"/>
      <c r="NEY17" s="43"/>
      <c r="NEZ17" s="43"/>
      <c r="NFA17" s="43"/>
      <c r="NFB17" s="43"/>
      <c r="NFC17" s="43"/>
      <c r="NFD17" s="43"/>
      <c r="NFE17" s="43"/>
      <c r="NFF17" s="43"/>
      <c r="NFG17" s="43"/>
      <c r="NFH17" s="43"/>
      <c r="NFI17" s="43"/>
      <c r="NFJ17" s="43"/>
      <c r="NFK17" s="43"/>
      <c r="NFL17" s="43"/>
      <c r="NFM17" s="43"/>
      <c r="NFN17" s="43"/>
      <c r="NFO17" s="43"/>
      <c r="NFP17" s="43"/>
      <c r="NFQ17" s="43"/>
      <c r="NFR17" s="43"/>
      <c r="NFS17" s="43"/>
      <c r="NFT17" s="43"/>
      <c r="NFU17" s="43"/>
      <c r="NFV17" s="43"/>
      <c r="NFW17" s="43"/>
      <c r="NFX17" s="43"/>
      <c r="NFY17" s="43"/>
      <c r="NFZ17" s="43"/>
      <c r="NGA17" s="43"/>
      <c r="NGB17" s="43"/>
      <c r="NGC17" s="43"/>
      <c r="NGD17" s="43"/>
      <c r="NGE17" s="43"/>
      <c r="NGF17" s="43"/>
      <c r="NGG17" s="43"/>
      <c r="NGH17" s="43"/>
      <c r="NGI17" s="43"/>
      <c r="NGJ17" s="43"/>
      <c r="NGK17" s="43"/>
      <c r="NGL17" s="43"/>
      <c r="NGM17" s="43"/>
      <c r="NGN17" s="43"/>
      <c r="NGO17" s="43"/>
      <c r="NGP17" s="43"/>
      <c r="NGQ17" s="43"/>
      <c r="NGR17" s="43"/>
      <c r="NGS17" s="43"/>
      <c r="NGT17" s="43"/>
      <c r="NGU17" s="43"/>
      <c r="NGV17" s="43"/>
      <c r="NGW17" s="43"/>
      <c r="NGX17" s="43"/>
      <c r="NGY17" s="43"/>
      <c r="NGZ17" s="43"/>
      <c r="NHA17" s="43"/>
      <c r="NHB17" s="43"/>
      <c r="NHC17" s="43"/>
      <c r="NHD17" s="43"/>
      <c r="NHE17" s="43"/>
      <c r="NHF17" s="43"/>
      <c r="NHG17" s="43"/>
      <c r="NHH17" s="43"/>
      <c r="NHI17" s="43"/>
      <c r="NHJ17" s="43"/>
      <c r="NHK17" s="43"/>
      <c r="NHL17" s="43"/>
      <c r="NHM17" s="43"/>
      <c r="NHN17" s="43"/>
      <c r="NHO17" s="43"/>
      <c r="NHP17" s="43"/>
      <c r="NHQ17" s="43"/>
      <c r="NHR17" s="43"/>
      <c r="NHS17" s="43"/>
      <c r="NHT17" s="43"/>
      <c r="NHU17" s="43"/>
      <c r="NHV17" s="43"/>
      <c r="NHW17" s="43"/>
      <c r="NHX17" s="43"/>
      <c r="NHY17" s="43"/>
      <c r="NHZ17" s="43"/>
      <c r="NIA17" s="43"/>
      <c r="NIB17" s="43"/>
      <c r="NIC17" s="43"/>
      <c r="NID17" s="43"/>
      <c r="NIE17" s="43"/>
      <c r="NIF17" s="43"/>
      <c r="NIG17" s="43"/>
      <c r="NIH17" s="43"/>
      <c r="NII17" s="43"/>
      <c r="NIJ17" s="43"/>
      <c r="NIK17" s="43"/>
      <c r="NIL17" s="43"/>
      <c r="NIM17" s="43"/>
      <c r="NIN17" s="43"/>
      <c r="NIO17" s="43"/>
      <c r="NIP17" s="43"/>
      <c r="NIQ17" s="43"/>
      <c r="NIR17" s="43"/>
      <c r="NIS17" s="43"/>
      <c r="NIT17" s="43"/>
      <c r="NIU17" s="43"/>
      <c r="NIV17" s="43"/>
      <c r="NIW17" s="43"/>
      <c r="NIX17" s="43"/>
      <c r="NIY17" s="43"/>
      <c r="NIZ17" s="43"/>
      <c r="NJA17" s="43"/>
      <c r="NJB17" s="43"/>
      <c r="NJC17" s="43"/>
      <c r="NJD17" s="43"/>
      <c r="NJE17" s="43"/>
      <c r="NJF17" s="43"/>
      <c r="NJG17" s="43"/>
      <c r="NJH17" s="43"/>
      <c r="NJI17" s="43"/>
      <c r="NJJ17" s="43"/>
      <c r="NJK17" s="43"/>
      <c r="NJL17" s="43"/>
      <c r="NJM17" s="43"/>
      <c r="NJN17" s="43"/>
      <c r="NJO17" s="43"/>
      <c r="NJP17" s="43"/>
      <c r="NJQ17" s="43"/>
      <c r="NJR17" s="43"/>
      <c r="NJS17" s="43"/>
      <c r="NJT17" s="43"/>
      <c r="NJU17" s="43"/>
      <c r="NJV17" s="43"/>
      <c r="NJW17" s="43"/>
      <c r="NJX17" s="43"/>
      <c r="NJY17" s="43"/>
      <c r="NJZ17" s="43"/>
      <c r="NKA17" s="43"/>
      <c r="NKB17" s="43"/>
      <c r="NKC17" s="43"/>
      <c r="NKD17" s="43"/>
      <c r="NKE17" s="43"/>
      <c r="NKF17" s="43"/>
      <c r="NKG17" s="43"/>
      <c r="NKH17" s="43"/>
      <c r="NKI17" s="43"/>
      <c r="NKJ17" s="43"/>
      <c r="NKK17" s="43"/>
      <c r="NKL17" s="43"/>
      <c r="NKM17" s="43"/>
      <c r="NKN17" s="43"/>
      <c r="NKO17" s="43"/>
      <c r="NKP17" s="43"/>
      <c r="NKQ17" s="43"/>
      <c r="NKR17" s="43"/>
      <c r="NKS17" s="43"/>
      <c r="NKT17" s="43"/>
      <c r="NKU17" s="43"/>
      <c r="NKV17" s="43"/>
      <c r="NKW17" s="43"/>
      <c r="NKX17" s="43"/>
      <c r="NKY17" s="43"/>
      <c r="NKZ17" s="43"/>
      <c r="NLA17" s="43"/>
      <c r="NLB17" s="43"/>
      <c r="NLC17" s="43"/>
      <c r="NLD17" s="43"/>
      <c r="NLE17" s="43"/>
      <c r="NLF17" s="43"/>
      <c r="NLG17" s="43"/>
      <c r="NLH17" s="43"/>
      <c r="NLI17" s="43"/>
      <c r="NLJ17" s="43"/>
      <c r="NLK17" s="43"/>
      <c r="NLL17" s="43"/>
      <c r="NLM17" s="43"/>
      <c r="NLN17" s="43"/>
      <c r="NLO17" s="43"/>
      <c r="NLP17" s="43"/>
      <c r="NLQ17" s="43"/>
      <c r="NLR17" s="43"/>
      <c r="NLS17" s="43"/>
      <c r="NLT17" s="43"/>
      <c r="NLU17" s="43"/>
      <c r="NLV17" s="43"/>
      <c r="NLW17" s="43"/>
      <c r="NLX17" s="43"/>
      <c r="NLY17" s="43"/>
      <c r="NLZ17" s="43"/>
      <c r="NMA17" s="43"/>
      <c r="NMB17" s="43"/>
      <c r="NMC17" s="43"/>
      <c r="NMD17" s="43"/>
      <c r="NME17" s="43"/>
      <c r="NMF17" s="43"/>
      <c r="NMG17" s="43"/>
      <c r="NMH17" s="43"/>
      <c r="NMI17" s="43"/>
      <c r="NMJ17" s="43"/>
      <c r="NMK17" s="43"/>
      <c r="NML17" s="43"/>
      <c r="NMM17" s="43"/>
      <c r="NMN17" s="43"/>
      <c r="NMO17" s="43"/>
      <c r="NMP17" s="43"/>
      <c r="NMQ17" s="43"/>
      <c r="NMR17" s="43"/>
      <c r="NMS17" s="43"/>
      <c r="NMT17" s="43"/>
      <c r="NMU17" s="43"/>
      <c r="NMV17" s="43"/>
      <c r="NMW17" s="43"/>
      <c r="NMX17" s="43"/>
      <c r="NMY17" s="43"/>
      <c r="NMZ17" s="43"/>
      <c r="NNA17" s="43"/>
      <c r="NNB17" s="43"/>
      <c r="NNC17" s="43"/>
      <c r="NND17" s="43"/>
      <c r="NNE17" s="43"/>
      <c r="NNF17" s="43"/>
      <c r="NNG17" s="43"/>
      <c r="NNH17" s="43"/>
      <c r="NNI17" s="43"/>
      <c r="NNJ17" s="43"/>
      <c r="NNK17" s="43"/>
      <c r="NNL17" s="43"/>
      <c r="NNM17" s="43"/>
      <c r="NNN17" s="43"/>
      <c r="NNO17" s="43"/>
      <c r="NNP17" s="43"/>
      <c r="NNQ17" s="43"/>
      <c r="NNR17" s="43"/>
      <c r="NNS17" s="43"/>
      <c r="NNT17" s="43"/>
      <c r="NNU17" s="43"/>
      <c r="NNV17" s="43"/>
      <c r="NNW17" s="43"/>
      <c r="NNX17" s="43"/>
      <c r="NNY17" s="43"/>
      <c r="NNZ17" s="43"/>
      <c r="NOA17" s="43"/>
      <c r="NOB17" s="43"/>
      <c r="NOC17" s="43"/>
      <c r="NOD17" s="43"/>
      <c r="NOE17" s="43"/>
      <c r="NOF17" s="43"/>
      <c r="NOG17" s="43"/>
      <c r="NOH17" s="43"/>
      <c r="NOI17" s="43"/>
      <c r="NOJ17" s="43"/>
      <c r="NOK17" s="43"/>
      <c r="NOL17" s="43"/>
      <c r="NOM17" s="43"/>
      <c r="NON17" s="43"/>
      <c r="NOO17" s="43"/>
      <c r="NOP17" s="43"/>
      <c r="NOQ17" s="43"/>
      <c r="NOR17" s="43"/>
      <c r="NOS17" s="43"/>
      <c r="NOT17" s="43"/>
      <c r="NOU17" s="43"/>
      <c r="NOV17" s="43"/>
      <c r="NOW17" s="43"/>
      <c r="NOX17" s="43"/>
      <c r="NOY17" s="43"/>
      <c r="NOZ17" s="43"/>
      <c r="NPA17" s="43"/>
      <c r="NPB17" s="43"/>
      <c r="NPC17" s="43"/>
      <c r="NPD17" s="43"/>
      <c r="NPE17" s="43"/>
      <c r="NPF17" s="43"/>
      <c r="NPG17" s="43"/>
      <c r="NPH17" s="43"/>
      <c r="NPI17" s="43"/>
      <c r="NPJ17" s="43"/>
      <c r="NPK17" s="43"/>
      <c r="NPL17" s="43"/>
      <c r="NPM17" s="43"/>
      <c r="NPN17" s="43"/>
      <c r="NPO17" s="43"/>
      <c r="NPP17" s="43"/>
      <c r="NPQ17" s="43"/>
      <c r="NPR17" s="43"/>
      <c r="NPS17" s="43"/>
      <c r="NPT17" s="43"/>
      <c r="NPU17" s="43"/>
      <c r="NPV17" s="43"/>
      <c r="NPW17" s="43"/>
      <c r="NPX17" s="43"/>
      <c r="NPY17" s="43"/>
      <c r="NPZ17" s="43"/>
      <c r="NQA17" s="43"/>
      <c r="NQB17" s="43"/>
      <c r="NQC17" s="43"/>
      <c r="NQD17" s="43"/>
      <c r="NQE17" s="43"/>
      <c r="NQF17" s="43"/>
      <c r="NQG17" s="43"/>
      <c r="NQH17" s="43"/>
      <c r="NQI17" s="43"/>
      <c r="NQJ17" s="43"/>
      <c r="NQK17" s="43"/>
      <c r="NQL17" s="43"/>
      <c r="NQM17" s="43"/>
      <c r="NQN17" s="43"/>
      <c r="NQO17" s="43"/>
      <c r="NQP17" s="43"/>
      <c r="NQQ17" s="43"/>
      <c r="NQR17" s="43"/>
      <c r="NQS17" s="43"/>
      <c r="NQT17" s="43"/>
      <c r="NQU17" s="43"/>
      <c r="NQV17" s="43"/>
      <c r="NQW17" s="43"/>
      <c r="NQX17" s="43"/>
      <c r="NQY17" s="43"/>
      <c r="NQZ17" s="43"/>
      <c r="NRA17" s="43"/>
      <c r="NRB17" s="43"/>
      <c r="NRC17" s="43"/>
      <c r="NRD17" s="43"/>
      <c r="NRE17" s="43"/>
      <c r="NRF17" s="43"/>
      <c r="NRG17" s="43"/>
      <c r="NRH17" s="43"/>
      <c r="NRI17" s="43"/>
      <c r="NRJ17" s="43"/>
      <c r="NRK17" s="43"/>
      <c r="NRL17" s="43"/>
      <c r="NRM17" s="43"/>
      <c r="NRN17" s="43"/>
      <c r="NRO17" s="43"/>
      <c r="NRP17" s="43"/>
      <c r="NRQ17" s="43"/>
      <c r="NRR17" s="43"/>
      <c r="NRS17" s="43"/>
      <c r="NRT17" s="43"/>
      <c r="NRU17" s="43"/>
      <c r="NRV17" s="43"/>
      <c r="NRW17" s="43"/>
      <c r="NRX17" s="43"/>
      <c r="NRY17" s="43"/>
      <c r="NRZ17" s="43"/>
      <c r="NSA17" s="43"/>
      <c r="NSB17" s="43"/>
      <c r="NSC17" s="43"/>
      <c r="NSD17" s="43"/>
      <c r="NSE17" s="43"/>
      <c r="NSF17" s="43"/>
      <c r="NSG17" s="43"/>
      <c r="NSH17" s="43"/>
      <c r="NSI17" s="43"/>
      <c r="NSJ17" s="43"/>
      <c r="NSK17" s="43"/>
      <c r="NSL17" s="43"/>
      <c r="NSM17" s="43"/>
      <c r="NSN17" s="43"/>
      <c r="NSO17" s="43"/>
      <c r="NSP17" s="43"/>
      <c r="NSQ17" s="43"/>
      <c r="NSR17" s="43"/>
      <c r="NSS17" s="43"/>
      <c r="NST17" s="43"/>
      <c r="NSU17" s="43"/>
      <c r="NSV17" s="43"/>
      <c r="NSW17" s="43"/>
      <c r="NSX17" s="43"/>
      <c r="NSY17" s="43"/>
      <c r="NSZ17" s="43"/>
      <c r="NTA17" s="43"/>
      <c r="NTB17" s="43"/>
      <c r="NTC17" s="43"/>
      <c r="NTD17" s="43"/>
      <c r="NTE17" s="43"/>
      <c r="NTF17" s="43"/>
      <c r="NTG17" s="43"/>
      <c r="NTH17" s="43"/>
      <c r="NTI17" s="43"/>
      <c r="NTJ17" s="43"/>
      <c r="NTK17" s="43"/>
      <c r="NTL17" s="43"/>
      <c r="NTM17" s="43"/>
      <c r="NTN17" s="43"/>
      <c r="NTO17" s="43"/>
      <c r="NTP17" s="43"/>
      <c r="NTQ17" s="43"/>
      <c r="NTR17" s="43"/>
      <c r="NTS17" s="43"/>
      <c r="NTT17" s="43"/>
      <c r="NTU17" s="43"/>
      <c r="NTV17" s="43"/>
      <c r="NTW17" s="43"/>
      <c r="NTX17" s="43"/>
      <c r="NTY17" s="43"/>
      <c r="NTZ17" s="43"/>
      <c r="NUA17" s="43"/>
      <c r="NUB17" s="43"/>
      <c r="NUC17" s="43"/>
      <c r="NUD17" s="43"/>
      <c r="NUE17" s="43"/>
      <c r="NUF17" s="43"/>
      <c r="NUG17" s="43"/>
      <c r="NUH17" s="43"/>
      <c r="NUI17" s="43"/>
      <c r="NUJ17" s="43"/>
      <c r="NUK17" s="43"/>
      <c r="NUL17" s="43"/>
      <c r="NUM17" s="43"/>
      <c r="NUN17" s="43"/>
      <c r="NUO17" s="43"/>
      <c r="NUP17" s="43"/>
      <c r="NUQ17" s="43"/>
      <c r="NUR17" s="43"/>
      <c r="NUS17" s="43"/>
      <c r="NUT17" s="43"/>
      <c r="NUU17" s="43"/>
      <c r="NUV17" s="43"/>
      <c r="NUW17" s="43"/>
      <c r="NUX17" s="43"/>
      <c r="NUY17" s="43"/>
      <c r="NUZ17" s="43"/>
      <c r="NVA17" s="43"/>
      <c r="NVB17" s="43"/>
      <c r="NVC17" s="43"/>
      <c r="NVD17" s="43"/>
      <c r="NVE17" s="43"/>
      <c r="NVF17" s="43"/>
      <c r="NVG17" s="43"/>
      <c r="NVH17" s="43"/>
      <c r="NVI17" s="43"/>
      <c r="NVJ17" s="43"/>
      <c r="NVK17" s="43"/>
      <c r="NVL17" s="43"/>
      <c r="NVM17" s="43"/>
      <c r="NVN17" s="43"/>
      <c r="NVO17" s="43"/>
      <c r="NVP17" s="43"/>
      <c r="NVQ17" s="43"/>
      <c r="NVR17" s="43"/>
      <c r="NVS17" s="43"/>
      <c r="NVT17" s="43"/>
      <c r="NVU17" s="43"/>
      <c r="NVV17" s="43"/>
      <c r="NVW17" s="43"/>
      <c r="NVX17" s="43"/>
      <c r="NVY17" s="43"/>
      <c r="NVZ17" s="43"/>
      <c r="NWA17" s="43"/>
      <c r="NWB17" s="43"/>
      <c r="NWC17" s="43"/>
      <c r="NWD17" s="43"/>
      <c r="NWE17" s="43"/>
      <c r="NWF17" s="43"/>
      <c r="NWG17" s="43"/>
      <c r="NWH17" s="43"/>
      <c r="NWI17" s="43"/>
      <c r="NWJ17" s="43"/>
      <c r="NWK17" s="43"/>
      <c r="NWL17" s="43"/>
      <c r="NWM17" s="43"/>
      <c r="NWN17" s="43"/>
      <c r="NWO17" s="43"/>
      <c r="NWP17" s="43"/>
      <c r="NWQ17" s="43"/>
      <c r="NWR17" s="43"/>
      <c r="NWS17" s="43"/>
      <c r="NWT17" s="43"/>
      <c r="NWU17" s="43"/>
      <c r="NWV17" s="43"/>
      <c r="NWW17" s="43"/>
      <c r="NWX17" s="43"/>
      <c r="NWY17" s="43"/>
      <c r="NWZ17" s="43"/>
      <c r="NXA17" s="43"/>
      <c r="NXB17" s="43"/>
      <c r="NXC17" s="43"/>
      <c r="NXD17" s="43"/>
      <c r="NXE17" s="43"/>
      <c r="NXF17" s="43"/>
      <c r="NXG17" s="43"/>
      <c r="NXH17" s="43"/>
      <c r="NXI17" s="43"/>
      <c r="NXJ17" s="43"/>
      <c r="NXK17" s="43"/>
      <c r="NXL17" s="43"/>
      <c r="NXM17" s="43"/>
      <c r="NXN17" s="43"/>
      <c r="NXO17" s="43"/>
      <c r="NXP17" s="43"/>
      <c r="NXQ17" s="43"/>
      <c r="NXR17" s="43"/>
      <c r="NXS17" s="43"/>
      <c r="NXT17" s="43"/>
      <c r="NXU17" s="43"/>
      <c r="NXV17" s="43"/>
      <c r="NXW17" s="43"/>
      <c r="NXX17" s="43"/>
      <c r="NXY17" s="43"/>
      <c r="NXZ17" s="43"/>
      <c r="NYA17" s="43"/>
      <c r="NYB17" s="43"/>
      <c r="NYC17" s="43"/>
      <c r="NYD17" s="43"/>
      <c r="NYE17" s="43"/>
      <c r="NYF17" s="43"/>
      <c r="NYG17" s="43"/>
      <c r="NYH17" s="43"/>
      <c r="NYI17" s="43"/>
      <c r="NYJ17" s="43"/>
      <c r="NYK17" s="43"/>
      <c r="NYL17" s="43"/>
      <c r="NYM17" s="43"/>
      <c r="NYN17" s="43"/>
      <c r="NYO17" s="43"/>
      <c r="NYP17" s="43"/>
      <c r="NYQ17" s="43"/>
      <c r="NYR17" s="43"/>
      <c r="NYS17" s="43"/>
      <c r="NYT17" s="43"/>
      <c r="NYU17" s="43"/>
      <c r="NYV17" s="43"/>
      <c r="NYW17" s="43"/>
      <c r="NYX17" s="43"/>
      <c r="NYY17" s="43"/>
      <c r="NYZ17" s="43"/>
      <c r="NZA17" s="43"/>
      <c r="NZB17" s="43"/>
      <c r="NZC17" s="43"/>
      <c r="NZD17" s="43"/>
      <c r="NZE17" s="43"/>
      <c r="NZF17" s="43"/>
      <c r="NZG17" s="43"/>
      <c r="NZH17" s="43"/>
      <c r="NZI17" s="43"/>
      <c r="NZJ17" s="43"/>
      <c r="NZK17" s="43"/>
      <c r="NZL17" s="43"/>
      <c r="NZM17" s="43"/>
      <c r="NZN17" s="43"/>
      <c r="NZO17" s="43"/>
      <c r="NZP17" s="43"/>
      <c r="NZQ17" s="43"/>
      <c r="NZR17" s="43"/>
      <c r="NZS17" s="43"/>
      <c r="NZT17" s="43"/>
      <c r="NZU17" s="43"/>
      <c r="NZV17" s="43"/>
      <c r="NZW17" s="43"/>
      <c r="NZX17" s="43"/>
      <c r="NZY17" s="43"/>
      <c r="NZZ17" s="43"/>
      <c r="OAA17" s="43"/>
      <c r="OAB17" s="43"/>
      <c r="OAC17" s="43"/>
      <c r="OAD17" s="43"/>
      <c r="OAE17" s="43"/>
      <c r="OAF17" s="43"/>
      <c r="OAG17" s="43"/>
      <c r="OAH17" s="43"/>
      <c r="OAI17" s="43"/>
      <c r="OAJ17" s="43"/>
      <c r="OAK17" s="43"/>
      <c r="OAL17" s="43"/>
      <c r="OAM17" s="43"/>
      <c r="OAN17" s="43"/>
      <c r="OAO17" s="43"/>
      <c r="OAP17" s="43"/>
      <c r="OAQ17" s="43"/>
      <c r="OAR17" s="43"/>
      <c r="OAS17" s="43"/>
      <c r="OAT17" s="43"/>
      <c r="OAU17" s="43"/>
      <c r="OAV17" s="43"/>
      <c r="OAW17" s="43"/>
      <c r="OAX17" s="43"/>
      <c r="OAY17" s="43"/>
      <c r="OAZ17" s="43"/>
      <c r="OBA17" s="43"/>
      <c r="OBB17" s="43"/>
      <c r="OBC17" s="43"/>
      <c r="OBD17" s="43"/>
      <c r="OBE17" s="43"/>
      <c r="OBF17" s="43"/>
      <c r="OBG17" s="43"/>
      <c r="OBH17" s="43"/>
      <c r="OBI17" s="43"/>
      <c r="OBJ17" s="43"/>
      <c r="OBK17" s="43"/>
      <c r="OBL17" s="43"/>
      <c r="OBM17" s="43"/>
      <c r="OBN17" s="43"/>
      <c r="OBO17" s="43"/>
      <c r="OBP17" s="43"/>
      <c r="OBQ17" s="43"/>
      <c r="OBR17" s="43"/>
      <c r="OBS17" s="43"/>
      <c r="OBT17" s="43"/>
      <c r="OBU17" s="43"/>
      <c r="OBV17" s="43"/>
      <c r="OBW17" s="43"/>
      <c r="OBX17" s="43"/>
      <c r="OBY17" s="43"/>
      <c r="OBZ17" s="43"/>
      <c r="OCA17" s="43"/>
      <c r="OCB17" s="43"/>
      <c r="OCC17" s="43"/>
      <c r="OCD17" s="43"/>
      <c r="OCE17" s="43"/>
      <c r="OCF17" s="43"/>
      <c r="OCG17" s="43"/>
      <c r="OCH17" s="43"/>
      <c r="OCI17" s="43"/>
      <c r="OCJ17" s="43"/>
      <c r="OCK17" s="43"/>
      <c r="OCL17" s="43"/>
      <c r="OCM17" s="43"/>
      <c r="OCN17" s="43"/>
      <c r="OCO17" s="43"/>
      <c r="OCP17" s="43"/>
      <c r="OCQ17" s="43"/>
      <c r="OCR17" s="43"/>
      <c r="OCS17" s="43"/>
      <c r="OCT17" s="43"/>
      <c r="OCU17" s="43"/>
      <c r="OCV17" s="43"/>
      <c r="OCW17" s="43"/>
      <c r="OCX17" s="43"/>
      <c r="OCY17" s="43"/>
      <c r="OCZ17" s="43"/>
      <c r="ODA17" s="43"/>
      <c r="ODB17" s="43"/>
      <c r="ODC17" s="43"/>
      <c r="ODD17" s="43"/>
      <c r="ODE17" s="43"/>
      <c r="ODF17" s="43"/>
      <c r="ODG17" s="43"/>
      <c r="ODH17" s="43"/>
      <c r="ODI17" s="43"/>
      <c r="ODJ17" s="43"/>
      <c r="ODK17" s="43"/>
      <c r="ODL17" s="43"/>
      <c r="ODM17" s="43"/>
      <c r="ODN17" s="43"/>
      <c r="ODO17" s="43"/>
      <c r="ODP17" s="43"/>
      <c r="ODQ17" s="43"/>
      <c r="ODR17" s="43"/>
      <c r="ODS17" s="43"/>
      <c r="ODT17" s="43"/>
      <c r="ODU17" s="43"/>
      <c r="ODV17" s="43"/>
      <c r="ODW17" s="43"/>
      <c r="ODX17" s="43"/>
      <c r="ODY17" s="43"/>
      <c r="ODZ17" s="43"/>
      <c r="OEA17" s="43"/>
      <c r="OEB17" s="43"/>
      <c r="OEC17" s="43"/>
      <c r="OED17" s="43"/>
      <c r="OEE17" s="43"/>
      <c r="OEF17" s="43"/>
      <c r="OEG17" s="43"/>
      <c r="OEH17" s="43"/>
      <c r="OEI17" s="43"/>
      <c r="OEJ17" s="43"/>
      <c r="OEK17" s="43"/>
      <c r="OEL17" s="43"/>
      <c r="OEM17" s="43"/>
      <c r="OEN17" s="43"/>
      <c r="OEO17" s="43"/>
      <c r="OEP17" s="43"/>
      <c r="OEQ17" s="43"/>
      <c r="OER17" s="43"/>
      <c r="OES17" s="43"/>
      <c r="OET17" s="43"/>
      <c r="OEU17" s="43"/>
      <c r="OEV17" s="43"/>
      <c r="OEW17" s="43"/>
      <c r="OEX17" s="43"/>
      <c r="OEY17" s="43"/>
      <c r="OEZ17" s="43"/>
      <c r="OFA17" s="43"/>
      <c r="OFB17" s="43"/>
      <c r="OFC17" s="43"/>
      <c r="OFD17" s="43"/>
      <c r="OFE17" s="43"/>
      <c r="OFF17" s="43"/>
      <c r="OFG17" s="43"/>
      <c r="OFH17" s="43"/>
      <c r="OFI17" s="43"/>
      <c r="OFJ17" s="43"/>
      <c r="OFK17" s="43"/>
      <c r="OFL17" s="43"/>
      <c r="OFM17" s="43"/>
      <c r="OFN17" s="43"/>
      <c r="OFO17" s="43"/>
      <c r="OFP17" s="43"/>
      <c r="OFQ17" s="43"/>
      <c r="OFR17" s="43"/>
      <c r="OFS17" s="43"/>
      <c r="OFT17" s="43"/>
      <c r="OFU17" s="43"/>
      <c r="OFV17" s="43"/>
      <c r="OFW17" s="43"/>
      <c r="OFX17" s="43"/>
      <c r="OFY17" s="43"/>
      <c r="OFZ17" s="43"/>
      <c r="OGA17" s="43"/>
      <c r="OGB17" s="43"/>
      <c r="OGC17" s="43"/>
      <c r="OGD17" s="43"/>
      <c r="OGE17" s="43"/>
      <c r="OGF17" s="43"/>
      <c r="OGG17" s="43"/>
      <c r="OGH17" s="43"/>
      <c r="OGI17" s="43"/>
      <c r="OGJ17" s="43"/>
      <c r="OGK17" s="43"/>
      <c r="OGL17" s="43"/>
      <c r="OGM17" s="43"/>
      <c r="OGN17" s="43"/>
      <c r="OGO17" s="43"/>
      <c r="OGP17" s="43"/>
      <c r="OGQ17" s="43"/>
      <c r="OGR17" s="43"/>
      <c r="OGS17" s="43"/>
      <c r="OGT17" s="43"/>
      <c r="OGU17" s="43"/>
      <c r="OGV17" s="43"/>
      <c r="OGW17" s="43"/>
      <c r="OGX17" s="43"/>
      <c r="OGY17" s="43"/>
      <c r="OGZ17" s="43"/>
      <c r="OHA17" s="43"/>
      <c r="OHB17" s="43"/>
      <c r="OHC17" s="43"/>
      <c r="OHD17" s="43"/>
      <c r="OHE17" s="43"/>
      <c r="OHF17" s="43"/>
      <c r="OHG17" s="43"/>
      <c r="OHH17" s="43"/>
      <c r="OHI17" s="43"/>
      <c r="OHJ17" s="43"/>
      <c r="OHK17" s="43"/>
      <c r="OHL17" s="43"/>
      <c r="OHM17" s="43"/>
      <c r="OHN17" s="43"/>
      <c r="OHO17" s="43"/>
      <c r="OHP17" s="43"/>
      <c r="OHQ17" s="43"/>
      <c r="OHR17" s="43"/>
      <c r="OHS17" s="43"/>
      <c r="OHT17" s="43"/>
      <c r="OHU17" s="43"/>
      <c r="OHV17" s="43"/>
      <c r="OHW17" s="43"/>
      <c r="OHX17" s="43"/>
      <c r="OHY17" s="43"/>
      <c r="OHZ17" s="43"/>
      <c r="OIA17" s="43"/>
      <c r="OIB17" s="43"/>
      <c r="OIC17" s="43"/>
      <c r="OID17" s="43"/>
      <c r="OIE17" s="43"/>
      <c r="OIF17" s="43"/>
      <c r="OIG17" s="43"/>
      <c r="OIH17" s="43"/>
      <c r="OII17" s="43"/>
      <c r="OIJ17" s="43"/>
      <c r="OIK17" s="43"/>
      <c r="OIL17" s="43"/>
      <c r="OIM17" s="43"/>
      <c r="OIN17" s="43"/>
      <c r="OIO17" s="43"/>
      <c r="OIP17" s="43"/>
      <c r="OIQ17" s="43"/>
      <c r="OIR17" s="43"/>
      <c r="OIS17" s="43"/>
      <c r="OIT17" s="43"/>
      <c r="OIU17" s="43"/>
      <c r="OIV17" s="43"/>
      <c r="OIW17" s="43"/>
      <c r="OIX17" s="43"/>
      <c r="OIY17" s="43"/>
      <c r="OIZ17" s="43"/>
      <c r="OJA17" s="43"/>
      <c r="OJB17" s="43"/>
      <c r="OJC17" s="43"/>
      <c r="OJD17" s="43"/>
      <c r="OJE17" s="43"/>
      <c r="OJF17" s="43"/>
      <c r="OJG17" s="43"/>
      <c r="OJH17" s="43"/>
      <c r="OJI17" s="43"/>
      <c r="OJJ17" s="43"/>
      <c r="OJK17" s="43"/>
      <c r="OJL17" s="43"/>
      <c r="OJM17" s="43"/>
      <c r="OJN17" s="43"/>
      <c r="OJO17" s="43"/>
      <c r="OJP17" s="43"/>
      <c r="OJQ17" s="43"/>
      <c r="OJR17" s="43"/>
      <c r="OJS17" s="43"/>
      <c r="OJT17" s="43"/>
      <c r="OJU17" s="43"/>
      <c r="OJV17" s="43"/>
      <c r="OJW17" s="43"/>
      <c r="OJX17" s="43"/>
      <c r="OJY17" s="43"/>
      <c r="OJZ17" s="43"/>
      <c r="OKA17" s="43"/>
      <c r="OKB17" s="43"/>
      <c r="OKC17" s="43"/>
      <c r="OKD17" s="43"/>
      <c r="OKE17" s="43"/>
      <c r="OKF17" s="43"/>
      <c r="OKG17" s="43"/>
      <c r="OKH17" s="43"/>
      <c r="OKI17" s="43"/>
      <c r="OKJ17" s="43"/>
      <c r="OKK17" s="43"/>
      <c r="OKL17" s="43"/>
      <c r="OKM17" s="43"/>
      <c r="OKN17" s="43"/>
      <c r="OKO17" s="43"/>
      <c r="OKP17" s="43"/>
      <c r="OKQ17" s="43"/>
      <c r="OKR17" s="43"/>
      <c r="OKS17" s="43"/>
      <c r="OKT17" s="43"/>
      <c r="OKU17" s="43"/>
      <c r="OKV17" s="43"/>
      <c r="OKW17" s="43"/>
      <c r="OKX17" s="43"/>
      <c r="OKY17" s="43"/>
      <c r="OKZ17" s="43"/>
      <c r="OLA17" s="43"/>
      <c r="OLB17" s="43"/>
      <c r="OLC17" s="43"/>
      <c r="OLD17" s="43"/>
      <c r="OLE17" s="43"/>
      <c r="OLF17" s="43"/>
      <c r="OLG17" s="43"/>
      <c r="OLH17" s="43"/>
      <c r="OLI17" s="43"/>
      <c r="OLJ17" s="43"/>
      <c r="OLK17" s="43"/>
      <c r="OLL17" s="43"/>
      <c r="OLM17" s="43"/>
      <c r="OLN17" s="43"/>
      <c r="OLO17" s="43"/>
      <c r="OLP17" s="43"/>
      <c r="OLQ17" s="43"/>
      <c r="OLR17" s="43"/>
      <c r="OLS17" s="43"/>
      <c r="OLT17" s="43"/>
      <c r="OLU17" s="43"/>
      <c r="OLV17" s="43"/>
      <c r="OLW17" s="43"/>
      <c r="OLX17" s="43"/>
      <c r="OLY17" s="43"/>
      <c r="OLZ17" s="43"/>
      <c r="OMA17" s="43"/>
      <c r="OMB17" s="43"/>
      <c r="OMC17" s="43"/>
      <c r="OMD17" s="43"/>
      <c r="OME17" s="43"/>
      <c r="OMF17" s="43"/>
      <c r="OMG17" s="43"/>
      <c r="OMH17" s="43"/>
      <c r="OMI17" s="43"/>
      <c r="OMJ17" s="43"/>
      <c r="OMK17" s="43"/>
      <c r="OML17" s="43"/>
      <c r="OMM17" s="43"/>
      <c r="OMN17" s="43"/>
      <c r="OMO17" s="43"/>
      <c r="OMP17" s="43"/>
      <c r="OMQ17" s="43"/>
      <c r="OMR17" s="43"/>
      <c r="OMS17" s="43"/>
      <c r="OMT17" s="43"/>
      <c r="OMU17" s="43"/>
      <c r="OMV17" s="43"/>
      <c r="OMW17" s="43"/>
      <c r="OMX17" s="43"/>
      <c r="OMY17" s="43"/>
      <c r="OMZ17" s="43"/>
      <c r="ONA17" s="43"/>
      <c r="ONB17" s="43"/>
      <c r="ONC17" s="43"/>
      <c r="OND17" s="43"/>
      <c r="ONE17" s="43"/>
      <c r="ONF17" s="43"/>
      <c r="ONG17" s="43"/>
      <c r="ONH17" s="43"/>
      <c r="ONI17" s="43"/>
      <c r="ONJ17" s="43"/>
      <c r="ONK17" s="43"/>
      <c r="ONL17" s="43"/>
      <c r="ONM17" s="43"/>
      <c r="ONN17" s="43"/>
      <c r="ONO17" s="43"/>
      <c r="ONP17" s="43"/>
      <c r="ONQ17" s="43"/>
      <c r="ONR17" s="43"/>
      <c r="ONS17" s="43"/>
      <c r="ONT17" s="43"/>
      <c r="ONU17" s="43"/>
      <c r="ONV17" s="43"/>
      <c r="ONW17" s="43"/>
      <c r="ONX17" s="43"/>
      <c r="ONY17" s="43"/>
      <c r="ONZ17" s="43"/>
      <c r="OOA17" s="43"/>
      <c r="OOB17" s="43"/>
      <c r="OOC17" s="43"/>
      <c r="OOD17" s="43"/>
      <c r="OOE17" s="43"/>
      <c r="OOF17" s="43"/>
      <c r="OOG17" s="43"/>
      <c r="OOH17" s="43"/>
      <c r="OOI17" s="43"/>
      <c r="OOJ17" s="43"/>
      <c r="OOK17" s="43"/>
      <c r="OOL17" s="43"/>
      <c r="OOM17" s="43"/>
      <c r="OON17" s="43"/>
      <c r="OOO17" s="43"/>
      <c r="OOP17" s="43"/>
      <c r="OOQ17" s="43"/>
      <c r="OOR17" s="43"/>
      <c r="OOS17" s="43"/>
      <c r="OOT17" s="43"/>
      <c r="OOU17" s="43"/>
      <c r="OOV17" s="43"/>
      <c r="OOW17" s="43"/>
      <c r="OOX17" s="43"/>
      <c r="OOY17" s="43"/>
      <c r="OOZ17" s="43"/>
      <c r="OPA17" s="43"/>
      <c r="OPB17" s="43"/>
      <c r="OPC17" s="43"/>
      <c r="OPD17" s="43"/>
      <c r="OPE17" s="43"/>
      <c r="OPF17" s="43"/>
      <c r="OPG17" s="43"/>
      <c r="OPH17" s="43"/>
      <c r="OPI17" s="43"/>
      <c r="OPJ17" s="43"/>
      <c r="OPK17" s="43"/>
      <c r="OPL17" s="43"/>
      <c r="OPM17" s="43"/>
      <c r="OPN17" s="43"/>
      <c r="OPO17" s="43"/>
      <c r="OPP17" s="43"/>
      <c r="OPQ17" s="43"/>
      <c r="OPR17" s="43"/>
      <c r="OPS17" s="43"/>
      <c r="OPT17" s="43"/>
      <c r="OPU17" s="43"/>
      <c r="OPV17" s="43"/>
      <c r="OPW17" s="43"/>
      <c r="OPX17" s="43"/>
      <c r="OPY17" s="43"/>
      <c r="OPZ17" s="43"/>
      <c r="OQA17" s="43"/>
      <c r="OQB17" s="43"/>
      <c r="OQC17" s="43"/>
      <c r="OQD17" s="43"/>
      <c r="OQE17" s="43"/>
      <c r="OQF17" s="43"/>
      <c r="OQG17" s="43"/>
      <c r="OQH17" s="43"/>
      <c r="OQI17" s="43"/>
      <c r="OQJ17" s="43"/>
      <c r="OQK17" s="43"/>
      <c r="OQL17" s="43"/>
      <c r="OQM17" s="43"/>
      <c r="OQN17" s="43"/>
      <c r="OQO17" s="43"/>
      <c r="OQP17" s="43"/>
      <c r="OQQ17" s="43"/>
      <c r="OQR17" s="43"/>
      <c r="OQS17" s="43"/>
      <c r="OQT17" s="43"/>
      <c r="OQU17" s="43"/>
      <c r="OQV17" s="43"/>
      <c r="OQW17" s="43"/>
      <c r="OQX17" s="43"/>
      <c r="OQY17" s="43"/>
      <c r="OQZ17" s="43"/>
      <c r="ORA17" s="43"/>
      <c r="ORB17" s="43"/>
      <c r="ORC17" s="43"/>
      <c r="ORD17" s="43"/>
      <c r="ORE17" s="43"/>
      <c r="ORF17" s="43"/>
      <c r="ORG17" s="43"/>
      <c r="ORH17" s="43"/>
      <c r="ORI17" s="43"/>
      <c r="ORJ17" s="43"/>
      <c r="ORK17" s="43"/>
      <c r="ORL17" s="43"/>
      <c r="ORM17" s="43"/>
      <c r="ORN17" s="43"/>
      <c r="ORO17" s="43"/>
      <c r="ORP17" s="43"/>
      <c r="ORQ17" s="43"/>
      <c r="ORR17" s="43"/>
      <c r="ORS17" s="43"/>
      <c r="ORT17" s="43"/>
      <c r="ORU17" s="43"/>
      <c r="ORV17" s="43"/>
      <c r="ORW17" s="43"/>
      <c r="ORX17" s="43"/>
      <c r="ORY17" s="43"/>
      <c r="ORZ17" s="43"/>
      <c r="OSA17" s="43"/>
      <c r="OSB17" s="43"/>
      <c r="OSC17" s="43"/>
      <c r="OSD17" s="43"/>
      <c r="OSE17" s="43"/>
      <c r="OSF17" s="43"/>
      <c r="OSG17" s="43"/>
      <c r="OSH17" s="43"/>
      <c r="OSI17" s="43"/>
      <c r="OSJ17" s="43"/>
      <c r="OSK17" s="43"/>
      <c r="OSL17" s="43"/>
      <c r="OSM17" s="43"/>
      <c r="OSN17" s="43"/>
      <c r="OSO17" s="43"/>
      <c r="OSP17" s="43"/>
      <c r="OSQ17" s="43"/>
      <c r="OSR17" s="43"/>
      <c r="OSS17" s="43"/>
      <c r="OST17" s="43"/>
      <c r="OSU17" s="43"/>
      <c r="OSV17" s="43"/>
      <c r="OSW17" s="43"/>
      <c r="OSX17" s="43"/>
      <c r="OSY17" s="43"/>
      <c r="OSZ17" s="43"/>
      <c r="OTA17" s="43"/>
      <c r="OTB17" s="43"/>
      <c r="OTC17" s="43"/>
      <c r="OTD17" s="43"/>
      <c r="OTE17" s="43"/>
      <c r="OTF17" s="43"/>
      <c r="OTG17" s="43"/>
      <c r="OTH17" s="43"/>
      <c r="OTI17" s="43"/>
      <c r="OTJ17" s="43"/>
      <c r="OTK17" s="43"/>
      <c r="OTL17" s="43"/>
      <c r="OTM17" s="43"/>
      <c r="OTN17" s="43"/>
      <c r="OTO17" s="43"/>
      <c r="OTP17" s="43"/>
      <c r="OTQ17" s="43"/>
      <c r="OTR17" s="43"/>
      <c r="OTS17" s="43"/>
      <c r="OTT17" s="43"/>
      <c r="OTU17" s="43"/>
      <c r="OTV17" s="43"/>
      <c r="OTW17" s="43"/>
      <c r="OTX17" s="43"/>
      <c r="OTY17" s="43"/>
      <c r="OTZ17" s="43"/>
      <c r="OUA17" s="43"/>
      <c r="OUB17" s="43"/>
      <c r="OUC17" s="43"/>
      <c r="OUD17" s="43"/>
      <c r="OUE17" s="43"/>
      <c r="OUF17" s="43"/>
      <c r="OUG17" s="43"/>
      <c r="OUH17" s="43"/>
      <c r="OUI17" s="43"/>
      <c r="OUJ17" s="43"/>
      <c r="OUK17" s="43"/>
      <c r="OUL17" s="43"/>
      <c r="OUM17" s="43"/>
      <c r="OUN17" s="43"/>
      <c r="OUO17" s="43"/>
      <c r="OUP17" s="43"/>
      <c r="OUQ17" s="43"/>
      <c r="OUR17" s="43"/>
      <c r="OUS17" s="43"/>
      <c r="OUT17" s="43"/>
      <c r="OUU17" s="43"/>
      <c r="OUV17" s="43"/>
      <c r="OUW17" s="43"/>
      <c r="OUX17" s="43"/>
      <c r="OUY17" s="43"/>
      <c r="OUZ17" s="43"/>
      <c r="OVA17" s="43"/>
      <c r="OVB17" s="43"/>
      <c r="OVC17" s="43"/>
      <c r="OVD17" s="43"/>
      <c r="OVE17" s="43"/>
      <c r="OVF17" s="43"/>
      <c r="OVG17" s="43"/>
      <c r="OVH17" s="43"/>
      <c r="OVI17" s="43"/>
      <c r="OVJ17" s="43"/>
      <c r="OVK17" s="43"/>
      <c r="OVL17" s="43"/>
      <c r="OVM17" s="43"/>
      <c r="OVN17" s="43"/>
      <c r="OVO17" s="43"/>
      <c r="OVP17" s="43"/>
      <c r="OVQ17" s="43"/>
      <c r="OVR17" s="43"/>
      <c r="OVS17" s="43"/>
      <c r="OVT17" s="43"/>
      <c r="OVU17" s="43"/>
      <c r="OVV17" s="43"/>
      <c r="OVW17" s="43"/>
      <c r="OVX17" s="43"/>
      <c r="OVY17" s="43"/>
      <c r="OVZ17" s="43"/>
      <c r="OWA17" s="43"/>
      <c r="OWB17" s="43"/>
      <c r="OWC17" s="43"/>
      <c r="OWD17" s="43"/>
      <c r="OWE17" s="43"/>
      <c r="OWF17" s="43"/>
      <c r="OWG17" s="43"/>
      <c r="OWH17" s="43"/>
      <c r="OWI17" s="43"/>
      <c r="OWJ17" s="43"/>
      <c r="OWK17" s="43"/>
      <c r="OWL17" s="43"/>
      <c r="OWM17" s="43"/>
      <c r="OWN17" s="43"/>
      <c r="OWO17" s="43"/>
      <c r="OWP17" s="43"/>
      <c r="OWQ17" s="43"/>
      <c r="OWR17" s="43"/>
      <c r="OWS17" s="43"/>
      <c r="OWT17" s="43"/>
      <c r="OWU17" s="43"/>
      <c r="OWV17" s="43"/>
      <c r="OWW17" s="43"/>
      <c r="OWX17" s="43"/>
      <c r="OWY17" s="43"/>
      <c r="OWZ17" s="43"/>
      <c r="OXA17" s="43"/>
      <c r="OXB17" s="43"/>
      <c r="OXC17" s="43"/>
      <c r="OXD17" s="43"/>
      <c r="OXE17" s="43"/>
      <c r="OXF17" s="43"/>
      <c r="OXG17" s="43"/>
      <c r="OXH17" s="43"/>
      <c r="OXI17" s="43"/>
      <c r="OXJ17" s="43"/>
      <c r="OXK17" s="43"/>
      <c r="OXL17" s="43"/>
      <c r="OXM17" s="43"/>
      <c r="OXN17" s="43"/>
      <c r="OXO17" s="43"/>
      <c r="OXP17" s="43"/>
      <c r="OXQ17" s="43"/>
      <c r="OXR17" s="43"/>
      <c r="OXS17" s="43"/>
      <c r="OXT17" s="43"/>
      <c r="OXU17" s="43"/>
      <c r="OXV17" s="43"/>
      <c r="OXW17" s="43"/>
      <c r="OXX17" s="43"/>
      <c r="OXY17" s="43"/>
      <c r="OXZ17" s="43"/>
      <c r="OYA17" s="43"/>
      <c r="OYB17" s="43"/>
      <c r="OYC17" s="43"/>
      <c r="OYD17" s="43"/>
      <c r="OYE17" s="43"/>
      <c r="OYF17" s="43"/>
      <c r="OYG17" s="43"/>
      <c r="OYH17" s="43"/>
      <c r="OYI17" s="43"/>
      <c r="OYJ17" s="43"/>
      <c r="OYK17" s="43"/>
      <c r="OYL17" s="43"/>
      <c r="OYM17" s="43"/>
      <c r="OYN17" s="43"/>
      <c r="OYO17" s="43"/>
      <c r="OYP17" s="43"/>
      <c r="OYQ17" s="43"/>
      <c r="OYR17" s="43"/>
      <c r="OYS17" s="43"/>
      <c r="OYT17" s="43"/>
      <c r="OYU17" s="43"/>
      <c r="OYV17" s="43"/>
      <c r="OYW17" s="43"/>
      <c r="OYX17" s="43"/>
      <c r="OYY17" s="43"/>
      <c r="OYZ17" s="43"/>
      <c r="OZA17" s="43"/>
      <c r="OZB17" s="43"/>
      <c r="OZC17" s="43"/>
      <c r="OZD17" s="43"/>
      <c r="OZE17" s="43"/>
      <c r="OZF17" s="43"/>
      <c r="OZG17" s="43"/>
      <c r="OZH17" s="43"/>
      <c r="OZI17" s="43"/>
      <c r="OZJ17" s="43"/>
      <c r="OZK17" s="43"/>
      <c r="OZL17" s="43"/>
      <c r="OZM17" s="43"/>
      <c r="OZN17" s="43"/>
      <c r="OZO17" s="43"/>
      <c r="OZP17" s="43"/>
      <c r="OZQ17" s="43"/>
      <c r="OZR17" s="43"/>
      <c r="OZS17" s="43"/>
      <c r="OZT17" s="43"/>
      <c r="OZU17" s="43"/>
      <c r="OZV17" s="43"/>
      <c r="OZW17" s="43"/>
      <c r="OZX17" s="43"/>
      <c r="OZY17" s="43"/>
      <c r="OZZ17" s="43"/>
      <c r="PAA17" s="43"/>
      <c r="PAB17" s="43"/>
      <c r="PAC17" s="43"/>
      <c r="PAD17" s="43"/>
      <c r="PAE17" s="43"/>
      <c r="PAF17" s="43"/>
      <c r="PAG17" s="43"/>
      <c r="PAH17" s="43"/>
      <c r="PAI17" s="43"/>
      <c r="PAJ17" s="43"/>
      <c r="PAK17" s="43"/>
      <c r="PAL17" s="43"/>
      <c r="PAM17" s="43"/>
      <c r="PAN17" s="43"/>
      <c r="PAO17" s="43"/>
      <c r="PAP17" s="43"/>
      <c r="PAQ17" s="43"/>
      <c r="PAR17" s="43"/>
      <c r="PAS17" s="43"/>
      <c r="PAT17" s="43"/>
      <c r="PAU17" s="43"/>
      <c r="PAV17" s="43"/>
      <c r="PAW17" s="43"/>
      <c r="PAX17" s="43"/>
      <c r="PAY17" s="43"/>
      <c r="PAZ17" s="43"/>
      <c r="PBA17" s="43"/>
      <c r="PBB17" s="43"/>
      <c r="PBC17" s="43"/>
      <c r="PBD17" s="43"/>
      <c r="PBE17" s="43"/>
      <c r="PBF17" s="43"/>
      <c r="PBG17" s="43"/>
      <c r="PBH17" s="43"/>
      <c r="PBI17" s="43"/>
      <c r="PBJ17" s="43"/>
      <c r="PBK17" s="43"/>
      <c r="PBL17" s="43"/>
      <c r="PBM17" s="43"/>
      <c r="PBN17" s="43"/>
      <c r="PBO17" s="43"/>
      <c r="PBP17" s="43"/>
      <c r="PBQ17" s="43"/>
      <c r="PBR17" s="43"/>
      <c r="PBS17" s="43"/>
      <c r="PBT17" s="43"/>
      <c r="PBU17" s="43"/>
      <c r="PBV17" s="43"/>
      <c r="PBW17" s="43"/>
      <c r="PBX17" s="43"/>
      <c r="PBY17" s="43"/>
      <c r="PBZ17" s="43"/>
      <c r="PCA17" s="43"/>
      <c r="PCB17" s="43"/>
      <c r="PCC17" s="43"/>
      <c r="PCD17" s="43"/>
      <c r="PCE17" s="43"/>
      <c r="PCF17" s="43"/>
      <c r="PCG17" s="43"/>
      <c r="PCH17" s="43"/>
      <c r="PCI17" s="43"/>
      <c r="PCJ17" s="43"/>
      <c r="PCK17" s="43"/>
      <c r="PCL17" s="43"/>
      <c r="PCM17" s="43"/>
      <c r="PCN17" s="43"/>
      <c r="PCO17" s="43"/>
      <c r="PCP17" s="43"/>
      <c r="PCQ17" s="43"/>
      <c r="PCR17" s="43"/>
      <c r="PCS17" s="43"/>
      <c r="PCT17" s="43"/>
      <c r="PCU17" s="43"/>
      <c r="PCV17" s="43"/>
      <c r="PCW17" s="43"/>
      <c r="PCX17" s="43"/>
      <c r="PCY17" s="43"/>
      <c r="PCZ17" s="43"/>
      <c r="PDA17" s="43"/>
      <c r="PDB17" s="43"/>
      <c r="PDC17" s="43"/>
      <c r="PDD17" s="43"/>
      <c r="PDE17" s="43"/>
      <c r="PDF17" s="43"/>
      <c r="PDG17" s="43"/>
      <c r="PDH17" s="43"/>
      <c r="PDI17" s="43"/>
      <c r="PDJ17" s="43"/>
      <c r="PDK17" s="43"/>
      <c r="PDL17" s="43"/>
      <c r="PDM17" s="43"/>
      <c r="PDN17" s="43"/>
      <c r="PDO17" s="43"/>
      <c r="PDP17" s="43"/>
      <c r="PDQ17" s="43"/>
      <c r="PDR17" s="43"/>
      <c r="PDS17" s="43"/>
      <c r="PDT17" s="43"/>
      <c r="PDU17" s="43"/>
      <c r="PDV17" s="43"/>
      <c r="PDW17" s="43"/>
      <c r="PDX17" s="43"/>
      <c r="PDY17" s="43"/>
      <c r="PDZ17" s="43"/>
      <c r="PEA17" s="43"/>
      <c r="PEB17" s="43"/>
      <c r="PEC17" s="43"/>
      <c r="PED17" s="43"/>
      <c r="PEE17" s="43"/>
      <c r="PEF17" s="43"/>
      <c r="PEG17" s="43"/>
      <c r="PEH17" s="43"/>
      <c r="PEI17" s="43"/>
      <c r="PEJ17" s="43"/>
      <c r="PEK17" s="43"/>
      <c r="PEL17" s="43"/>
      <c r="PEM17" s="43"/>
      <c r="PEN17" s="43"/>
      <c r="PEO17" s="43"/>
      <c r="PEP17" s="43"/>
      <c r="PEQ17" s="43"/>
      <c r="PER17" s="43"/>
      <c r="PES17" s="43"/>
      <c r="PET17" s="43"/>
      <c r="PEU17" s="43"/>
      <c r="PEV17" s="43"/>
      <c r="PEW17" s="43"/>
      <c r="PEX17" s="43"/>
      <c r="PEY17" s="43"/>
      <c r="PEZ17" s="43"/>
      <c r="PFA17" s="43"/>
      <c r="PFB17" s="43"/>
      <c r="PFC17" s="43"/>
      <c r="PFD17" s="43"/>
      <c r="PFE17" s="43"/>
      <c r="PFF17" s="43"/>
      <c r="PFG17" s="43"/>
      <c r="PFH17" s="43"/>
      <c r="PFI17" s="43"/>
      <c r="PFJ17" s="43"/>
      <c r="PFK17" s="43"/>
      <c r="PFL17" s="43"/>
      <c r="PFM17" s="43"/>
      <c r="PFN17" s="43"/>
      <c r="PFO17" s="43"/>
      <c r="PFP17" s="43"/>
      <c r="PFQ17" s="43"/>
      <c r="PFR17" s="43"/>
      <c r="PFS17" s="43"/>
      <c r="PFT17" s="43"/>
      <c r="PFU17" s="43"/>
      <c r="PFV17" s="43"/>
      <c r="PFW17" s="43"/>
      <c r="PFX17" s="43"/>
      <c r="PFY17" s="43"/>
      <c r="PFZ17" s="43"/>
      <c r="PGA17" s="43"/>
      <c r="PGB17" s="43"/>
      <c r="PGC17" s="43"/>
      <c r="PGD17" s="43"/>
      <c r="PGE17" s="43"/>
      <c r="PGF17" s="43"/>
      <c r="PGG17" s="43"/>
      <c r="PGH17" s="43"/>
      <c r="PGI17" s="43"/>
      <c r="PGJ17" s="43"/>
      <c r="PGK17" s="43"/>
      <c r="PGL17" s="43"/>
      <c r="PGM17" s="43"/>
      <c r="PGN17" s="43"/>
      <c r="PGO17" s="43"/>
      <c r="PGP17" s="43"/>
      <c r="PGQ17" s="43"/>
      <c r="PGR17" s="43"/>
      <c r="PGS17" s="43"/>
      <c r="PGT17" s="43"/>
      <c r="PGU17" s="43"/>
      <c r="PGV17" s="43"/>
      <c r="PGW17" s="43"/>
      <c r="PGX17" s="43"/>
      <c r="PGY17" s="43"/>
      <c r="PGZ17" s="43"/>
      <c r="PHA17" s="43"/>
      <c r="PHB17" s="43"/>
      <c r="PHC17" s="43"/>
      <c r="PHD17" s="43"/>
      <c r="PHE17" s="43"/>
      <c r="PHF17" s="43"/>
      <c r="PHG17" s="43"/>
      <c r="PHH17" s="43"/>
      <c r="PHI17" s="43"/>
      <c r="PHJ17" s="43"/>
      <c r="PHK17" s="43"/>
      <c r="PHL17" s="43"/>
      <c r="PHM17" s="43"/>
      <c r="PHN17" s="43"/>
      <c r="PHO17" s="43"/>
      <c r="PHP17" s="43"/>
      <c r="PHQ17" s="43"/>
      <c r="PHR17" s="43"/>
      <c r="PHS17" s="43"/>
      <c r="PHT17" s="43"/>
      <c r="PHU17" s="43"/>
      <c r="PHV17" s="43"/>
      <c r="PHW17" s="43"/>
      <c r="PHX17" s="43"/>
      <c r="PHY17" s="43"/>
      <c r="PHZ17" s="43"/>
      <c r="PIA17" s="43"/>
      <c r="PIB17" s="43"/>
      <c r="PIC17" s="43"/>
      <c r="PID17" s="43"/>
      <c r="PIE17" s="43"/>
      <c r="PIF17" s="43"/>
      <c r="PIG17" s="43"/>
      <c r="PIH17" s="43"/>
      <c r="PII17" s="43"/>
      <c r="PIJ17" s="43"/>
      <c r="PIK17" s="43"/>
      <c r="PIL17" s="43"/>
      <c r="PIM17" s="43"/>
      <c r="PIN17" s="43"/>
      <c r="PIO17" s="43"/>
      <c r="PIP17" s="43"/>
      <c r="PIQ17" s="43"/>
      <c r="PIR17" s="43"/>
      <c r="PIS17" s="43"/>
      <c r="PIT17" s="43"/>
      <c r="PIU17" s="43"/>
      <c r="PIV17" s="43"/>
      <c r="PIW17" s="43"/>
      <c r="PIX17" s="43"/>
      <c r="PIY17" s="43"/>
      <c r="PIZ17" s="43"/>
      <c r="PJA17" s="43"/>
      <c r="PJB17" s="43"/>
      <c r="PJC17" s="43"/>
      <c r="PJD17" s="43"/>
      <c r="PJE17" s="43"/>
      <c r="PJF17" s="43"/>
      <c r="PJG17" s="43"/>
      <c r="PJH17" s="43"/>
      <c r="PJI17" s="43"/>
      <c r="PJJ17" s="43"/>
      <c r="PJK17" s="43"/>
      <c r="PJL17" s="43"/>
      <c r="PJM17" s="43"/>
      <c r="PJN17" s="43"/>
      <c r="PJO17" s="43"/>
      <c r="PJP17" s="43"/>
      <c r="PJQ17" s="43"/>
      <c r="PJR17" s="43"/>
      <c r="PJS17" s="43"/>
      <c r="PJT17" s="43"/>
      <c r="PJU17" s="43"/>
      <c r="PJV17" s="43"/>
      <c r="PJW17" s="43"/>
      <c r="PJX17" s="43"/>
      <c r="PJY17" s="43"/>
      <c r="PJZ17" s="43"/>
      <c r="PKA17" s="43"/>
      <c r="PKB17" s="43"/>
      <c r="PKC17" s="43"/>
      <c r="PKD17" s="43"/>
      <c r="PKE17" s="43"/>
      <c r="PKF17" s="43"/>
      <c r="PKG17" s="43"/>
      <c r="PKH17" s="43"/>
      <c r="PKI17" s="43"/>
      <c r="PKJ17" s="43"/>
      <c r="PKK17" s="43"/>
      <c r="PKL17" s="43"/>
      <c r="PKM17" s="43"/>
      <c r="PKN17" s="43"/>
      <c r="PKO17" s="43"/>
      <c r="PKP17" s="43"/>
      <c r="PKQ17" s="43"/>
      <c r="PKR17" s="43"/>
      <c r="PKS17" s="43"/>
      <c r="PKT17" s="43"/>
      <c r="PKU17" s="43"/>
      <c r="PKV17" s="43"/>
      <c r="PKW17" s="43"/>
      <c r="PKX17" s="43"/>
      <c r="PKY17" s="43"/>
      <c r="PKZ17" s="43"/>
      <c r="PLA17" s="43"/>
      <c r="PLB17" s="43"/>
      <c r="PLC17" s="43"/>
      <c r="PLD17" s="43"/>
      <c r="PLE17" s="43"/>
      <c r="PLF17" s="43"/>
      <c r="PLG17" s="43"/>
      <c r="PLH17" s="43"/>
      <c r="PLI17" s="43"/>
      <c r="PLJ17" s="43"/>
      <c r="PLK17" s="43"/>
      <c r="PLL17" s="43"/>
      <c r="PLM17" s="43"/>
      <c r="PLN17" s="43"/>
      <c r="PLO17" s="43"/>
      <c r="PLP17" s="43"/>
      <c r="PLQ17" s="43"/>
      <c r="PLR17" s="43"/>
      <c r="PLS17" s="43"/>
      <c r="PLT17" s="43"/>
      <c r="PLU17" s="43"/>
      <c r="PLV17" s="43"/>
      <c r="PLW17" s="43"/>
      <c r="PLX17" s="43"/>
      <c r="PLY17" s="43"/>
      <c r="PLZ17" s="43"/>
      <c r="PMA17" s="43"/>
      <c r="PMB17" s="43"/>
      <c r="PMC17" s="43"/>
      <c r="PMD17" s="43"/>
      <c r="PME17" s="43"/>
      <c r="PMF17" s="43"/>
      <c r="PMG17" s="43"/>
      <c r="PMH17" s="43"/>
      <c r="PMI17" s="43"/>
      <c r="PMJ17" s="43"/>
      <c r="PMK17" s="43"/>
      <c r="PML17" s="43"/>
      <c r="PMM17" s="43"/>
      <c r="PMN17" s="43"/>
      <c r="PMO17" s="43"/>
      <c r="PMP17" s="43"/>
      <c r="PMQ17" s="43"/>
      <c r="PMR17" s="43"/>
      <c r="PMS17" s="43"/>
      <c r="PMT17" s="43"/>
      <c r="PMU17" s="43"/>
      <c r="PMV17" s="43"/>
      <c r="PMW17" s="43"/>
      <c r="PMX17" s="43"/>
      <c r="PMY17" s="43"/>
      <c r="PMZ17" s="43"/>
      <c r="PNA17" s="43"/>
      <c r="PNB17" s="43"/>
      <c r="PNC17" s="43"/>
      <c r="PND17" s="43"/>
      <c r="PNE17" s="43"/>
      <c r="PNF17" s="43"/>
      <c r="PNG17" s="43"/>
      <c r="PNH17" s="43"/>
      <c r="PNI17" s="43"/>
      <c r="PNJ17" s="43"/>
      <c r="PNK17" s="43"/>
      <c r="PNL17" s="43"/>
      <c r="PNM17" s="43"/>
      <c r="PNN17" s="43"/>
      <c r="PNO17" s="43"/>
      <c r="PNP17" s="43"/>
      <c r="PNQ17" s="43"/>
      <c r="PNR17" s="43"/>
      <c r="PNS17" s="43"/>
      <c r="PNT17" s="43"/>
      <c r="PNU17" s="43"/>
      <c r="PNV17" s="43"/>
      <c r="PNW17" s="43"/>
      <c r="PNX17" s="43"/>
      <c r="PNY17" s="43"/>
      <c r="PNZ17" s="43"/>
      <c r="POA17" s="43"/>
      <c r="POB17" s="43"/>
      <c r="POC17" s="43"/>
      <c r="POD17" s="43"/>
      <c r="POE17" s="43"/>
      <c r="POF17" s="43"/>
      <c r="POG17" s="43"/>
      <c r="POH17" s="43"/>
      <c r="POI17" s="43"/>
      <c r="POJ17" s="43"/>
      <c r="POK17" s="43"/>
      <c r="POL17" s="43"/>
      <c r="POM17" s="43"/>
      <c r="PON17" s="43"/>
      <c r="POO17" s="43"/>
      <c r="POP17" s="43"/>
      <c r="POQ17" s="43"/>
      <c r="POR17" s="43"/>
      <c r="POS17" s="43"/>
      <c r="POT17" s="43"/>
      <c r="POU17" s="43"/>
      <c r="POV17" s="43"/>
      <c r="POW17" s="43"/>
      <c r="POX17" s="43"/>
      <c r="POY17" s="43"/>
      <c r="POZ17" s="43"/>
      <c r="PPA17" s="43"/>
      <c r="PPB17" s="43"/>
      <c r="PPC17" s="43"/>
      <c r="PPD17" s="43"/>
      <c r="PPE17" s="43"/>
      <c r="PPF17" s="43"/>
      <c r="PPG17" s="43"/>
      <c r="PPH17" s="43"/>
      <c r="PPI17" s="43"/>
      <c r="PPJ17" s="43"/>
      <c r="PPK17" s="43"/>
      <c r="PPL17" s="43"/>
      <c r="PPM17" s="43"/>
      <c r="PPN17" s="43"/>
      <c r="PPO17" s="43"/>
      <c r="PPP17" s="43"/>
      <c r="PPQ17" s="43"/>
      <c r="PPR17" s="43"/>
      <c r="PPS17" s="43"/>
      <c r="PPT17" s="43"/>
      <c r="PPU17" s="43"/>
      <c r="PPV17" s="43"/>
      <c r="PPW17" s="43"/>
      <c r="PPX17" s="43"/>
      <c r="PPY17" s="43"/>
      <c r="PPZ17" s="43"/>
      <c r="PQA17" s="43"/>
      <c r="PQB17" s="43"/>
      <c r="PQC17" s="43"/>
      <c r="PQD17" s="43"/>
      <c r="PQE17" s="43"/>
      <c r="PQF17" s="43"/>
      <c r="PQG17" s="43"/>
      <c r="PQH17" s="43"/>
      <c r="PQI17" s="43"/>
      <c r="PQJ17" s="43"/>
      <c r="PQK17" s="43"/>
      <c r="PQL17" s="43"/>
      <c r="PQM17" s="43"/>
      <c r="PQN17" s="43"/>
      <c r="PQO17" s="43"/>
      <c r="PQP17" s="43"/>
      <c r="PQQ17" s="43"/>
      <c r="PQR17" s="43"/>
      <c r="PQS17" s="43"/>
      <c r="PQT17" s="43"/>
      <c r="PQU17" s="43"/>
      <c r="PQV17" s="43"/>
      <c r="PQW17" s="43"/>
      <c r="PQX17" s="43"/>
      <c r="PQY17" s="43"/>
      <c r="PQZ17" s="43"/>
      <c r="PRA17" s="43"/>
      <c r="PRB17" s="43"/>
      <c r="PRC17" s="43"/>
      <c r="PRD17" s="43"/>
      <c r="PRE17" s="43"/>
      <c r="PRF17" s="43"/>
      <c r="PRG17" s="43"/>
      <c r="PRH17" s="43"/>
      <c r="PRI17" s="43"/>
      <c r="PRJ17" s="43"/>
      <c r="PRK17" s="43"/>
      <c r="PRL17" s="43"/>
      <c r="PRM17" s="43"/>
      <c r="PRN17" s="43"/>
      <c r="PRO17" s="43"/>
      <c r="PRP17" s="43"/>
      <c r="PRQ17" s="43"/>
      <c r="PRR17" s="43"/>
      <c r="PRS17" s="43"/>
      <c r="PRT17" s="43"/>
      <c r="PRU17" s="43"/>
      <c r="PRV17" s="43"/>
      <c r="PRW17" s="43"/>
      <c r="PRX17" s="43"/>
      <c r="PRY17" s="43"/>
      <c r="PRZ17" s="43"/>
      <c r="PSA17" s="43"/>
      <c r="PSB17" s="43"/>
      <c r="PSC17" s="43"/>
      <c r="PSD17" s="43"/>
      <c r="PSE17" s="43"/>
      <c r="PSF17" s="43"/>
      <c r="PSG17" s="43"/>
      <c r="PSH17" s="43"/>
      <c r="PSI17" s="43"/>
      <c r="PSJ17" s="43"/>
      <c r="PSK17" s="43"/>
      <c r="PSL17" s="43"/>
      <c r="PSM17" s="43"/>
      <c r="PSN17" s="43"/>
      <c r="PSO17" s="43"/>
      <c r="PSP17" s="43"/>
      <c r="PSQ17" s="43"/>
      <c r="PSR17" s="43"/>
      <c r="PSS17" s="43"/>
      <c r="PST17" s="43"/>
      <c r="PSU17" s="43"/>
      <c r="PSV17" s="43"/>
      <c r="PSW17" s="43"/>
      <c r="PSX17" s="43"/>
      <c r="PSY17" s="43"/>
      <c r="PSZ17" s="43"/>
      <c r="PTA17" s="43"/>
      <c r="PTB17" s="43"/>
      <c r="PTC17" s="43"/>
      <c r="PTD17" s="43"/>
      <c r="PTE17" s="43"/>
      <c r="PTF17" s="43"/>
      <c r="PTG17" s="43"/>
      <c r="PTH17" s="43"/>
      <c r="PTI17" s="43"/>
      <c r="PTJ17" s="43"/>
      <c r="PTK17" s="43"/>
      <c r="PTL17" s="43"/>
      <c r="PTM17" s="43"/>
      <c r="PTN17" s="43"/>
      <c r="PTO17" s="43"/>
      <c r="PTP17" s="43"/>
      <c r="PTQ17" s="43"/>
      <c r="PTR17" s="43"/>
      <c r="PTS17" s="43"/>
      <c r="PTT17" s="43"/>
      <c r="PTU17" s="43"/>
      <c r="PTV17" s="43"/>
      <c r="PTW17" s="43"/>
      <c r="PTX17" s="43"/>
      <c r="PTY17" s="43"/>
      <c r="PTZ17" s="43"/>
      <c r="PUA17" s="43"/>
      <c r="PUB17" s="43"/>
      <c r="PUC17" s="43"/>
      <c r="PUD17" s="43"/>
      <c r="PUE17" s="43"/>
      <c r="PUF17" s="43"/>
      <c r="PUG17" s="43"/>
      <c r="PUH17" s="43"/>
      <c r="PUI17" s="43"/>
      <c r="PUJ17" s="43"/>
      <c r="PUK17" s="43"/>
      <c r="PUL17" s="43"/>
      <c r="PUM17" s="43"/>
      <c r="PUN17" s="43"/>
      <c r="PUO17" s="43"/>
      <c r="PUP17" s="43"/>
      <c r="PUQ17" s="43"/>
      <c r="PUR17" s="43"/>
      <c r="PUS17" s="43"/>
      <c r="PUT17" s="43"/>
      <c r="PUU17" s="43"/>
      <c r="PUV17" s="43"/>
      <c r="PUW17" s="43"/>
      <c r="PUX17" s="43"/>
      <c r="PUY17" s="43"/>
      <c r="PUZ17" s="43"/>
      <c r="PVA17" s="43"/>
      <c r="PVB17" s="43"/>
      <c r="PVC17" s="43"/>
      <c r="PVD17" s="43"/>
      <c r="PVE17" s="43"/>
      <c r="PVF17" s="43"/>
      <c r="PVG17" s="43"/>
      <c r="PVH17" s="43"/>
      <c r="PVI17" s="43"/>
      <c r="PVJ17" s="43"/>
      <c r="PVK17" s="43"/>
      <c r="PVL17" s="43"/>
      <c r="PVM17" s="43"/>
      <c r="PVN17" s="43"/>
      <c r="PVO17" s="43"/>
      <c r="PVP17" s="43"/>
      <c r="PVQ17" s="43"/>
      <c r="PVR17" s="43"/>
      <c r="PVS17" s="43"/>
      <c r="PVT17" s="43"/>
      <c r="PVU17" s="43"/>
      <c r="PVV17" s="43"/>
      <c r="PVW17" s="43"/>
      <c r="PVX17" s="43"/>
      <c r="PVY17" s="43"/>
      <c r="PVZ17" s="43"/>
      <c r="PWA17" s="43"/>
      <c r="PWB17" s="43"/>
      <c r="PWC17" s="43"/>
      <c r="PWD17" s="43"/>
      <c r="PWE17" s="43"/>
      <c r="PWF17" s="43"/>
      <c r="PWG17" s="43"/>
      <c r="PWH17" s="43"/>
      <c r="PWI17" s="43"/>
      <c r="PWJ17" s="43"/>
      <c r="PWK17" s="43"/>
      <c r="PWL17" s="43"/>
      <c r="PWM17" s="43"/>
      <c r="PWN17" s="43"/>
      <c r="PWO17" s="43"/>
      <c r="PWP17" s="43"/>
      <c r="PWQ17" s="43"/>
      <c r="PWR17" s="43"/>
      <c r="PWS17" s="43"/>
      <c r="PWT17" s="43"/>
      <c r="PWU17" s="43"/>
      <c r="PWV17" s="43"/>
      <c r="PWW17" s="43"/>
      <c r="PWX17" s="43"/>
      <c r="PWY17" s="43"/>
      <c r="PWZ17" s="43"/>
      <c r="PXA17" s="43"/>
      <c r="PXB17" s="43"/>
      <c r="PXC17" s="43"/>
      <c r="PXD17" s="43"/>
      <c r="PXE17" s="43"/>
      <c r="PXF17" s="43"/>
      <c r="PXG17" s="43"/>
      <c r="PXH17" s="43"/>
      <c r="PXI17" s="43"/>
      <c r="PXJ17" s="43"/>
      <c r="PXK17" s="43"/>
      <c r="PXL17" s="43"/>
      <c r="PXM17" s="43"/>
      <c r="PXN17" s="43"/>
      <c r="PXO17" s="43"/>
      <c r="PXP17" s="43"/>
      <c r="PXQ17" s="43"/>
      <c r="PXR17" s="43"/>
      <c r="PXS17" s="43"/>
      <c r="PXT17" s="43"/>
      <c r="PXU17" s="43"/>
      <c r="PXV17" s="43"/>
      <c r="PXW17" s="43"/>
      <c r="PXX17" s="43"/>
      <c r="PXY17" s="43"/>
      <c r="PXZ17" s="43"/>
      <c r="PYA17" s="43"/>
      <c r="PYB17" s="43"/>
      <c r="PYC17" s="43"/>
      <c r="PYD17" s="43"/>
      <c r="PYE17" s="43"/>
      <c r="PYF17" s="43"/>
      <c r="PYG17" s="43"/>
      <c r="PYH17" s="43"/>
      <c r="PYI17" s="43"/>
      <c r="PYJ17" s="43"/>
      <c r="PYK17" s="43"/>
      <c r="PYL17" s="43"/>
      <c r="PYM17" s="43"/>
      <c r="PYN17" s="43"/>
      <c r="PYO17" s="43"/>
      <c r="PYP17" s="43"/>
      <c r="PYQ17" s="43"/>
      <c r="PYR17" s="43"/>
      <c r="PYS17" s="43"/>
      <c r="PYT17" s="43"/>
      <c r="PYU17" s="43"/>
      <c r="PYV17" s="43"/>
      <c r="PYW17" s="43"/>
      <c r="PYX17" s="43"/>
      <c r="PYY17" s="43"/>
      <c r="PYZ17" s="43"/>
      <c r="PZA17" s="43"/>
      <c r="PZB17" s="43"/>
      <c r="PZC17" s="43"/>
      <c r="PZD17" s="43"/>
      <c r="PZE17" s="43"/>
      <c r="PZF17" s="43"/>
      <c r="PZG17" s="43"/>
      <c r="PZH17" s="43"/>
      <c r="PZI17" s="43"/>
      <c r="PZJ17" s="43"/>
      <c r="PZK17" s="43"/>
      <c r="PZL17" s="43"/>
      <c r="PZM17" s="43"/>
      <c r="PZN17" s="43"/>
      <c r="PZO17" s="43"/>
      <c r="PZP17" s="43"/>
      <c r="PZQ17" s="43"/>
      <c r="PZR17" s="43"/>
      <c r="PZS17" s="43"/>
      <c r="PZT17" s="43"/>
      <c r="PZU17" s="43"/>
      <c r="PZV17" s="43"/>
      <c r="PZW17" s="43"/>
      <c r="PZX17" s="43"/>
      <c r="PZY17" s="43"/>
      <c r="PZZ17" s="43"/>
      <c r="QAA17" s="43"/>
      <c r="QAB17" s="43"/>
      <c r="QAC17" s="43"/>
      <c r="QAD17" s="43"/>
      <c r="QAE17" s="43"/>
      <c r="QAF17" s="43"/>
      <c r="QAG17" s="43"/>
      <c r="QAH17" s="43"/>
      <c r="QAI17" s="43"/>
      <c r="QAJ17" s="43"/>
      <c r="QAK17" s="43"/>
      <c r="QAL17" s="43"/>
      <c r="QAM17" s="43"/>
      <c r="QAN17" s="43"/>
      <c r="QAO17" s="43"/>
      <c r="QAP17" s="43"/>
      <c r="QAQ17" s="43"/>
      <c r="QAR17" s="43"/>
      <c r="QAS17" s="43"/>
      <c r="QAT17" s="43"/>
      <c r="QAU17" s="43"/>
      <c r="QAV17" s="43"/>
      <c r="QAW17" s="43"/>
      <c r="QAX17" s="43"/>
      <c r="QAY17" s="43"/>
      <c r="QAZ17" s="43"/>
      <c r="QBA17" s="43"/>
      <c r="QBB17" s="43"/>
      <c r="QBC17" s="43"/>
      <c r="QBD17" s="43"/>
      <c r="QBE17" s="43"/>
      <c r="QBF17" s="43"/>
      <c r="QBG17" s="43"/>
      <c r="QBH17" s="43"/>
      <c r="QBI17" s="43"/>
      <c r="QBJ17" s="43"/>
      <c r="QBK17" s="43"/>
      <c r="QBL17" s="43"/>
      <c r="QBM17" s="43"/>
      <c r="QBN17" s="43"/>
      <c r="QBO17" s="43"/>
      <c r="QBP17" s="43"/>
      <c r="QBQ17" s="43"/>
      <c r="QBR17" s="43"/>
      <c r="QBS17" s="43"/>
      <c r="QBT17" s="43"/>
      <c r="QBU17" s="43"/>
      <c r="QBV17" s="43"/>
      <c r="QBW17" s="43"/>
      <c r="QBX17" s="43"/>
      <c r="QBY17" s="43"/>
      <c r="QBZ17" s="43"/>
      <c r="QCA17" s="43"/>
      <c r="QCB17" s="43"/>
      <c r="QCC17" s="43"/>
      <c r="QCD17" s="43"/>
      <c r="QCE17" s="43"/>
      <c r="QCF17" s="43"/>
      <c r="QCG17" s="43"/>
      <c r="QCH17" s="43"/>
      <c r="QCI17" s="43"/>
      <c r="QCJ17" s="43"/>
      <c r="QCK17" s="43"/>
      <c r="QCL17" s="43"/>
      <c r="QCM17" s="43"/>
      <c r="QCN17" s="43"/>
      <c r="QCO17" s="43"/>
      <c r="QCP17" s="43"/>
      <c r="QCQ17" s="43"/>
      <c r="QCR17" s="43"/>
      <c r="QCS17" s="43"/>
      <c r="QCT17" s="43"/>
      <c r="QCU17" s="43"/>
      <c r="QCV17" s="43"/>
      <c r="QCW17" s="43"/>
      <c r="QCX17" s="43"/>
      <c r="QCY17" s="43"/>
      <c r="QCZ17" s="43"/>
      <c r="QDA17" s="43"/>
      <c r="QDB17" s="43"/>
      <c r="QDC17" s="43"/>
      <c r="QDD17" s="43"/>
      <c r="QDE17" s="43"/>
      <c r="QDF17" s="43"/>
      <c r="QDG17" s="43"/>
      <c r="QDH17" s="43"/>
      <c r="QDI17" s="43"/>
      <c r="QDJ17" s="43"/>
      <c r="QDK17" s="43"/>
      <c r="QDL17" s="43"/>
      <c r="QDM17" s="43"/>
      <c r="QDN17" s="43"/>
      <c r="QDO17" s="43"/>
      <c r="QDP17" s="43"/>
      <c r="QDQ17" s="43"/>
      <c r="QDR17" s="43"/>
      <c r="QDS17" s="43"/>
      <c r="QDT17" s="43"/>
      <c r="QDU17" s="43"/>
      <c r="QDV17" s="43"/>
      <c r="QDW17" s="43"/>
      <c r="QDX17" s="43"/>
      <c r="QDY17" s="43"/>
      <c r="QDZ17" s="43"/>
      <c r="QEA17" s="43"/>
      <c r="QEB17" s="43"/>
      <c r="QEC17" s="43"/>
      <c r="QED17" s="43"/>
      <c r="QEE17" s="43"/>
      <c r="QEF17" s="43"/>
      <c r="QEG17" s="43"/>
      <c r="QEH17" s="43"/>
      <c r="QEI17" s="43"/>
      <c r="QEJ17" s="43"/>
      <c r="QEK17" s="43"/>
      <c r="QEL17" s="43"/>
      <c r="QEM17" s="43"/>
      <c r="QEN17" s="43"/>
      <c r="QEO17" s="43"/>
      <c r="QEP17" s="43"/>
      <c r="QEQ17" s="43"/>
      <c r="QER17" s="43"/>
      <c r="QES17" s="43"/>
      <c r="QET17" s="43"/>
      <c r="QEU17" s="43"/>
      <c r="QEV17" s="43"/>
      <c r="QEW17" s="43"/>
      <c r="QEX17" s="43"/>
      <c r="QEY17" s="43"/>
      <c r="QEZ17" s="43"/>
      <c r="QFA17" s="43"/>
      <c r="QFB17" s="43"/>
      <c r="QFC17" s="43"/>
      <c r="QFD17" s="43"/>
      <c r="QFE17" s="43"/>
      <c r="QFF17" s="43"/>
      <c r="QFG17" s="43"/>
      <c r="QFH17" s="43"/>
      <c r="QFI17" s="43"/>
      <c r="QFJ17" s="43"/>
      <c r="QFK17" s="43"/>
      <c r="QFL17" s="43"/>
      <c r="QFM17" s="43"/>
      <c r="QFN17" s="43"/>
      <c r="QFO17" s="43"/>
      <c r="QFP17" s="43"/>
      <c r="QFQ17" s="43"/>
      <c r="QFR17" s="43"/>
      <c r="QFS17" s="43"/>
      <c r="QFT17" s="43"/>
      <c r="QFU17" s="43"/>
      <c r="QFV17" s="43"/>
      <c r="QFW17" s="43"/>
      <c r="QFX17" s="43"/>
      <c r="QFY17" s="43"/>
      <c r="QFZ17" s="43"/>
      <c r="QGA17" s="43"/>
      <c r="QGB17" s="43"/>
      <c r="QGC17" s="43"/>
      <c r="QGD17" s="43"/>
      <c r="QGE17" s="43"/>
      <c r="QGF17" s="43"/>
      <c r="QGG17" s="43"/>
      <c r="QGH17" s="43"/>
      <c r="QGI17" s="43"/>
      <c r="QGJ17" s="43"/>
      <c r="QGK17" s="43"/>
      <c r="QGL17" s="43"/>
      <c r="QGM17" s="43"/>
      <c r="QGN17" s="43"/>
      <c r="QGO17" s="43"/>
      <c r="QGP17" s="43"/>
      <c r="QGQ17" s="43"/>
      <c r="QGR17" s="43"/>
      <c r="QGS17" s="43"/>
      <c r="QGT17" s="43"/>
      <c r="QGU17" s="43"/>
      <c r="QGV17" s="43"/>
      <c r="QGW17" s="43"/>
      <c r="QGX17" s="43"/>
      <c r="QGY17" s="43"/>
      <c r="QGZ17" s="43"/>
      <c r="QHA17" s="43"/>
      <c r="QHB17" s="43"/>
      <c r="QHC17" s="43"/>
      <c r="QHD17" s="43"/>
      <c r="QHE17" s="43"/>
      <c r="QHF17" s="43"/>
      <c r="QHG17" s="43"/>
      <c r="QHH17" s="43"/>
      <c r="QHI17" s="43"/>
      <c r="QHJ17" s="43"/>
      <c r="QHK17" s="43"/>
      <c r="QHL17" s="43"/>
      <c r="QHM17" s="43"/>
      <c r="QHN17" s="43"/>
      <c r="QHO17" s="43"/>
      <c r="QHP17" s="43"/>
      <c r="QHQ17" s="43"/>
      <c r="QHR17" s="43"/>
      <c r="QHS17" s="43"/>
      <c r="QHT17" s="43"/>
      <c r="QHU17" s="43"/>
      <c r="QHV17" s="43"/>
      <c r="QHW17" s="43"/>
      <c r="QHX17" s="43"/>
      <c r="QHY17" s="43"/>
      <c r="QHZ17" s="43"/>
      <c r="QIA17" s="43"/>
      <c r="QIB17" s="43"/>
      <c r="QIC17" s="43"/>
      <c r="QID17" s="43"/>
      <c r="QIE17" s="43"/>
      <c r="QIF17" s="43"/>
      <c r="QIG17" s="43"/>
      <c r="QIH17" s="43"/>
      <c r="QII17" s="43"/>
      <c r="QIJ17" s="43"/>
      <c r="QIK17" s="43"/>
      <c r="QIL17" s="43"/>
      <c r="QIM17" s="43"/>
      <c r="QIN17" s="43"/>
      <c r="QIO17" s="43"/>
      <c r="QIP17" s="43"/>
      <c r="QIQ17" s="43"/>
      <c r="QIR17" s="43"/>
      <c r="QIS17" s="43"/>
      <c r="QIT17" s="43"/>
      <c r="QIU17" s="43"/>
      <c r="QIV17" s="43"/>
      <c r="QIW17" s="43"/>
      <c r="QIX17" s="43"/>
      <c r="QIY17" s="43"/>
      <c r="QIZ17" s="43"/>
      <c r="QJA17" s="43"/>
      <c r="QJB17" s="43"/>
      <c r="QJC17" s="43"/>
      <c r="QJD17" s="43"/>
      <c r="QJE17" s="43"/>
      <c r="QJF17" s="43"/>
      <c r="QJG17" s="43"/>
      <c r="QJH17" s="43"/>
      <c r="QJI17" s="43"/>
      <c r="QJJ17" s="43"/>
      <c r="QJK17" s="43"/>
      <c r="QJL17" s="43"/>
      <c r="QJM17" s="43"/>
      <c r="QJN17" s="43"/>
      <c r="QJO17" s="43"/>
      <c r="QJP17" s="43"/>
      <c r="QJQ17" s="43"/>
      <c r="QJR17" s="43"/>
      <c r="QJS17" s="43"/>
      <c r="QJT17" s="43"/>
      <c r="QJU17" s="43"/>
      <c r="QJV17" s="43"/>
      <c r="QJW17" s="43"/>
      <c r="QJX17" s="43"/>
      <c r="QJY17" s="43"/>
      <c r="QJZ17" s="43"/>
      <c r="QKA17" s="43"/>
      <c r="QKB17" s="43"/>
      <c r="QKC17" s="43"/>
      <c r="QKD17" s="43"/>
      <c r="QKE17" s="43"/>
      <c r="QKF17" s="43"/>
      <c r="QKG17" s="43"/>
      <c r="QKH17" s="43"/>
      <c r="QKI17" s="43"/>
      <c r="QKJ17" s="43"/>
      <c r="QKK17" s="43"/>
      <c r="QKL17" s="43"/>
      <c r="QKM17" s="43"/>
      <c r="QKN17" s="43"/>
      <c r="QKO17" s="43"/>
      <c r="QKP17" s="43"/>
      <c r="QKQ17" s="43"/>
      <c r="QKR17" s="43"/>
      <c r="QKS17" s="43"/>
      <c r="QKT17" s="43"/>
      <c r="QKU17" s="43"/>
      <c r="QKV17" s="43"/>
      <c r="QKW17" s="43"/>
      <c r="QKX17" s="43"/>
      <c r="QKY17" s="43"/>
      <c r="QKZ17" s="43"/>
      <c r="QLA17" s="43"/>
      <c r="QLB17" s="43"/>
      <c r="QLC17" s="43"/>
      <c r="QLD17" s="43"/>
      <c r="QLE17" s="43"/>
      <c r="QLF17" s="43"/>
      <c r="QLG17" s="43"/>
      <c r="QLH17" s="43"/>
      <c r="QLI17" s="43"/>
      <c r="QLJ17" s="43"/>
      <c r="QLK17" s="43"/>
      <c r="QLL17" s="43"/>
      <c r="QLM17" s="43"/>
      <c r="QLN17" s="43"/>
      <c r="QLO17" s="43"/>
      <c r="QLP17" s="43"/>
      <c r="QLQ17" s="43"/>
      <c r="QLR17" s="43"/>
      <c r="QLS17" s="43"/>
      <c r="QLT17" s="43"/>
      <c r="QLU17" s="43"/>
      <c r="QLV17" s="43"/>
      <c r="QLW17" s="43"/>
      <c r="QLX17" s="43"/>
      <c r="QLY17" s="43"/>
      <c r="QLZ17" s="43"/>
      <c r="QMA17" s="43"/>
      <c r="QMB17" s="43"/>
      <c r="QMC17" s="43"/>
      <c r="QMD17" s="43"/>
      <c r="QME17" s="43"/>
      <c r="QMF17" s="43"/>
      <c r="QMG17" s="43"/>
      <c r="QMH17" s="43"/>
      <c r="QMI17" s="43"/>
      <c r="QMJ17" s="43"/>
      <c r="QMK17" s="43"/>
      <c r="QML17" s="43"/>
      <c r="QMM17" s="43"/>
      <c r="QMN17" s="43"/>
      <c r="QMO17" s="43"/>
      <c r="QMP17" s="43"/>
      <c r="QMQ17" s="43"/>
      <c r="QMR17" s="43"/>
      <c r="QMS17" s="43"/>
      <c r="QMT17" s="43"/>
      <c r="QMU17" s="43"/>
      <c r="QMV17" s="43"/>
      <c r="QMW17" s="43"/>
      <c r="QMX17" s="43"/>
      <c r="QMY17" s="43"/>
      <c r="QMZ17" s="43"/>
      <c r="QNA17" s="43"/>
      <c r="QNB17" s="43"/>
      <c r="QNC17" s="43"/>
      <c r="QND17" s="43"/>
      <c r="QNE17" s="43"/>
      <c r="QNF17" s="43"/>
      <c r="QNG17" s="43"/>
      <c r="QNH17" s="43"/>
      <c r="QNI17" s="43"/>
      <c r="QNJ17" s="43"/>
      <c r="QNK17" s="43"/>
      <c r="QNL17" s="43"/>
      <c r="QNM17" s="43"/>
      <c r="QNN17" s="43"/>
      <c r="QNO17" s="43"/>
      <c r="QNP17" s="43"/>
      <c r="QNQ17" s="43"/>
      <c r="QNR17" s="43"/>
      <c r="QNS17" s="43"/>
      <c r="QNT17" s="43"/>
      <c r="QNU17" s="43"/>
      <c r="QNV17" s="43"/>
      <c r="QNW17" s="43"/>
      <c r="QNX17" s="43"/>
      <c r="QNY17" s="43"/>
      <c r="QNZ17" s="43"/>
      <c r="QOA17" s="43"/>
      <c r="QOB17" s="43"/>
      <c r="QOC17" s="43"/>
      <c r="QOD17" s="43"/>
      <c r="QOE17" s="43"/>
      <c r="QOF17" s="43"/>
      <c r="QOG17" s="43"/>
      <c r="QOH17" s="43"/>
      <c r="QOI17" s="43"/>
      <c r="QOJ17" s="43"/>
      <c r="QOK17" s="43"/>
      <c r="QOL17" s="43"/>
      <c r="QOM17" s="43"/>
      <c r="QON17" s="43"/>
      <c r="QOO17" s="43"/>
      <c r="QOP17" s="43"/>
      <c r="QOQ17" s="43"/>
      <c r="QOR17" s="43"/>
      <c r="QOS17" s="43"/>
      <c r="QOT17" s="43"/>
      <c r="QOU17" s="43"/>
      <c r="QOV17" s="43"/>
      <c r="QOW17" s="43"/>
      <c r="QOX17" s="43"/>
      <c r="QOY17" s="43"/>
      <c r="QOZ17" s="43"/>
      <c r="QPA17" s="43"/>
      <c r="QPB17" s="43"/>
      <c r="QPC17" s="43"/>
      <c r="QPD17" s="43"/>
      <c r="QPE17" s="43"/>
      <c r="QPF17" s="43"/>
      <c r="QPG17" s="43"/>
      <c r="QPH17" s="43"/>
      <c r="QPI17" s="43"/>
      <c r="QPJ17" s="43"/>
      <c r="QPK17" s="43"/>
      <c r="QPL17" s="43"/>
      <c r="QPM17" s="43"/>
      <c r="QPN17" s="43"/>
      <c r="QPO17" s="43"/>
      <c r="QPP17" s="43"/>
      <c r="QPQ17" s="43"/>
      <c r="QPR17" s="43"/>
      <c r="QPS17" s="43"/>
      <c r="QPT17" s="43"/>
      <c r="QPU17" s="43"/>
      <c r="QPV17" s="43"/>
      <c r="QPW17" s="43"/>
      <c r="QPX17" s="43"/>
      <c r="QPY17" s="43"/>
      <c r="QPZ17" s="43"/>
      <c r="QQA17" s="43"/>
      <c r="QQB17" s="43"/>
      <c r="QQC17" s="43"/>
      <c r="QQD17" s="43"/>
      <c r="QQE17" s="43"/>
      <c r="QQF17" s="43"/>
      <c r="QQG17" s="43"/>
      <c r="QQH17" s="43"/>
      <c r="QQI17" s="43"/>
      <c r="QQJ17" s="43"/>
      <c r="QQK17" s="43"/>
      <c r="QQL17" s="43"/>
      <c r="QQM17" s="43"/>
      <c r="QQN17" s="43"/>
      <c r="QQO17" s="43"/>
      <c r="QQP17" s="43"/>
      <c r="QQQ17" s="43"/>
      <c r="QQR17" s="43"/>
      <c r="QQS17" s="43"/>
      <c r="QQT17" s="43"/>
      <c r="QQU17" s="43"/>
      <c r="QQV17" s="43"/>
      <c r="QQW17" s="43"/>
      <c r="QQX17" s="43"/>
      <c r="QQY17" s="43"/>
      <c r="QQZ17" s="43"/>
      <c r="QRA17" s="43"/>
      <c r="QRB17" s="43"/>
      <c r="QRC17" s="43"/>
      <c r="QRD17" s="43"/>
      <c r="QRE17" s="43"/>
      <c r="QRF17" s="43"/>
      <c r="QRG17" s="43"/>
      <c r="QRH17" s="43"/>
      <c r="QRI17" s="43"/>
      <c r="QRJ17" s="43"/>
      <c r="QRK17" s="43"/>
      <c r="QRL17" s="43"/>
      <c r="QRM17" s="43"/>
      <c r="QRN17" s="43"/>
      <c r="QRO17" s="43"/>
      <c r="QRP17" s="43"/>
      <c r="QRQ17" s="43"/>
      <c r="QRR17" s="43"/>
      <c r="QRS17" s="43"/>
      <c r="QRT17" s="43"/>
      <c r="QRU17" s="43"/>
      <c r="QRV17" s="43"/>
      <c r="QRW17" s="43"/>
      <c r="QRX17" s="43"/>
      <c r="QRY17" s="43"/>
      <c r="QRZ17" s="43"/>
      <c r="QSA17" s="43"/>
      <c r="QSB17" s="43"/>
      <c r="QSC17" s="43"/>
      <c r="QSD17" s="43"/>
      <c r="QSE17" s="43"/>
      <c r="QSF17" s="43"/>
      <c r="QSG17" s="43"/>
      <c r="QSH17" s="43"/>
      <c r="QSI17" s="43"/>
      <c r="QSJ17" s="43"/>
      <c r="QSK17" s="43"/>
      <c r="QSL17" s="43"/>
      <c r="QSM17" s="43"/>
      <c r="QSN17" s="43"/>
      <c r="QSO17" s="43"/>
      <c r="QSP17" s="43"/>
      <c r="QSQ17" s="43"/>
      <c r="QSR17" s="43"/>
      <c r="QSS17" s="43"/>
      <c r="QST17" s="43"/>
      <c r="QSU17" s="43"/>
      <c r="QSV17" s="43"/>
      <c r="QSW17" s="43"/>
      <c r="QSX17" s="43"/>
      <c r="QSY17" s="43"/>
      <c r="QSZ17" s="43"/>
      <c r="QTA17" s="43"/>
      <c r="QTB17" s="43"/>
      <c r="QTC17" s="43"/>
      <c r="QTD17" s="43"/>
      <c r="QTE17" s="43"/>
      <c r="QTF17" s="43"/>
      <c r="QTG17" s="43"/>
      <c r="QTH17" s="43"/>
      <c r="QTI17" s="43"/>
      <c r="QTJ17" s="43"/>
      <c r="QTK17" s="43"/>
      <c r="QTL17" s="43"/>
      <c r="QTM17" s="43"/>
      <c r="QTN17" s="43"/>
      <c r="QTO17" s="43"/>
      <c r="QTP17" s="43"/>
      <c r="QTQ17" s="43"/>
      <c r="QTR17" s="43"/>
      <c r="QTS17" s="43"/>
      <c r="QTT17" s="43"/>
      <c r="QTU17" s="43"/>
      <c r="QTV17" s="43"/>
      <c r="QTW17" s="43"/>
      <c r="QTX17" s="43"/>
      <c r="QTY17" s="43"/>
      <c r="QTZ17" s="43"/>
      <c r="QUA17" s="43"/>
      <c r="QUB17" s="43"/>
      <c r="QUC17" s="43"/>
      <c r="QUD17" s="43"/>
      <c r="QUE17" s="43"/>
      <c r="QUF17" s="43"/>
      <c r="QUG17" s="43"/>
      <c r="QUH17" s="43"/>
      <c r="QUI17" s="43"/>
      <c r="QUJ17" s="43"/>
      <c r="QUK17" s="43"/>
      <c r="QUL17" s="43"/>
      <c r="QUM17" s="43"/>
      <c r="QUN17" s="43"/>
      <c r="QUO17" s="43"/>
      <c r="QUP17" s="43"/>
      <c r="QUQ17" s="43"/>
      <c r="QUR17" s="43"/>
      <c r="QUS17" s="43"/>
      <c r="QUT17" s="43"/>
      <c r="QUU17" s="43"/>
      <c r="QUV17" s="43"/>
      <c r="QUW17" s="43"/>
      <c r="QUX17" s="43"/>
      <c r="QUY17" s="43"/>
      <c r="QUZ17" s="43"/>
      <c r="QVA17" s="43"/>
      <c r="QVB17" s="43"/>
      <c r="QVC17" s="43"/>
      <c r="QVD17" s="43"/>
      <c r="QVE17" s="43"/>
      <c r="QVF17" s="43"/>
      <c r="QVG17" s="43"/>
      <c r="QVH17" s="43"/>
      <c r="QVI17" s="43"/>
      <c r="QVJ17" s="43"/>
      <c r="QVK17" s="43"/>
      <c r="QVL17" s="43"/>
      <c r="QVM17" s="43"/>
      <c r="QVN17" s="43"/>
      <c r="QVO17" s="43"/>
      <c r="QVP17" s="43"/>
      <c r="QVQ17" s="43"/>
      <c r="QVR17" s="43"/>
      <c r="QVS17" s="43"/>
      <c r="QVT17" s="43"/>
      <c r="QVU17" s="43"/>
      <c r="QVV17" s="43"/>
      <c r="QVW17" s="43"/>
      <c r="QVX17" s="43"/>
      <c r="QVY17" s="43"/>
      <c r="QVZ17" s="43"/>
      <c r="QWA17" s="43"/>
      <c r="QWB17" s="43"/>
      <c r="QWC17" s="43"/>
      <c r="QWD17" s="43"/>
      <c r="QWE17" s="43"/>
      <c r="QWF17" s="43"/>
      <c r="QWG17" s="43"/>
      <c r="QWH17" s="43"/>
      <c r="QWI17" s="43"/>
      <c r="QWJ17" s="43"/>
      <c r="QWK17" s="43"/>
      <c r="QWL17" s="43"/>
      <c r="QWM17" s="43"/>
      <c r="QWN17" s="43"/>
      <c r="QWO17" s="43"/>
      <c r="QWP17" s="43"/>
      <c r="QWQ17" s="43"/>
      <c r="QWR17" s="43"/>
      <c r="QWS17" s="43"/>
      <c r="QWT17" s="43"/>
      <c r="QWU17" s="43"/>
      <c r="QWV17" s="43"/>
      <c r="QWW17" s="43"/>
      <c r="QWX17" s="43"/>
      <c r="QWY17" s="43"/>
      <c r="QWZ17" s="43"/>
      <c r="QXA17" s="43"/>
      <c r="QXB17" s="43"/>
      <c r="QXC17" s="43"/>
      <c r="QXD17" s="43"/>
      <c r="QXE17" s="43"/>
      <c r="QXF17" s="43"/>
      <c r="QXG17" s="43"/>
      <c r="QXH17" s="43"/>
      <c r="QXI17" s="43"/>
      <c r="QXJ17" s="43"/>
      <c r="QXK17" s="43"/>
      <c r="QXL17" s="43"/>
      <c r="QXM17" s="43"/>
      <c r="QXN17" s="43"/>
      <c r="QXO17" s="43"/>
      <c r="QXP17" s="43"/>
      <c r="QXQ17" s="43"/>
      <c r="QXR17" s="43"/>
      <c r="QXS17" s="43"/>
      <c r="QXT17" s="43"/>
      <c r="QXU17" s="43"/>
      <c r="QXV17" s="43"/>
      <c r="QXW17" s="43"/>
      <c r="QXX17" s="43"/>
      <c r="QXY17" s="43"/>
      <c r="QXZ17" s="43"/>
      <c r="QYA17" s="43"/>
      <c r="QYB17" s="43"/>
      <c r="QYC17" s="43"/>
      <c r="QYD17" s="43"/>
      <c r="QYE17" s="43"/>
      <c r="QYF17" s="43"/>
      <c r="QYG17" s="43"/>
      <c r="QYH17" s="43"/>
      <c r="QYI17" s="43"/>
      <c r="QYJ17" s="43"/>
      <c r="QYK17" s="43"/>
      <c r="QYL17" s="43"/>
      <c r="QYM17" s="43"/>
      <c r="QYN17" s="43"/>
      <c r="QYO17" s="43"/>
      <c r="QYP17" s="43"/>
      <c r="QYQ17" s="43"/>
      <c r="QYR17" s="43"/>
      <c r="QYS17" s="43"/>
      <c r="QYT17" s="43"/>
      <c r="QYU17" s="43"/>
      <c r="QYV17" s="43"/>
      <c r="QYW17" s="43"/>
      <c r="QYX17" s="43"/>
      <c r="QYY17" s="43"/>
      <c r="QYZ17" s="43"/>
      <c r="QZA17" s="43"/>
      <c r="QZB17" s="43"/>
      <c r="QZC17" s="43"/>
      <c r="QZD17" s="43"/>
      <c r="QZE17" s="43"/>
      <c r="QZF17" s="43"/>
      <c r="QZG17" s="43"/>
      <c r="QZH17" s="43"/>
      <c r="QZI17" s="43"/>
      <c r="QZJ17" s="43"/>
      <c r="QZK17" s="43"/>
      <c r="QZL17" s="43"/>
      <c r="QZM17" s="43"/>
      <c r="QZN17" s="43"/>
      <c r="QZO17" s="43"/>
      <c r="QZP17" s="43"/>
      <c r="QZQ17" s="43"/>
      <c r="QZR17" s="43"/>
      <c r="QZS17" s="43"/>
      <c r="QZT17" s="43"/>
      <c r="QZU17" s="43"/>
      <c r="QZV17" s="43"/>
      <c r="QZW17" s="43"/>
      <c r="QZX17" s="43"/>
      <c r="QZY17" s="43"/>
      <c r="QZZ17" s="43"/>
      <c r="RAA17" s="43"/>
      <c r="RAB17" s="43"/>
      <c r="RAC17" s="43"/>
      <c r="RAD17" s="43"/>
      <c r="RAE17" s="43"/>
      <c r="RAF17" s="43"/>
      <c r="RAG17" s="43"/>
      <c r="RAH17" s="43"/>
      <c r="RAI17" s="43"/>
      <c r="RAJ17" s="43"/>
      <c r="RAK17" s="43"/>
      <c r="RAL17" s="43"/>
      <c r="RAM17" s="43"/>
      <c r="RAN17" s="43"/>
      <c r="RAO17" s="43"/>
      <c r="RAP17" s="43"/>
      <c r="RAQ17" s="43"/>
      <c r="RAR17" s="43"/>
      <c r="RAS17" s="43"/>
      <c r="RAT17" s="43"/>
      <c r="RAU17" s="43"/>
      <c r="RAV17" s="43"/>
      <c r="RAW17" s="43"/>
      <c r="RAX17" s="43"/>
      <c r="RAY17" s="43"/>
      <c r="RAZ17" s="43"/>
      <c r="RBA17" s="43"/>
      <c r="RBB17" s="43"/>
      <c r="RBC17" s="43"/>
      <c r="RBD17" s="43"/>
      <c r="RBE17" s="43"/>
      <c r="RBF17" s="43"/>
      <c r="RBG17" s="43"/>
      <c r="RBH17" s="43"/>
      <c r="RBI17" s="43"/>
      <c r="RBJ17" s="43"/>
      <c r="RBK17" s="43"/>
      <c r="RBL17" s="43"/>
      <c r="RBM17" s="43"/>
      <c r="RBN17" s="43"/>
      <c r="RBO17" s="43"/>
      <c r="RBP17" s="43"/>
      <c r="RBQ17" s="43"/>
      <c r="RBR17" s="43"/>
      <c r="RBS17" s="43"/>
      <c r="RBT17" s="43"/>
      <c r="RBU17" s="43"/>
      <c r="RBV17" s="43"/>
      <c r="RBW17" s="43"/>
      <c r="RBX17" s="43"/>
      <c r="RBY17" s="43"/>
      <c r="RBZ17" s="43"/>
      <c r="RCA17" s="43"/>
      <c r="RCB17" s="43"/>
      <c r="RCC17" s="43"/>
      <c r="RCD17" s="43"/>
      <c r="RCE17" s="43"/>
      <c r="RCF17" s="43"/>
      <c r="RCG17" s="43"/>
      <c r="RCH17" s="43"/>
      <c r="RCI17" s="43"/>
      <c r="RCJ17" s="43"/>
      <c r="RCK17" s="43"/>
      <c r="RCL17" s="43"/>
      <c r="RCM17" s="43"/>
      <c r="RCN17" s="43"/>
      <c r="RCO17" s="43"/>
      <c r="RCP17" s="43"/>
      <c r="RCQ17" s="43"/>
      <c r="RCR17" s="43"/>
      <c r="RCS17" s="43"/>
      <c r="RCT17" s="43"/>
      <c r="RCU17" s="43"/>
      <c r="RCV17" s="43"/>
      <c r="RCW17" s="43"/>
      <c r="RCX17" s="43"/>
      <c r="RCY17" s="43"/>
      <c r="RCZ17" s="43"/>
      <c r="RDA17" s="43"/>
      <c r="RDB17" s="43"/>
      <c r="RDC17" s="43"/>
      <c r="RDD17" s="43"/>
      <c r="RDE17" s="43"/>
      <c r="RDF17" s="43"/>
      <c r="RDG17" s="43"/>
      <c r="RDH17" s="43"/>
      <c r="RDI17" s="43"/>
      <c r="RDJ17" s="43"/>
      <c r="RDK17" s="43"/>
      <c r="RDL17" s="43"/>
      <c r="RDM17" s="43"/>
      <c r="RDN17" s="43"/>
      <c r="RDO17" s="43"/>
      <c r="RDP17" s="43"/>
      <c r="RDQ17" s="43"/>
      <c r="RDR17" s="43"/>
      <c r="RDS17" s="43"/>
      <c r="RDT17" s="43"/>
      <c r="RDU17" s="43"/>
      <c r="RDV17" s="43"/>
      <c r="RDW17" s="43"/>
      <c r="RDX17" s="43"/>
      <c r="RDY17" s="43"/>
      <c r="RDZ17" s="43"/>
      <c r="REA17" s="43"/>
      <c r="REB17" s="43"/>
      <c r="REC17" s="43"/>
      <c r="RED17" s="43"/>
      <c r="REE17" s="43"/>
      <c r="REF17" s="43"/>
      <c r="REG17" s="43"/>
      <c r="REH17" s="43"/>
      <c r="REI17" s="43"/>
      <c r="REJ17" s="43"/>
      <c r="REK17" s="43"/>
      <c r="REL17" s="43"/>
      <c r="REM17" s="43"/>
      <c r="REN17" s="43"/>
      <c r="REO17" s="43"/>
      <c r="REP17" s="43"/>
      <c r="REQ17" s="43"/>
      <c r="RER17" s="43"/>
      <c r="RES17" s="43"/>
      <c r="RET17" s="43"/>
      <c r="REU17" s="43"/>
      <c r="REV17" s="43"/>
      <c r="REW17" s="43"/>
      <c r="REX17" s="43"/>
      <c r="REY17" s="43"/>
      <c r="REZ17" s="43"/>
      <c r="RFA17" s="43"/>
      <c r="RFB17" s="43"/>
      <c r="RFC17" s="43"/>
      <c r="RFD17" s="43"/>
      <c r="RFE17" s="43"/>
      <c r="RFF17" s="43"/>
      <c r="RFG17" s="43"/>
      <c r="RFH17" s="43"/>
      <c r="RFI17" s="43"/>
      <c r="RFJ17" s="43"/>
      <c r="RFK17" s="43"/>
      <c r="RFL17" s="43"/>
      <c r="RFM17" s="43"/>
      <c r="RFN17" s="43"/>
      <c r="RFO17" s="43"/>
      <c r="RFP17" s="43"/>
      <c r="RFQ17" s="43"/>
      <c r="RFR17" s="43"/>
      <c r="RFS17" s="43"/>
      <c r="RFT17" s="43"/>
      <c r="RFU17" s="43"/>
      <c r="RFV17" s="43"/>
      <c r="RFW17" s="43"/>
      <c r="RFX17" s="43"/>
      <c r="RFY17" s="43"/>
      <c r="RFZ17" s="43"/>
      <c r="RGA17" s="43"/>
      <c r="RGB17" s="43"/>
      <c r="RGC17" s="43"/>
      <c r="RGD17" s="43"/>
      <c r="RGE17" s="43"/>
      <c r="RGF17" s="43"/>
      <c r="RGG17" s="43"/>
      <c r="RGH17" s="43"/>
      <c r="RGI17" s="43"/>
      <c r="RGJ17" s="43"/>
      <c r="RGK17" s="43"/>
      <c r="RGL17" s="43"/>
      <c r="RGM17" s="43"/>
      <c r="RGN17" s="43"/>
      <c r="RGO17" s="43"/>
      <c r="RGP17" s="43"/>
      <c r="RGQ17" s="43"/>
      <c r="RGR17" s="43"/>
      <c r="RGS17" s="43"/>
      <c r="RGT17" s="43"/>
      <c r="RGU17" s="43"/>
      <c r="RGV17" s="43"/>
      <c r="RGW17" s="43"/>
      <c r="RGX17" s="43"/>
      <c r="RGY17" s="43"/>
      <c r="RGZ17" s="43"/>
      <c r="RHA17" s="43"/>
      <c r="RHB17" s="43"/>
      <c r="RHC17" s="43"/>
      <c r="RHD17" s="43"/>
      <c r="RHE17" s="43"/>
      <c r="RHF17" s="43"/>
      <c r="RHG17" s="43"/>
      <c r="RHH17" s="43"/>
      <c r="RHI17" s="43"/>
      <c r="RHJ17" s="43"/>
      <c r="RHK17" s="43"/>
      <c r="RHL17" s="43"/>
      <c r="RHM17" s="43"/>
      <c r="RHN17" s="43"/>
      <c r="RHO17" s="43"/>
      <c r="RHP17" s="43"/>
      <c r="RHQ17" s="43"/>
      <c r="RHR17" s="43"/>
      <c r="RHS17" s="43"/>
      <c r="RHT17" s="43"/>
      <c r="RHU17" s="43"/>
      <c r="RHV17" s="43"/>
      <c r="RHW17" s="43"/>
      <c r="RHX17" s="43"/>
      <c r="RHY17" s="43"/>
      <c r="RHZ17" s="43"/>
      <c r="RIA17" s="43"/>
      <c r="RIB17" s="43"/>
      <c r="RIC17" s="43"/>
      <c r="RID17" s="43"/>
      <c r="RIE17" s="43"/>
      <c r="RIF17" s="43"/>
      <c r="RIG17" s="43"/>
      <c r="RIH17" s="43"/>
      <c r="RII17" s="43"/>
      <c r="RIJ17" s="43"/>
      <c r="RIK17" s="43"/>
      <c r="RIL17" s="43"/>
      <c r="RIM17" s="43"/>
      <c r="RIN17" s="43"/>
      <c r="RIO17" s="43"/>
      <c r="RIP17" s="43"/>
      <c r="RIQ17" s="43"/>
      <c r="RIR17" s="43"/>
      <c r="RIS17" s="43"/>
      <c r="RIT17" s="43"/>
      <c r="RIU17" s="43"/>
      <c r="RIV17" s="43"/>
      <c r="RIW17" s="43"/>
      <c r="RIX17" s="43"/>
      <c r="RIY17" s="43"/>
      <c r="RIZ17" s="43"/>
      <c r="RJA17" s="43"/>
      <c r="RJB17" s="43"/>
      <c r="RJC17" s="43"/>
      <c r="RJD17" s="43"/>
      <c r="RJE17" s="43"/>
      <c r="RJF17" s="43"/>
      <c r="RJG17" s="43"/>
      <c r="RJH17" s="43"/>
      <c r="RJI17" s="43"/>
      <c r="RJJ17" s="43"/>
      <c r="RJK17" s="43"/>
      <c r="RJL17" s="43"/>
      <c r="RJM17" s="43"/>
      <c r="RJN17" s="43"/>
      <c r="RJO17" s="43"/>
      <c r="RJP17" s="43"/>
      <c r="RJQ17" s="43"/>
      <c r="RJR17" s="43"/>
      <c r="RJS17" s="43"/>
      <c r="RJT17" s="43"/>
      <c r="RJU17" s="43"/>
      <c r="RJV17" s="43"/>
      <c r="RJW17" s="43"/>
      <c r="RJX17" s="43"/>
      <c r="RJY17" s="43"/>
      <c r="RJZ17" s="43"/>
      <c r="RKA17" s="43"/>
      <c r="RKB17" s="43"/>
      <c r="RKC17" s="43"/>
      <c r="RKD17" s="43"/>
      <c r="RKE17" s="43"/>
      <c r="RKF17" s="43"/>
      <c r="RKG17" s="43"/>
      <c r="RKH17" s="43"/>
      <c r="RKI17" s="43"/>
      <c r="RKJ17" s="43"/>
      <c r="RKK17" s="43"/>
      <c r="RKL17" s="43"/>
      <c r="RKM17" s="43"/>
      <c r="RKN17" s="43"/>
      <c r="RKO17" s="43"/>
      <c r="RKP17" s="43"/>
      <c r="RKQ17" s="43"/>
      <c r="RKR17" s="43"/>
      <c r="RKS17" s="43"/>
      <c r="RKT17" s="43"/>
      <c r="RKU17" s="43"/>
      <c r="RKV17" s="43"/>
      <c r="RKW17" s="43"/>
      <c r="RKX17" s="43"/>
      <c r="RKY17" s="43"/>
      <c r="RKZ17" s="43"/>
      <c r="RLA17" s="43"/>
      <c r="RLB17" s="43"/>
      <c r="RLC17" s="43"/>
      <c r="RLD17" s="43"/>
      <c r="RLE17" s="43"/>
      <c r="RLF17" s="43"/>
      <c r="RLG17" s="43"/>
      <c r="RLH17" s="43"/>
      <c r="RLI17" s="43"/>
      <c r="RLJ17" s="43"/>
      <c r="RLK17" s="43"/>
      <c r="RLL17" s="43"/>
      <c r="RLM17" s="43"/>
      <c r="RLN17" s="43"/>
      <c r="RLO17" s="43"/>
      <c r="RLP17" s="43"/>
      <c r="RLQ17" s="43"/>
      <c r="RLR17" s="43"/>
      <c r="RLS17" s="43"/>
      <c r="RLT17" s="43"/>
      <c r="RLU17" s="43"/>
      <c r="RLV17" s="43"/>
      <c r="RLW17" s="43"/>
      <c r="RLX17" s="43"/>
      <c r="RLY17" s="43"/>
      <c r="RLZ17" s="43"/>
      <c r="RMA17" s="43"/>
      <c r="RMB17" s="43"/>
      <c r="RMC17" s="43"/>
      <c r="RMD17" s="43"/>
      <c r="RME17" s="43"/>
      <c r="RMF17" s="43"/>
      <c r="RMG17" s="43"/>
      <c r="RMH17" s="43"/>
      <c r="RMI17" s="43"/>
      <c r="RMJ17" s="43"/>
      <c r="RMK17" s="43"/>
      <c r="RML17" s="43"/>
      <c r="RMM17" s="43"/>
      <c r="RMN17" s="43"/>
      <c r="RMO17" s="43"/>
      <c r="RMP17" s="43"/>
      <c r="RMQ17" s="43"/>
      <c r="RMR17" s="43"/>
      <c r="RMS17" s="43"/>
      <c r="RMT17" s="43"/>
      <c r="RMU17" s="43"/>
      <c r="RMV17" s="43"/>
      <c r="RMW17" s="43"/>
      <c r="RMX17" s="43"/>
      <c r="RMY17" s="43"/>
      <c r="RMZ17" s="43"/>
      <c r="RNA17" s="43"/>
      <c r="RNB17" s="43"/>
      <c r="RNC17" s="43"/>
      <c r="RND17" s="43"/>
      <c r="RNE17" s="43"/>
      <c r="RNF17" s="43"/>
      <c r="RNG17" s="43"/>
      <c r="RNH17" s="43"/>
      <c r="RNI17" s="43"/>
      <c r="RNJ17" s="43"/>
      <c r="RNK17" s="43"/>
      <c r="RNL17" s="43"/>
      <c r="RNM17" s="43"/>
      <c r="RNN17" s="43"/>
      <c r="RNO17" s="43"/>
      <c r="RNP17" s="43"/>
      <c r="RNQ17" s="43"/>
      <c r="RNR17" s="43"/>
      <c r="RNS17" s="43"/>
      <c r="RNT17" s="43"/>
      <c r="RNU17" s="43"/>
      <c r="RNV17" s="43"/>
      <c r="RNW17" s="43"/>
      <c r="RNX17" s="43"/>
      <c r="RNY17" s="43"/>
      <c r="RNZ17" s="43"/>
      <c r="ROA17" s="43"/>
      <c r="ROB17" s="43"/>
      <c r="ROC17" s="43"/>
      <c r="ROD17" s="43"/>
      <c r="ROE17" s="43"/>
      <c r="ROF17" s="43"/>
      <c r="ROG17" s="43"/>
      <c r="ROH17" s="43"/>
      <c r="ROI17" s="43"/>
      <c r="ROJ17" s="43"/>
      <c r="ROK17" s="43"/>
      <c r="ROL17" s="43"/>
      <c r="ROM17" s="43"/>
      <c r="RON17" s="43"/>
      <c r="ROO17" s="43"/>
      <c r="ROP17" s="43"/>
      <c r="ROQ17" s="43"/>
      <c r="ROR17" s="43"/>
      <c r="ROS17" s="43"/>
      <c r="ROT17" s="43"/>
      <c r="ROU17" s="43"/>
      <c r="ROV17" s="43"/>
      <c r="ROW17" s="43"/>
      <c r="ROX17" s="43"/>
      <c r="ROY17" s="43"/>
      <c r="ROZ17" s="43"/>
      <c r="RPA17" s="43"/>
      <c r="RPB17" s="43"/>
      <c r="RPC17" s="43"/>
      <c r="RPD17" s="43"/>
      <c r="RPE17" s="43"/>
      <c r="RPF17" s="43"/>
      <c r="RPG17" s="43"/>
      <c r="RPH17" s="43"/>
      <c r="RPI17" s="43"/>
      <c r="RPJ17" s="43"/>
      <c r="RPK17" s="43"/>
      <c r="RPL17" s="43"/>
      <c r="RPM17" s="43"/>
      <c r="RPN17" s="43"/>
      <c r="RPO17" s="43"/>
      <c r="RPP17" s="43"/>
      <c r="RPQ17" s="43"/>
      <c r="RPR17" s="43"/>
      <c r="RPS17" s="43"/>
      <c r="RPT17" s="43"/>
      <c r="RPU17" s="43"/>
      <c r="RPV17" s="43"/>
      <c r="RPW17" s="43"/>
      <c r="RPX17" s="43"/>
      <c r="RPY17" s="43"/>
      <c r="RPZ17" s="43"/>
      <c r="RQA17" s="43"/>
      <c r="RQB17" s="43"/>
      <c r="RQC17" s="43"/>
      <c r="RQD17" s="43"/>
      <c r="RQE17" s="43"/>
      <c r="RQF17" s="43"/>
      <c r="RQG17" s="43"/>
      <c r="RQH17" s="43"/>
      <c r="RQI17" s="43"/>
      <c r="RQJ17" s="43"/>
      <c r="RQK17" s="43"/>
      <c r="RQL17" s="43"/>
      <c r="RQM17" s="43"/>
      <c r="RQN17" s="43"/>
      <c r="RQO17" s="43"/>
      <c r="RQP17" s="43"/>
      <c r="RQQ17" s="43"/>
      <c r="RQR17" s="43"/>
      <c r="RQS17" s="43"/>
      <c r="RQT17" s="43"/>
      <c r="RQU17" s="43"/>
      <c r="RQV17" s="43"/>
      <c r="RQW17" s="43"/>
      <c r="RQX17" s="43"/>
      <c r="RQY17" s="43"/>
      <c r="RQZ17" s="43"/>
      <c r="RRA17" s="43"/>
      <c r="RRB17" s="43"/>
      <c r="RRC17" s="43"/>
      <c r="RRD17" s="43"/>
      <c r="RRE17" s="43"/>
      <c r="RRF17" s="43"/>
      <c r="RRG17" s="43"/>
      <c r="RRH17" s="43"/>
      <c r="RRI17" s="43"/>
      <c r="RRJ17" s="43"/>
      <c r="RRK17" s="43"/>
      <c r="RRL17" s="43"/>
      <c r="RRM17" s="43"/>
      <c r="RRN17" s="43"/>
      <c r="RRO17" s="43"/>
      <c r="RRP17" s="43"/>
      <c r="RRQ17" s="43"/>
      <c r="RRR17" s="43"/>
      <c r="RRS17" s="43"/>
      <c r="RRT17" s="43"/>
      <c r="RRU17" s="43"/>
      <c r="RRV17" s="43"/>
      <c r="RRW17" s="43"/>
      <c r="RRX17" s="43"/>
      <c r="RRY17" s="43"/>
      <c r="RRZ17" s="43"/>
      <c r="RSA17" s="43"/>
      <c r="RSB17" s="43"/>
      <c r="RSC17" s="43"/>
      <c r="RSD17" s="43"/>
      <c r="RSE17" s="43"/>
      <c r="RSF17" s="43"/>
      <c r="RSG17" s="43"/>
      <c r="RSH17" s="43"/>
      <c r="RSI17" s="43"/>
      <c r="RSJ17" s="43"/>
      <c r="RSK17" s="43"/>
      <c r="RSL17" s="43"/>
      <c r="RSM17" s="43"/>
      <c r="RSN17" s="43"/>
      <c r="RSO17" s="43"/>
      <c r="RSP17" s="43"/>
      <c r="RSQ17" s="43"/>
      <c r="RSR17" s="43"/>
      <c r="RSS17" s="43"/>
      <c r="RST17" s="43"/>
      <c r="RSU17" s="43"/>
      <c r="RSV17" s="43"/>
      <c r="RSW17" s="43"/>
      <c r="RSX17" s="43"/>
      <c r="RSY17" s="43"/>
      <c r="RSZ17" s="43"/>
      <c r="RTA17" s="43"/>
      <c r="RTB17" s="43"/>
      <c r="RTC17" s="43"/>
      <c r="RTD17" s="43"/>
      <c r="RTE17" s="43"/>
      <c r="RTF17" s="43"/>
      <c r="RTG17" s="43"/>
      <c r="RTH17" s="43"/>
      <c r="RTI17" s="43"/>
      <c r="RTJ17" s="43"/>
      <c r="RTK17" s="43"/>
      <c r="RTL17" s="43"/>
      <c r="RTM17" s="43"/>
      <c r="RTN17" s="43"/>
      <c r="RTO17" s="43"/>
      <c r="RTP17" s="43"/>
      <c r="RTQ17" s="43"/>
      <c r="RTR17" s="43"/>
      <c r="RTS17" s="43"/>
      <c r="RTT17" s="43"/>
      <c r="RTU17" s="43"/>
      <c r="RTV17" s="43"/>
      <c r="RTW17" s="43"/>
      <c r="RTX17" s="43"/>
      <c r="RTY17" s="43"/>
      <c r="RTZ17" s="43"/>
      <c r="RUA17" s="43"/>
      <c r="RUB17" s="43"/>
      <c r="RUC17" s="43"/>
      <c r="RUD17" s="43"/>
      <c r="RUE17" s="43"/>
      <c r="RUF17" s="43"/>
      <c r="RUG17" s="43"/>
      <c r="RUH17" s="43"/>
      <c r="RUI17" s="43"/>
      <c r="RUJ17" s="43"/>
      <c r="RUK17" s="43"/>
      <c r="RUL17" s="43"/>
      <c r="RUM17" s="43"/>
      <c r="RUN17" s="43"/>
      <c r="RUO17" s="43"/>
      <c r="RUP17" s="43"/>
      <c r="RUQ17" s="43"/>
      <c r="RUR17" s="43"/>
      <c r="RUS17" s="43"/>
      <c r="RUT17" s="43"/>
      <c r="RUU17" s="43"/>
      <c r="RUV17" s="43"/>
      <c r="RUW17" s="43"/>
      <c r="RUX17" s="43"/>
      <c r="RUY17" s="43"/>
      <c r="RUZ17" s="43"/>
      <c r="RVA17" s="43"/>
      <c r="RVB17" s="43"/>
      <c r="RVC17" s="43"/>
      <c r="RVD17" s="43"/>
      <c r="RVE17" s="43"/>
      <c r="RVF17" s="43"/>
      <c r="RVG17" s="43"/>
      <c r="RVH17" s="43"/>
      <c r="RVI17" s="43"/>
      <c r="RVJ17" s="43"/>
      <c r="RVK17" s="43"/>
      <c r="RVL17" s="43"/>
      <c r="RVM17" s="43"/>
      <c r="RVN17" s="43"/>
      <c r="RVO17" s="43"/>
      <c r="RVP17" s="43"/>
      <c r="RVQ17" s="43"/>
      <c r="RVR17" s="43"/>
      <c r="RVS17" s="43"/>
      <c r="RVT17" s="43"/>
      <c r="RVU17" s="43"/>
      <c r="RVV17" s="43"/>
      <c r="RVW17" s="43"/>
      <c r="RVX17" s="43"/>
      <c r="RVY17" s="43"/>
      <c r="RVZ17" s="43"/>
      <c r="RWA17" s="43"/>
      <c r="RWB17" s="43"/>
      <c r="RWC17" s="43"/>
      <c r="RWD17" s="43"/>
      <c r="RWE17" s="43"/>
      <c r="RWF17" s="43"/>
      <c r="RWG17" s="43"/>
      <c r="RWH17" s="43"/>
      <c r="RWI17" s="43"/>
      <c r="RWJ17" s="43"/>
      <c r="RWK17" s="43"/>
      <c r="RWL17" s="43"/>
      <c r="RWM17" s="43"/>
      <c r="RWN17" s="43"/>
      <c r="RWO17" s="43"/>
      <c r="RWP17" s="43"/>
      <c r="RWQ17" s="43"/>
      <c r="RWR17" s="43"/>
      <c r="RWS17" s="43"/>
      <c r="RWT17" s="43"/>
      <c r="RWU17" s="43"/>
      <c r="RWV17" s="43"/>
      <c r="RWW17" s="43"/>
      <c r="RWX17" s="43"/>
      <c r="RWY17" s="43"/>
      <c r="RWZ17" s="43"/>
      <c r="RXA17" s="43"/>
      <c r="RXB17" s="43"/>
      <c r="RXC17" s="43"/>
      <c r="RXD17" s="43"/>
      <c r="RXE17" s="43"/>
      <c r="RXF17" s="43"/>
      <c r="RXG17" s="43"/>
      <c r="RXH17" s="43"/>
      <c r="RXI17" s="43"/>
      <c r="RXJ17" s="43"/>
      <c r="RXK17" s="43"/>
      <c r="RXL17" s="43"/>
      <c r="RXM17" s="43"/>
      <c r="RXN17" s="43"/>
      <c r="RXO17" s="43"/>
      <c r="RXP17" s="43"/>
      <c r="RXQ17" s="43"/>
      <c r="RXR17" s="43"/>
      <c r="RXS17" s="43"/>
      <c r="RXT17" s="43"/>
      <c r="RXU17" s="43"/>
      <c r="RXV17" s="43"/>
      <c r="RXW17" s="43"/>
      <c r="RXX17" s="43"/>
      <c r="RXY17" s="43"/>
      <c r="RXZ17" s="43"/>
      <c r="RYA17" s="43"/>
      <c r="RYB17" s="43"/>
      <c r="RYC17" s="43"/>
      <c r="RYD17" s="43"/>
      <c r="RYE17" s="43"/>
      <c r="RYF17" s="43"/>
      <c r="RYG17" s="43"/>
      <c r="RYH17" s="43"/>
      <c r="RYI17" s="43"/>
      <c r="RYJ17" s="43"/>
      <c r="RYK17" s="43"/>
      <c r="RYL17" s="43"/>
      <c r="RYM17" s="43"/>
      <c r="RYN17" s="43"/>
      <c r="RYO17" s="43"/>
      <c r="RYP17" s="43"/>
      <c r="RYQ17" s="43"/>
      <c r="RYR17" s="43"/>
      <c r="RYS17" s="43"/>
      <c r="RYT17" s="43"/>
      <c r="RYU17" s="43"/>
      <c r="RYV17" s="43"/>
      <c r="RYW17" s="43"/>
      <c r="RYX17" s="43"/>
      <c r="RYY17" s="43"/>
      <c r="RYZ17" s="43"/>
      <c r="RZA17" s="43"/>
      <c r="RZB17" s="43"/>
      <c r="RZC17" s="43"/>
      <c r="RZD17" s="43"/>
      <c r="RZE17" s="43"/>
      <c r="RZF17" s="43"/>
      <c r="RZG17" s="43"/>
      <c r="RZH17" s="43"/>
      <c r="RZI17" s="43"/>
      <c r="RZJ17" s="43"/>
      <c r="RZK17" s="43"/>
      <c r="RZL17" s="43"/>
      <c r="RZM17" s="43"/>
      <c r="RZN17" s="43"/>
      <c r="RZO17" s="43"/>
      <c r="RZP17" s="43"/>
      <c r="RZQ17" s="43"/>
      <c r="RZR17" s="43"/>
      <c r="RZS17" s="43"/>
      <c r="RZT17" s="43"/>
      <c r="RZU17" s="43"/>
      <c r="RZV17" s="43"/>
      <c r="RZW17" s="43"/>
      <c r="RZX17" s="43"/>
      <c r="RZY17" s="43"/>
      <c r="RZZ17" s="43"/>
      <c r="SAA17" s="43"/>
      <c r="SAB17" s="43"/>
      <c r="SAC17" s="43"/>
      <c r="SAD17" s="43"/>
      <c r="SAE17" s="43"/>
      <c r="SAF17" s="43"/>
      <c r="SAG17" s="43"/>
      <c r="SAH17" s="43"/>
      <c r="SAI17" s="43"/>
      <c r="SAJ17" s="43"/>
      <c r="SAK17" s="43"/>
      <c r="SAL17" s="43"/>
      <c r="SAM17" s="43"/>
      <c r="SAN17" s="43"/>
      <c r="SAO17" s="43"/>
      <c r="SAP17" s="43"/>
      <c r="SAQ17" s="43"/>
      <c r="SAR17" s="43"/>
      <c r="SAS17" s="43"/>
      <c r="SAT17" s="43"/>
      <c r="SAU17" s="43"/>
      <c r="SAV17" s="43"/>
      <c r="SAW17" s="43"/>
      <c r="SAX17" s="43"/>
      <c r="SAY17" s="43"/>
      <c r="SAZ17" s="43"/>
      <c r="SBA17" s="43"/>
      <c r="SBB17" s="43"/>
      <c r="SBC17" s="43"/>
      <c r="SBD17" s="43"/>
      <c r="SBE17" s="43"/>
      <c r="SBF17" s="43"/>
      <c r="SBG17" s="43"/>
      <c r="SBH17" s="43"/>
      <c r="SBI17" s="43"/>
      <c r="SBJ17" s="43"/>
      <c r="SBK17" s="43"/>
      <c r="SBL17" s="43"/>
      <c r="SBM17" s="43"/>
      <c r="SBN17" s="43"/>
      <c r="SBO17" s="43"/>
      <c r="SBP17" s="43"/>
      <c r="SBQ17" s="43"/>
      <c r="SBR17" s="43"/>
      <c r="SBS17" s="43"/>
      <c r="SBT17" s="43"/>
      <c r="SBU17" s="43"/>
      <c r="SBV17" s="43"/>
      <c r="SBW17" s="43"/>
      <c r="SBX17" s="43"/>
      <c r="SBY17" s="43"/>
      <c r="SBZ17" s="43"/>
      <c r="SCA17" s="43"/>
      <c r="SCB17" s="43"/>
      <c r="SCC17" s="43"/>
      <c r="SCD17" s="43"/>
      <c r="SCE17" s="43"/>
      <c r="SCF17" s="43"/>
      <c r="SCG17" s="43"/>
      <c r="SCH17" s="43"/>
      <c r="SCI17" s="43"/>
      <c r="SCJ17" s="43"/>
      <c r="SCK17" s="43"/>
      <c r="SCL17" s="43"/>
      <c r="SCM17" s="43"/>
      <c r="SCN17" s="43"/>
      <c r="SCO17" s="43"/>
      <c r="SCP17" s="43"/>
      <c r="SCQ17" s="43"/>
      <c r="SCR17" s="43"/>
      <c r="SCS17" s="43"/>
      <c r="SCT17" s="43"/>
      <c r="SCU17" s="43"/>
      <c r="SCV17" s="43"/>
      <c r="SCW17" s="43"/>
      <c r="SCX17" s="43"/>
      <c r="SCY17" s="43"/>
      <c r="SCZ17" s="43"/>
      <c r="SDA17" s="43"/>
      <c r="SDB17" s="43"/>
      <c r="SDC17" s="43"/>
      <c r="SDD17" s="43"/>
      <c r="SDE17" s="43"/>
      <c r="SDF17" s="43"/>
      <c r="SDG17" s="43"/>
      <c r="SDH17" s="43"/>
      <c r="SDI17" s="43"/>
      <c r="SDJ17" s="43"/>
      <c r="SDK17" s="43"/>
      <c r="SDL17" s="43"/>
      <c r="SDM17" s="43"/>
      <c r="SDN17" s="43"/>
      <c r="SDO17" s="43"/>
      <c r="SDP17" s="43"/>
      <c r="SDQ17" s="43"/>
      <c r="SDR17" s="43"/>
      <c r="SDS17" s="43"/>
      <c r="SDT17" s="43"/>
      <c r="SDU17" s="43"/>
      <c r="SDV17" s="43"/>
      <c r="SDW17" s="43"/>
      <c r="SDX17" s="43"/>
      <c r="SDY17" s="43"/>
      <c r="SDZ17" s="43"/>
      <c r="SEA17" s="43"/>
      <c r="SEB17" s="43"/>
      <c r="SEC17" s="43"/>
      <c r="SED17" s="43"/>
      <c r="SEE17" s="43"/>
      <c r="SEF17" s="43"/>
      <c r="SEG17" s="43"/>
      <c r="SEH17" s="43"/>
      <c r="SEI17" s="43"/>
      <c r="SEJ17" s="43"/>
      <c r="SEK17" s="43"/>
      <c r="SEL17" s="43"/>
      <c r="SEM17" s="43"/>
      <c r="SEN17" s="43"/>
      <c r="SEO17" s="43"/>
      <c r="SEP17" s="43"/>
      <c r="SEQ17" s="43"/>
      <c r="SER17" s="43"/>
      <c r="SES17" s="43"/>
      <c r="SET17" s="43"/>
      <c r="SEU17" s="43"/>
      <c r="SEV17" s="43"/>
      <c r="SEW17" s="43"/>
      <c r="SEX17" s="43"/>
      <c r="SEY17" s="43"/>
      <c r="SEZ17" s="43"/>
      <c r="SFA17" s="43"/>
      <c r="SFB17" s="43"/>
      <c r="SFC17" s="43"/>
      <c r="SFD17" s="43"/>
      <c r="SFE17" s="43"/>
      <c r="SFF17" s="43"/>
      <c r="SFG17" s="43"/>
      <c r="SFH17" s="43"/>
      <c r="SFI17" s="43"/>
      <c r="SFJ17" s="43"/>
      <c r="SFK17" s="43"/>
      <c r="SFL17" s="43"/>
      <c r="SFM17" s="43"/>
      <c r="SFN17" s="43"/>
      <c r="SFO17" s="43"/>
      <c r="SFP17" s="43"/>
      <c r="SFQ17" s="43"/>
      <c r="SFR17" s="43"/>
      <c r="SFS17" s="43"/>
      <c r="SFT17" s="43"/>
      <c r="SFU17" s="43"/>
      <c r="SFV17" s="43"/>
      <c r="SFW17" s="43"/>
      <c r="SFX17" s="43"/>
      <c r="SFY17" s="43"/>
      <c r="SFZ17" s="43"/>
      <c r="SGA17" s="43"/>
      <c r="SGB17" s="43"/>
      <c r="SGC17" s="43"/>
      <c r="SGD17" s="43"/>
      <c r="SGE17" s="43"/>
      <c r="SGF17" s="43"/>
      <c r="SGG17" s="43"/>
      <c r="SGH17" s="43"/>
      <c r="SGI17" s="43"/>
      <c r="SGJ17" s="43"/>
      <c r="SGK17" s="43"/>
      <c r="SGL17" s="43"/>
      <c r="SGM17" s="43"/>
      <c r="SGN17" s="43"/>
      <c r="SGO17" s="43"/>
      <c r="SGP17" s="43"/>
      <c r="SGQ17" s="43"/>
      <c r="SGR17" s="43"/>
      <c r="SGS17" s="43"/>
      <c r="SGT17" s="43"/>
      <c r="SGU17" s="43"/>
      <c r="SGV17" s="43"/>
      <c r="SGW17" s="43"/>
      <c r="SGX17" s="43"/>
      <c r="SGY17" s="43"/>
      <c r="SGZ17" s="43"/>
      <c r="SHA17" s="43"/>
      <c r="SHB17" s="43"/>
      <c r="SHC17" s="43"/>
      <c r="SHD17" s="43"/>
      <c r="SHE17" s="43"/>
      <c r="SHF17" s="43"/>
      <c r="SHG17" s="43"/>
      <c r="SHH17" s="43"/>
      <c r="SHI17" s="43"/>
      <c r="SHJ17" s="43"/>
      <c r="SHK17" s="43"/>
      <c r="SHL17" s="43"/>
      <c r="SHM17" s="43"/>
      <c r="SHN17" s="43"/>
      <c r="SHO17" s="43"/>
      <c r="SHP17" s="43"/>
      <c r="SHQ17" s="43"/>
      <c r="SHR17" s="43"/>
      <c r="SHS17" s="43"/>
      <c r="SHT17" s="43"/>
      <c r="SHU17" s="43"/>
      <c r="SHV17" s="43"/>
      <c r="SHW17" s="43"/>
      <c r="SHX17" s="43"/>
      <c r="SHY17" s="43"/>
      <c r="SHZ17" s="43"/>
      <c r="SIA17" s="43"/>
      <c r="SIB17" s="43"/>
      <c r="SIC17" s="43"/>
      <c r="SID17" s="43"/>
      <c r="SIE17" s="43"/>
      <c r="SIF17" s="43"/>
      <c r="SIG17" s="43"/>
      <c r="SIH17" s="43"/>
      <c r="SII17" s="43"/>
      <c r="SIJ17" s="43"/>
      <c r="SIK17" s="43"/>
      <c r="SIL17" s="43"/>
      <c r="SIM17" s="43"/>
      <c r="SIN17" s="43"/>
      <c r="SIO17" s="43"/>
      <c r="SIP17" s="43"/>
      <c r="SIQ17" s="43"/>
      <c r="SIR17" s="43"/>
      <c r="SIS17" s="43"/>
      <c r="SIT17" s="43"/>
      <c r="SIU17" s="43"/>
      <c r="SIV17" s="43"/>
      <c r="SIW17" s="43"/>
      <c r="SIX17" s="43"/>
      <c r="SIY17" s="43"/>
      <c r="SIZ17" s="43"/>
      <c r="SJA17" s="43"/>
      <c r="SJB17" s="43"/>
      <c r="SJC17" s="43"/>
      <c r="SJD17" s="43"/>
      <c r="SJE17" s="43"/>
      <c r="SJF17" s="43"/>
      <c r="SJG17" s="43"/>
      <c r="SJH17" s="43"/>
      <c r="SJI17" s="43"/>
      <c r="SJJ17" s="43"/>
      <c r="SJK17" s="43"/>
      <c r="SJL17" s="43"/>
      <c r="SJM17" s="43"/>
      <c r="SJN17" s="43"/>
      <c r="SJO17" s="43"/>
      <c r="SJP17" s="43"/>
      <c r="SJQ17" s="43"/>
      <c r="SJR17" s="43"/>
      <c r="SJS17" s="43"/>
      <c r="SJT17" s="43"/>
      <c r="SJU17" s="43"/>
      <c r="SJV17" s="43"/>
      <c r="SJW17" s="43"/>
      <c r="SJX17" s="43"/>
      <c r="SJY17" s="43"/>
      <c r="SJZ17" s="43"/>
      <c r="SKA17" s="43"/>
      <c r="SKB17" s="43"/>
      <c r="SKC17" s="43"/>
      <c r="SKD17" s="43"/>
      <c r="SKE17" s="43"/>
      <c r="SKF17" s="43"/>
      <c r="SKG17" s="43"/>
      <c r="SKH17" s="43"/>
      <c r="SKI17" s="43"/>
      <c r="SKJ17" s="43"/>
      <c r="SKK17" s="43"/>
      <c r="SKL17" s="43"/>
      <c r="SKM17" s="43"/>
      <c r="SKN17" s="43"/>
      <c r="SKO17" s="43"/>
      <c r="SKP17" s="43"/>
      <c r="SKQ17" s="43"/>
      <c r="SKR17" s="43"/>
      <c r="SKS17" s="43"/>
      <c r="SKT17" s="43"/>
      <c r="SKU17" s="43"/>
      <c r="SKV17" s="43"/>
      <c r="SKW17" s="43"/>
      <c r="SKX17" s="43"/>
      <c r="SKY17" s="43"/>
      <c r="SKZ17" s="43"/>
      <c r="SLA17" s="43"/>
      <c r="SLB17" s="43"/>
      <c r="SLC17" s="43"/>
      <c r="SLD17" s="43"/>
      <c r="SLE17" s="43"/>
      <c r="SLF17" s="43"/>
      <c r="SLG17" s="43"/>
      <c r="SLH17" s="43"/>
      <c r="SLI17" s="43"/>
      <c r="SLJ17" s="43"/>
      <c r="SLK17" s="43"/>
      <c r="SLL17" s="43"/>
      <c r="SLM17" s="43"/>
      <c r="SLN17" s="43"/>
      <c r="SLO17" s="43"/>
      <c r="SLP17" s="43"/>
      <c r="SLQ17" s="43"/>
      <c r="SLR17" s="43"/>
      <c r="SLS17" s="43"/>
      <c r="SLT17" s="43"/>
      <c r="SLU17" s="43"/>
      <c r="SLV17" s="43"/>
      <c r="SLW17" s="43"/>
      <c r="SLX17" s="43"/>
      <c r="SLY17" s="43"/>
      <c r="SLZ17" s="43"/>
      <c r="SMA17" s="43"/>
      <c r="SMB17" s="43"/>
      <c r="SMC17" s="43"/>
      <c r="SMD17" s="43"/>
      <c r="SME17" s="43"/>
      <c r="SMF17" s="43"/>
      <c r="SMG17" s="43"/>
      <c r="SMH17" s="43"/>
      <c r="SMI17" s="43"/>
      <c r="SMJ17" s="43"/>
      <c r="SMK17" s="43"/>
      <c r="SML17" s="43"/>
      <c r="SMM17" s="43"/>
      <c r="SMN17" s="43"/>
      <c r="SMO17" s="43"/>
      <c r="SMP17" s="43"/>
      <c r="SMQ17" s="43"/>
      <c r="SMR17" s="43"/>
      <c r="SMS17" s="43"/>
      <c r="SMT17" s="43"/>
      <c r="SMU17" s="43"/>
      <c r="SMV17" s="43"/>
      <c r="SMW17" s="43"/>
      <c r="SMX17" s="43"/>
      <c r="SMY17" s="43"/>
      <c r="SMZ17" s="43"/>
      <c r="SNA17" s="43"/>
      <c r="SNB17" s="43"/>
      <c r="SNC17" s="43"/>
      <c r="SND17" s="43"/>
      <c r="SNE17" s="43"/>
      <c r="SNF17" s="43"/>
      <c r="SNG17" s="43"/>
      <c r="SNH17" s="43"/>
      <c r="SNI17" s="43"/>
      <c r="SNJ17" s="43"/>
      <c r="SNK17" s="43"/>
      <c r="SNL17" s="43"/>
      <c r="SNM17" s="43"/>
      <c r="SNN17" s="43"/>
      <c r="SNO17" s="43"/>
      <c r="SNP17" s="43"/>
      <c r="SNQ17" s="43"/>
      <c r="SNR17" s="43"/>
      <c r="SNS17" s="43"/>
      <c r="SNT17" s="43"/>
      <c r="SNU17" s="43"/>
      <c r="SNV17" s="43"/>
      <c r="SNW17" s="43"/>
      <c r="SNX17" s="43"/>
      <c r="SNY17" s="43"/>
      <c r="SNZ17" s="43"/>
      <c r="SOA17" s="43"/>
      <c r="SOB17" s="43"/>
      <c r="SOC17" s="43"/>
      <c r="SOD17" s="43"/>
      <c r="SOE17" s="43"/>
      <c r="SOF17" s="43"/>
      <c r="SOG17" s="43"/>
      <c r="SOH17" s="43"/>
      <c r="SOI17" s="43"/>
      <c r="SOJ17" s="43"/>
      <c r="SOK17" s="43"/>
      <c r="SOL17" s="43"/>
      <c r="SOM17" s="43"/>
      <c r="SON17" s="43"/>
      <c r="SOO17" s="43"/>
      <c r="SOP17" s="43"/>
      <c r="SOQ17" s="43"/>
      <c r="SOR17" s="43"/>
      <c r="SOS17" s="43"/>
      <c r="SOT17" s="43"/>
      <c r="SOU17" s="43"/>
      <c r="SOV17" s="43"/>
      <c r="SOW17" s="43"/>
      <c r="SOX17" s="43"/>
      <c r="SOY17" s="43"/>
      <c r="SOZ17" s="43"/>
      <c r="SPA17" s="43"/>
      <c r="SPB17" s="43"/>
      <c r="SPC17" s="43"/>
      <c r="SPD17" s="43"/>
      <c r="SPE17" s="43"/>
      <c r="SPF17" s="43"/>
      <c r="SPG17" s="43"/>
      <c r="SPH17" s="43"/>
      <c r="SPI17" s="43"/>
      <c r="SPJ17" s="43"/>
      <c r="SPK17" s="43"/>
      <c r="SPL17" s="43"/>
      <c r="SPM17" s="43"/>
      <c r="SPN17" s="43"/>
      <c r="SPO17" s="43"/>
      <c r="SPP17" s="43"/>
      <c r="SPQ17" s="43"/>
      <c r="SPR17" s="43"/>
      <c r="SPS17" s="43"/>
      <c r="SPT17" s="43"/>
      <c r="SPU17" s="43"/>
      <c r="SPV17" s="43"/>
      <c r="SPW17" s="43"/>
      <c r="SPX17" s="43"/>
      <c r="SPY17" s="43"/>
      <c r="SPZ17" s="43"/>
      <c r="SQA17" s="43"/>
      <c r="SQB17" s="43"/>
      <c r="SQC17" s="43"/>
      <c r="SQD17" s="43"/>
      <c r="SQE17" s="43"/>
      <c r="SQF17" s="43"/>
      <c r="SQG17" s="43"/>
      <c r="SQH17" s="43"/>
      <c r="SQI17" s="43"/>
      <c r="SQJ17" s="43"/>
      <c r="SQK17" s="43"/>
      <c r="SQL17" s="43"/>
      <c r="SQM17" s="43"/>
      <c r="SQN17" s="43"/>
      <c r="SQO17" s="43"/>
      <c r="SQP17" s="43"/>
      <c r="SQQ17" s="43"/>
      <c r="SQR17" s="43"/>
      <c r="SQS17" s="43"/>
      <c r="SQT17" s="43"/>
      <c r="SQU17" s="43"/>
      <c r="SQV17" s="43"/>
      <c r="SQW17" s="43"/>
      <c r="SQX17" s="43"/>
      <c r="SQY17" s="43"/>
      <c r="SQZ17" s="43"/>
      <c r="SRA17" s="43"/>
      <c r="SRB17" s="43"/>
      <c r="SRC17" s="43"/>
      <c r="SRD17" s="43"/>
      <c r="SRE17" s="43"/>
      <c r="SRF17" s="43"/>
      <c r="SRG17" s="43"/>
      <c r="SRH17" s="43"/>
      <c r="SRI17" s="43"/>
      <c r="SRJ17" s="43"/>
      <c r="SRK17" s="43"/>
      <c r="SRL17" s="43"/>
      <c r="SRM17" s="43"/>
      <c r="SRN17" s="43"/>
      <c r="SRO17" s="43"/>
      <c r="SRP17" s="43"/>
      <c r="SRQ17" s="43"/>
      <c r="SRR17" s="43"/>
      <c r="SRS17" s="43"/>
      <c r="SRT17" s="43"/>
      <c r="SRU17" s="43"/>
      <c r="SRV17" s="43"/>
      <c r="SRW17" s="43"/>
      <c r="SRX17" s="43"/>
      <c r="SRY17" s="43"/>
      <c r="SRZ17" s="43"/>
      <c r="SSA17" s="43"/>
      <c r="SSB17" s="43"/>
      <c r="SSC17" s="43"/>
      <c r="SSD17" s="43"/>
      <c r="SSE17" s="43"/>
      <c r="SSF17" s="43"/>
      <c r="SSG17" s="43"/>
      <c r="SSH17" s="43"/>
      <c r="SSI17" s="43"/>
      <c r="SSJ17" s="43"/>
      <c r="SSK17" s="43"/>
      <c r="SSL17" s="43"/>
      <c r="SSM17" s="43"/>
      <c r="SSN17" s="43"/>
      <c r="SSO17" s="43"/>
      <c r="SSP17" s="43"/>
      <c r="SSQ17" s="43"/>
      <c r="SSR17" s="43"/>
      <c r="SSS17" s="43"/>
      <c r="SST17" s="43"/>
      <c r="SSU17" s="43"/>
      <c r="SSV17" s="43"/>
      <c r="SSW17" s="43"/>
      <c r="SSX17" s="43"/>
      <c r="SSY17" s="43"/>
      <c r="SSZ17" s="43"/>
      <c r="STA17" s="43"/>
      <c r="STB17" s="43"/>
      <c r="STC17" s="43"/>
      <c r="STD17" s="43"/>
      <c r="STE17" s="43"/>
      <c r="STF17" s="43"/>
      <c r="STG17" s="43"/>
      <c r="STH17" s="43"/>
      <c r="STI17" s="43"/>
      <c r="STJ17" s="43"/>
      <c r="STK17" s="43"/>
      <c r="STL17" s="43"/>
      <c r="STM17" s="43"/>
      <c r="STN17" s="43"/>
      <c r="STO17" s="43"/>
      <c r="STP17" s="43"/>
      <c r="STQ17" s="43"/>
      <c r="STR17" s="43"/>
      <c r="STS17" s="43"/>
      <c r="STT17" s="43"/>
      <c r="STU17" s="43"/>
      <c r="STV17" s="43"/>
      <c r="STW17" s="43"/>
      <c r="STX17" s="43"/>
      <c r="STY17" s="43"/>
      <c r="STZ17" s="43"/>
      <c r="SUA17" s="43"/>
      <c r="SUB17" s="43"/>
      <c r="SUC17" s="43"/>
      <c r="SUD17" s="43"/>
      <c r="SUE17" s="43"/>
      <c r="SUF17" s="43"/>
      <c r="SUG17" s="43"/>
      <c r="SUH17" s="43"/>
      <c r="SUI17" s="43"/>
      <c r="SUJ17" s="43"/>
      <c r="SUK17" s="43"/>
      <c r="SUL17" s="43"/>
      <c r="SUM17" s="43"/>
      <c r="SUN17" s="43"/>
      <c r="SUO17" s="43"/>
      <c r="SUP17" s="43"/>
      <c r="SUQ17" s="43"/>
      <c r="SUR17" s="43"/>
      <c r="SUS17" s="43"/>
      <c r="SUT17" s="43"/>
      <c r="SUU17" s="43"/>
      <c r="SUV17" s="43"/>
      <c r="SUW17" s="43"/>
      <c r="SUX17" s="43"/>
      <c r="SUY17" s="43"/>
      <c r="SUZ17" s="43"/>
      <c r="SVA17" s="43"/>
      <c r="SVB17" s="43"/>
      <c r="SVC17" s="43"/>
      <c r="SVD17" s="43"/>
      <c r="SVE17" s="43"/>
      <c r="SVF17" s="43"/>
      <c r="SVG17" s="43"/>
      <c r="SVH17" s="43"/>
      <c r="SVI17" s="43"/>
      <c r="SVJ17" s="43"/>
      <c r="SVK17" s="43"/>
      <c r="SVL17" s="43"/>
      <c r="SVM17" s="43"/>
      <c r="SVN17" s="43"/>
      <c r="SVO17" s="43"/>
      <c r="SVP17" s="43"/>
      <c r="SVQ17" s="43"/>
      <c r="SVR17" s="43"/>
      <c r="SVS17" s="43"/>
      <c r="SVT17" s="43"/>
      <c r="SVU17" s="43"/>
      <c r="SVV17" s="43"/>
      <c r="SVW17" s="43"/>
      <c r="SVX17" s="43"/>
      <c r="SVY17" s="43"/>
      <c r="SVZ17" s="43"/>
      <c r="SWA17" s="43"/>
      <c r="SWB17" s="43"/>
      <c r="SWC17" s="43"/>
      <c r="SWD17" s="43"/>
      <c r="SWE17" s="43"/>
      <c r="SWF17" s="43"/>
      <c r="SWG17" s="43"/>
      <c r="SWH17" s="43"/>
      <c r="SWI17" s="43"/>
      <c r="SWJ17" s="43"/>
      <c r="SWK17" s="43"/>
      <c r="SWL17" s="43"/>
      <c r="SWM17" s="43"/>
      <c r="SWN17" s="43"/>
      <c r="SWO17" s="43"/>
      <c r="SWP17" s="43"/>
      <c r="SWQ17" s="43"/>
      <c r="SWR17" s="43"/>
      <c r="SWS17" s="43"/>
      <c r="SWT17" s="43"/>
      <c r="SWU17" s="43"/>
      <c r="SWV17" s="43"/>
      <c r="SWW17" s="43"/>
      <c r="SWX17" s="43"/>
      <c r="SWY17" s="43"/>
      <c r="SWZ17" s="43"/>
      <c r="SXA17" s="43"/>
      <c r="SXB17" s="43"/>
      <c r="SXC17" s="43"/>
      <c r="SXD17" s="43"/>
      <c r="SXE17" s="43"/>
      <c r="SXF17" s="43"/>
      <c r="SXG17" s="43"/>
      <c r="SXH17" s="43"/>
      <c r="SXI17" s="43"/>
      <c r="SXJ17" s="43"/>
      <c r="SXK17" s="43"/>
      <c r="SXL17" s="43"/>
      <c r="SXM17" s="43"/>
      <c r="SXN17" s="43"/>
      <c r="SXO17" s="43"/>
      <c r="SXP17" s="43"/>
      <c r="SXQ17" s="43"/>
      <c r="SXR17" s="43"/>
      <c r="SXS17" s="43"/>
      <c r="SXT17" s="43"/>
      <c r="SXU17" s="43"/>
      <c r="SXV17" s="43"/>
      <c r="SXW17" s="43"/>
      <c r="SXX17" s="43"/>
      <c r="SXY17" s="43"/>
      <c r="SXZ17" s="43"/>
      <c r="SYA17" s="43"/>
      <c r="SYB17" s="43"/>
      <c r="SYC17" s="43"/>
      <c r="SYD17" s="43"/>
      <c r="SYE17" s="43"/>
      <c r="SYF17" s="43"/>
      <c r="SYG17" s="43"/>
      <c r="SYH17" s="43"/>
      <c r="SYI17" s="43"/>
      <c r="SYJ17" s="43"/>
      <c r="SYK17" s="43"/>
      <c r="SYL17" s="43"/>
      <c r="SYM17" s="43"/>
      <c r="SYN17" s="43"/>
      <c r="SYO17" s="43"/>
      <c r="SYP17" s="43"/>
      <c r="SYQ17" s="43"/>
      <c r="SYR17" s="43"/>
      <c r="SYS17" s="43"/>
      <c r="SYT17" s="43"/>
      <c r="SYU17" s="43"/>
      <c r="SYV17" s="43"/>
      <c r="SYW17" s="43"/>
      <c r="SYX17" s="43"/>
      <c r="SYY17" s="43"/>
      <c r="SYZ17" s="43"/>
      <c r="SZA17" s="43"/>
      <c r="SZB17" s="43"/>
      <c r="SZC17" s="43"/>
      <c r="SZD17" s="43"/>
      <c r="SZE17" s="43"/>
      <c r="SZF17" s="43"/>
      <c r="SZG17" s="43"/>
      <c r="SZH17" s="43"/>
      <c r="SZI17" s="43"/>
      <c r="SZJ17" s="43"/>
      <c r="SZK17" s="43"/>
      <c r="SZL17" s="43"/>
      <c r="SZM17" s="43"/>
      <c r="SZN17" s="43"/>
      <c r="SZO17" s="43"/>
      <c r="SZP17" s="43"/>
      <c r="SZQ17" s="43"/>
      <c r="SZR17" s="43"/>
      <c r="SZS17" s="43"/>
      <c r="SZT17" s="43"/>
      <c r="SZU17" s="43"/>
      <c r="SZV17" s="43"/>
      <c r="SZW17" s="43"/>
      <c r="SZX17" s="43"/>
      <c r="SZY17" s="43"/>
      <c r="SZZ17" s="43"/>
      <c r="TAA17" s="43"/>
      <c r="TAB17" s="43"/>
      <c r="TAC17" s="43"/>
      <c r="TAD17" s="43"/>
      <c r="TAE17" s="43"/>
      <c r="TAF17" s="43"/>
      <c r="TAG17" s="43"/>
      <c r="TAH17" s="43"/>
      <c r="TAI17" s="43"/>
      <c r="TAJ17" s="43"/>
      <c r="TAK17" s="43"/>
      <c r="TAL17" s="43"/>
      <c r="TAM17" s="43"/>
      <c r="TAN17" s="43"/>
      <c r="TAO17" s="43"/>
      <c r="TAP17" s="43"/>
      <c r="TAQ17" s="43"/>
      <c r="TAR17" s="43"/>
      <c r="TAS17" s="43"/>
      <c r="TAT17" s="43"/>
      <c r="TAU17" s="43"/>
      <c r="TAV17" s="43"/>
      <c r="TAW17" s="43"/>
      <c r="TAX17" s="43"/>
      <c r="TAY17" s="43"/>
      <c r="TAZ17" s="43"/>
      <c r="TBA17" s="43"/>
      <c r="TBB17" s="43"/>
      <c r="TBC17" s="43"/>
      <c r="TBD17" s="43"/>
      <c r="TBE17" s="43"/>
      <c r="TBF17" s="43"/>
      <c r="TBG17" s="43"/>
      <c r="TBH17" s="43"/>
      <c r="TBI17" s="43"/>
      <c r="TBJ17" s="43"/>
      <c r="TBK17" s="43"/>
      <c r="TBL17" s="43"/>
      <c r="TBM17" s="43"/>
      <c r="TBN17" s="43"/>
      <c r="TBO17" s="43"/>
      <c r="TBP17" s="43"/>
      <c r="TBQ17" s="43"/>
      <c r="TBR17" s="43"/>
      <c r="TBS17" s="43"/>
      <c r="TBT17" s="43"/>
      <c r="TBU17" s="43"/>
      <c r="TBV17" s="43"/>
      <c r="TBW17" s="43"/>
      <c r="TBX17" s="43"/>
      <c r="TBY17" s="43"/>
      <c r="TBZ17" s="43"/>
      <c r="TCA17" s="43"/>
      <c r="TCB17" s="43"/>
      <c r="TCC17" s="43"/>
      <c r="TCD17" s="43"/>
      <c r="TCE17" s="43"/>
      <c r="TCF17" s="43"/>
      <c r="TCG17" s="43"/>
      <c r="TCH17" s="43"/>
      <c r="TCI17" s="43"/>
      <c r="TCJ17" s="43"/>
      <c r="TCK17" s="43"/>
      <c r="TCL17" s="43"/>
      <c r="TCM17" s="43"/>
      <c r="TCN17" s="43"/>
      <c r="TCO17" s="43"/>
      <c r="TCP17" s="43"/>
      <c r="TCQ17" s="43"/>
      <c r="TCR17" s="43"/>
      <c r="TCS17" s="43"/>
      <c r="TCT17" s="43"/>
      <c r="TCU17" s="43"/>
      <c r="TCV17" s="43"/>
      <c r="TCW17" s="43"/>
      <c r="TCX17" s="43"/>
      <c r="TCY17" s="43"/>
      <c r="TCZ17" s="43"/>
      <c r="TDA17" s="43"/>
      <c r="TDB17" s="43"/>
      <c r="TDC17" s="43"/>
      <c r="TDD17" s="43"/>
      <c r="TDE17" s="43"/>
      <c r="TDF17" s="43"/>
      <c r="TDG17" s="43"/>
      <c r="TDH17" s="43"/>
      <c r="TDI17" s="43"/>
      <c r="TDJ17" s="43"/>
      <c r="TDK17" s="43"/>
      <c r="TDL17" s="43"/>
      <c r="TDM17" s="43"/>
      <c r="TDN17" s="43"/>
      <c r="TDO17" s="43"/>
      <c r="TDP17" s="43"/>
      <c r="TDQ17" s="43"/>
      <c r="TDR17" s="43"/>
      <c r="TDS17" s="43"/>
      <c r="TDT17" s="43"/>
      <c r="TDU17" s="43"/>
      <c r="TDV17" s="43"/>
      <c r="TDW17" s="43"/>
      <c r="TDX17" s="43"/>
      <c r="TDY17" s="43"/>
      <c r="TDZ17" s="43"/>
      <c r="TEA17" s="43"/>
      <c r="TEB17" s="43"/>
      <c r="TEC17" s="43"/>
      <c r="TED17" s="43"/>
      <c r="TEE17" s="43"/>
      <c r="TEF17" s="43"/>
      <c r="TEG17" s="43"/>
      <c r="TEH17" s="43"/>
      <c r="TEI17" s="43"/>
      <c r="TEJ17" s="43"/>
      <c r="TEK17" s="43"/>
      <c r="TEL17" s="43"/>
      <c r="TEM17" s="43"/>
      <c r="TEN17" s="43"/>
      <c r="TEO17" s="43"/>
      <c r="TEP17" s="43"/>
      <c r="TEQ17" s="43"/>
      <c r="TER17" s="43"/>
      <c r="TES17" s="43"/>
      <c r="TET17" s="43"/>
      <c r="TEU17" s="43"/>
      <c r="TEV17" s="43"/>
      <c r="TEW17" s="43"/>
      <c r="TEX17" s="43"/>
      <c r="TEY17" s="43"/>
      <c r="TEZ17" s="43"/>
      <c r="TFA17" s="43"/>
      <c r="TFB17" s="43"/>
      <c r="TFC17" s="43"/>
      <c r="TFD17" s="43"/>
      <c r="TFE17" s="43"/>
      <c r="TFF17" s="43"/>
      <c r="TFG17" s="43"/>
      <c r="TFH17" s="43"/>
      <c r="TFI17" s="43"/>
      <c r="TFJ17" s="43"/>
      <c r="TFK17" s="43"/>
      <c r="TFL17" s="43"/>
      <c r="TFM17" s="43"/>
      <c r="TFN17" s="43"/>
      <c r="TFO17" s="43"/>
      <c r="TFP17" s="43"/>
      <c r="TFQ17" s="43"/>
      <c r="TFR17" s="43"/>
      <c r="TFS17" s="43"/>
      <c r="TFT17" s="43"/>
      <c r="TFU17" s="43"/>
      <c r="TFV17" s="43"/>
      <c r="TFW17" s="43"/>
      <c r="TFX17" s="43"/>
      <c r="TFY17" s="43"/>
      <c r="TFZ17" s="43"/>
      <c r="TGA17" s="43"/>
      <c r="TGB17" s="43"/>
      <c r="TGC17" s="43"/>
      <c r="TGD17" s="43"/>
      <c r="TGE17" s="43"/>
      <c r="TGF17" s="43"/>
      <c r="TGG17" s="43"/>
      <c r="TGH17" s="43"/>
      <c r="TGI17" s="43"/>
      <c r="TGJ17" s="43"/>
      <c r="TGK17" s="43"/>
      <c r="TGL17" s="43"/>
      <c r="TGM17" s="43"/>
      <c r="TGN17" s="43"/>
      <c r="TGO17" s="43"/>
      <c r="TGP17" s="43"/>
      <c r="TGQ17" s="43"/>
      <c r="TGR17" s="43"/>
      <c r="TGS17" s="43"/>
      <c r="TGT17" s="43"/>
      <c r="TGU17" s="43"/>
      <c r="TGV17" s="43"/>
      <c r="TGW17" s="43"/>
      <c r="TGX17" s="43"/>
      <c r="TGY17" s="43"/>
      <c r="TGZ17" s="43"/>
      <c r="THA17" s="43"/>
      <c r="THB17" s="43"/>
      <c r="THC17" s="43"/>
      <c r="THD17" s="43"/>
      <c r="THE17" s="43"/>
      <c r="THF17" s="43"/>
      <c r="THG17" s="43"/>
      <c r="THH17" s="43"/>
      <c r="THI17" s="43"/>
      <c r="THJ17" s="43"/>
      <c r="THK17" s="43"/>
      <c r="THL17" s="43"/>
      <c r="THM17" s="43"/>
      <c r="THN17" s="43"/>
      <c r="THO17" s="43"/>
      <c r="THP17" s="43"/>
      <c r="THQ17" s="43"/>
      <c r="THR17" s="43"/>
      <c r="THS17" s="43"/>
      <c r="THT17" s="43"/>
      <c r="THU17" s="43"/>
      <c r="THV17" s="43"/>
      <c r="THW17" s="43"/>
      <c r="THX17" s="43"/>
      <c r="THY17" s="43"/>
      <c r="THZ17" s="43"/>
      <c r="TIA17" s="43"/>
      <c r="TIB17" s="43"/>
      <c r="TIC17" s="43"/>
      <c r="TID17" s="43"/>
      <c r="TIE17" s="43"/>
      <c r="TIF17" s="43"/>
      <c r="TIG17" s="43"/>
      <c r="TIH17" s="43"/>
      <c r="TII17" s="43"/>
      <c r="TIJ17" s="43"/>
      <c r="TIK17" s="43"/>
      <c r="TIL17" s="43"/>
      <c r="TIM17" s="43"/>
      <c r="TIN17" s="43"/>
      <c r="TIO17" s="43"/>
      <c r="TIP17" s="43"/>
      <c r="TIQ17" s="43"/>
      <c r="TIR17" s="43"/>
      <c r="TIS17" s="43"/>
      <c r="TIT17" s="43"/>
      <c r="TIU17" s="43"/>
      <c r="TIV17" s="43"/>
      <c r="TIW17" s="43"/>
      <c r="TIX17" s="43"/>
      <c r="TIY17" s="43"/>
      <c r="TIZ17" s="43"/>
      <c r="TJA17" s="43"/>
      <c r="TJB17" s="43"/>
      <c r="TJC17" s="43"/>
      <c r="TJD17" s="43"/>
      <c r="TJE17" s="43"/>
      <c r="TJF17" s="43"/>
      <c r="TJG17" s="43"/>
      <c r="TJH17" s="43"/>
      <c r="TJI17" s="43"/>
      <c r="TJJ17" s="43"/>
      <c r="TJK17" s="43"/>
      <c r="TJL17" s="43"/>
      <c r="TJM17" s="43"/>
      <c r="TJN17" s="43"/>
      <c r="TJO17" s="43"/>
      <c r="TJP17" s="43"/>
      <c r="TJQ17" s="43"/>
      <c r="TJR17" s="43"/>
      <c r="TJS17" s="43"/>
      <c r="TJT17" s="43"/>
      <c r="TJU17" s="43"/>
      <c r="TJV17" s="43"/>
      <c r="TJW17" s="43"/>
      <c r="TJX17" s="43"/>
      <c r="TJY17" s="43"/>
      <c r="TJZ17" s="43"/>
      <c r="TKA17" s="43"/>
      <c r="TKB17" s="43"/>
      <c r="TKC17" s="43"/>
      <c r="TKD17" s="43"/>
      <c r="TKE17" s="43"/>
      <c r="TKF17" s="43"/>
      <c r="TKG17" s="43"/>
      <c r="TKH17" s="43"/>
      <c r="TKI17" s="43"/>
      <c r="TKJ17" s="43"/>
      <c r="TKK17" s="43"/>
      <c r="TKL17" s="43"/>
      <c r="TKM17" s="43"/>
      <c r="TKN17" s="43"/>
      <c r="TKO17" s="43"/>
      <c r="TKP17" s="43"/>
      <c r="TKQ17" s="43"/>
      <c r="TKR17" s="43"/>
      <c r="TKS17" s="43"/>
      <c r="TKT17" s="43"/>
      <c r="TKU17" s="43"/>
      <c r="TKV17" s="43"/>
      <c r="TKW17" s="43"/>
      <c r="TKX17" s="43"/>
      <c r="TKY17" s="43"/>
      <c r="TKZ17" s="43"/>
      <c r="TLA17" s="43"/>
      <c r="TLB17" s="43"/>
      <c r="TLC17" s="43"/>
      <c r="TLD17" s="43"/>
      <c r="TLE17" s="43"/>
      <c r="TLF17" s="43"/>
      <c r="TLG17" s="43"/>
      <c r="TLH17" s="43"/>
      <c r="TLI17" s="43"/>
      <c r="TLJ17" s="43"/>
      <c r="TLK17" s="43"/>
      <c r="TLL17" s="43"/>
      <c r="TLM17" s="43"/>
      <c r="TLN17" s="43"/>
      <c r="TLO17" s="43"/>
      <c r="TLP17" s="43"/>
      <c r="TLQ17" s="43"/>
      <c r="TLR17" s="43"/>
      <c r="TLS17" s="43"/>
      <c r="TLT17" s="43"/>
      <c r="TLU17" s="43"/>
      <c r="TLV17" s="43"/>
      <c r="TLW17" s="43"/>
      <c r="TLX17" s="43"/>
      <c r="TLY17" s="43"/>
      <c r="TLZ17" s="43"/>
      <c r="TMA17" s="43"/>
      <c r="TMB17" s="43"/>
      <c r="TMC17" s="43"/>
      <c r="TMD17" s="43"/>
      <c r="TME17" s="43"/>
      <c r="TMF17" s="43"/>
      <c r="TMG17" s="43"/>
      <c r="TMH17" s="43"/>
      <c r="TMI17" s="43"/>
      <c r="TMJ17" s="43"/>
      <c r="TMK17" s="43"/>
      <c r="TML17" s="43"/>
      <c r="TMM17" s="43"/>
      <c r="TMN17" s="43"/>
      <c r="TMO17" s="43"/>
      <c r="TMP17" s="43"/>
      <c r="TMQ17" s="43"/>
      <c r="TMR17" s="43"/>
      <c r="TMS17" s="43"/>
      <c r="TMT17" s="43"/>
      <c r="TMU17" s="43"/>
      <c r="TMV17" s="43"/>
      <c r="TMW17" s="43"/>
      <c r="TMX17" s="43"/>
      <c r="TMY17" s="43"/>
      <c r="TMZ17" s="43"/>
      <c r="TNA17" s="43"/>
      <c r="TNB17" s="43"/>
      <c r="TNC17" s="43"/>
      <c r="TND17" s="43"/>
      <c r="TNE17" s="43"/>
      <c r="TNF17" s="43"/>
      <c r="TNG17" s="43"/>
      <c r="TNH17" s="43"/>
      <c r="TNI17" s="43"/>
      <c r="TNJ17" s="43"/>
      <c r="TNK17" s="43"/>
      <c r="TNL17" s="43"/>
      <c r="TNM17" s="43"/>
      <c r="TNN17" s="43"/>
      <c r="TNO17" s="43"/>
      <c r="TNP17" s="43"/>
      <c r="TNQ17" s="43"/>
      <c r="TNR17" s="43"/>
      <c r="TNS17" s="43"/>
      <c r="TNT17" s="43"/>
      <c r="TNU17" s="43"/>
      <c r="TNV17" s="43"/>
      <c r="TNW17" s="43"/>
      <c r="TNX17" s="43"/>
      <c r="TNY17" s="43"/>
      <c r="TNZ17" s="43"/>
      <c r="TOA17" s="43"/>
      <c r="TOB17" s="43"/>
      <c r="TOC17" s="43"/>
      <c r="TOD17" s="43"/>
      <c r="TOE17" s="43"/>
      <c r="TOF17" s="43"/>
      <c r="TOG17" s="43"/>
      <c r="TOH17" s="43"/>
      <c r="TOI17" s="43"/>
      <c r="TOJ17" s="43"/>
      <c r="TOK17" s="43"/>
      <c r="TOL17" s="43"/>
      <c r="TOM17" s="43"/>
      <c r="TON17" s="43"/>
      <c r="TOO17" s="43"/>
      <c r="TOP17" s="43"/>
      <c r="TOQ17" s="43"/>
      <c r="TOR17" s="43"/>
      <c r="TOS17" s="43"/>
      <c r="TOT17" s="43"/>
      <c r="TOU17" s="43"/>
      <c r="TOV17" s="43"/>
      <c r="TOW17" s="43"/>
      <c r="TOX17" s="43"/>
      <c r="TOY17" s="43"/>
      <c r="TOZ17" s="43"/>
      <c r="TPA17" s="43"/>
      <c r="TPB17" s="43"/>
      <c r="TPC17" s="43"/>
      <c r="TPD17" s="43"/>
      <c r="TPE17" s="43"/>
      <c r="TPF17" s="43"/>
      <c r="TPG17" s="43"/>
      <c r="TPH17" s="43"/>
      <c r="TPI17" s="43"/>
      <c r="TPJ17" s="43"/>
      <c r="TPK17" s="43"/>
      <c r="TPL17" s="43"/>
      <c r="TPM17" s="43"/>
      <c r="TPN17" s="43"/>
      <c r="TPO17" s="43"/>
      <c r="TPP17" s="43"/>
      <c r="TPQ17" s="43"/>
      <c r="TPR17" s="43"/>
      <c r="TPS17" s="43"/>
      <c r="TPT17" s="43"/>
      <c r="TPU17" s="43"/>
      <c r="TPV17" s="43"/>
      <c r="TPW17" s="43"/>
      <c r="TPX17" s="43"/>
      <c r="TPY17" s="43"/>
      <c r="TPZ17" s="43"/>
      <c r="TQA17" s="43"/>
      <c r="TQB17" s="43"/>
      <c r="TQC17" s="43"/>
      <c r="TQD17" s="43"/>
      <c r="TQE17" s="43"/>
      <c r="TQF17" s="43"/>
      <c r="TQG17" s="43"/>
      <c r="TQH17" s="43"/>
      <c r="TQI17" s="43"/>
      <c r="TQJ17" s="43"/>
      <c r="TQK17" s="43"/>
      <c r="TQL17" s="43"/>
      <c r="TQM17" s="43"/>
      <c r="TQN17" s="43"/>
      <c r="TQO17" s="43"/>
      <c r="TQP17" s="43"/>
      <c r="TQQ17" s="43"/>
      <c r="TQR17" s="43"/>
      <c r="TQS17" s="43"/>
      <c r="TQT17" s="43"/>
      <c r="TQU17" s="43"/>
      <c r="TQV17" s="43"/>
      <c r="TQW17" s="43"/>
      <c r="TQX17" s="43"/>
      <c r="TQY17" s="43"/>
      <c r="TQZ17" s="43"/>
      <c r="TRA17" s="43"/>
      <c r="TRB17" s="43"/>
      <c r="TRC17" s="43"/>
      <c r="TRD17" s="43"/>
      <c r="TRE17" s="43"/>
      <c r="TRF17" s="43"/>
      <c r="TRG17" s="43"/>
      <c r="TRH17" s="43"/>
      <c r="TRI17" s="43"/>
      <c r="TRJ17" s="43"/>
      <c r="TRK17" s="43"/>
      <c r="TRL17" s="43"/>
      <c r="TRM17" s="43"/>
      <c r="TRN17" s="43"/>
      <c r="TRO17" s="43"/>
      <c r="TRP17" s="43"/>
      <c r="TRQ17" s="43"/>
      <c r="TRR17" s="43"/>
      <c r="TRS17" s="43"/>
      <c r="TRT17" s="43"/>
      <c r="TRU17" s="43"/>
      <c r="TRV17" s="43"/>
      <c r="TRW17" s="43"/>
      <c r="TRX17" s="43"/>
      <c r="TRY17" s="43"/>
      <c r="TRZ17" s="43"/>
      <c r="TSA17" s="43"/>
      <c r="TSB17" s="43"/>
      <c r="TSC17" s="43"/>
      <c r="TSD17" s="43"/>
      <c r="TSE17" s="43"/>
      <c r="TSF17" s="43"/>
      <c r="TSG17" s="43"/>
      <c r="TSH17" s="43"/>
      <c r="TSI17" s="43"/>
      <c r="TSJ17" s="43"/>
      <c r="TSK17" s="43"/>
      <c r="TSL17" s="43"/>
      <c r="TSM17" s="43"/>
      <c r="TSN17" s="43"/>
      <c r="TSO17" s="43"/>
      <c r="TSP17" s="43"/>
      <c r="TSQ17" s="43"/>
      <c r="TSR17" s="43"/>
      <c r="TSS17" s="43"/>
      <c r="TST17" s="43"/>
      <c r="TSU17" s="43"/>
      <c r="TSV17" s="43"/>
      <c r="TSW17" s="43"/>
      <c r="TSX17" s="43"/>
      <c r="TSY17" s="43"/>
      <c r="TSZ17" s="43"/>
      <c r="TTA17" s="43"/>
      <c r="TTB17" s="43"/>
      <c r="TTC17" s="43"/>
      <c r="TTD17" s="43"/>
      <c r="TTE17" s="43"/>
      <c r="TTF17" s="43"/>
      <c r="TTG17" s="43"/>
      <c r="TTH17" s="43"/>
      <c r="TTI17" s="43"/>
      <c r="TTJ17" s="43"/>
      <c r="TTK17" s="43"/>
      <c r="TTL17" s="43"/>
      <c r="TTM17" s="43"/>
      <c r="TTN17" s="43"/>
      <c r="TTO17" s="43"/>
      <c r="TTP17" s="43"/>
      <c r="TTQ17" s="43"/>
      <c r="TTR17" s="43"/>
      <c r="TTS17" s="43"/>
      <c r="TTT17" s="43"/>
      <c r="TTU17" s="43"/>
      <c r="TTV17" s="43"/>
      <c r="TTW17" s="43"/>
      <c r="TTX17" s="43"/>
      <c r="TTY17" s="43"/>
      <c r="TTZ17" s="43"/>
      <c r="TUA17" s="43"/>
      <c r="TUB17" s="43"/>
      <c r="TUC17" s="43"/>
      <c r="TUD17" s="43"/>
      <c r="TUE17" s="43"/>
      <c r="TUF17" s="43"/>
      <c r="TUG17" s="43"/>
      <c r="TUH17" s="43"/>
      <c r="TUI17" s="43"/>
      <c r="TUJ17" s="43"/>
      <c r="TUK17" s="43"/>
      <c r="TUL17" s="43"/>
      <c r="TUM17" s="43"/>
      <c r="TUN17" s="43"/>
      <c r="TUO17" s="43"/>
      <c r="TUP17" s="43"/>
      <c r="TUQ17" s="43"/>
      <c r="TUR17" s="43"/>
      <c r="TUS17" s="43"/>
      <c r="TUT17" s="43"/>
      <c r="TUU17" s="43"/>
      <c r="TUV17" s="43"/>
      <c r="TUW17" s="43"/>
      <c r="TUX17" s="43"/>
      <c r="TUY17" s="43"/>
      <c r="TUZ17" s="43"/>
      <c r="TVA17" s="43"/>
      <c r="TVB17" s="43"/>
      <c r="TVC17" s="43"/>
      <c r="TVD17" s="43"/>
      <c r="TVE17" s="43"/>
      <c r="TVF17" s="43"/>
      <c r="TVG17" s="43"/>
      <c r="TVH17" s="43"/>
      <c r="TVI17" s="43"/>
      <c r="TVJ17" s="43"/>
      <c r="TVK17" s="43"/>
      <c r="TVL17" s="43"/>
      <c r="TVM17" s="43"/>
      <c r="TVN17" s="43"/>
      <c r="TVO17" s="43"/>
      <c r="TVP17" s="43"/>
      <c r="TVQ17" s="43"/>
      <c r="TVR17" s="43"/>
      <c r="TVS17" s="43"/>
      <c r="TVT17" s="43"/>
      <c r="TVU17" s="43"/>
      <c r="TVV17" s="43"/>
      <c r="TVW17" s="43"/>
      <c r="TVX17" s="43"/>
      <c r="TVY17" s="43"/>
      <c r="TVZ17" s="43"/>
      <c r="TWA17" s="43"/>
      <c r="TWB17" s="43"/>
      <c r="TWC17" s="43"/>
      <c r="TWD17" s="43"/>
      <c r="TWE17" s="43"/>
      <c r="TWF17" s="43"/>
      <c r="TWG17" s="43"/>
      <c r="TWH17" s="43"/>
      <c r="TWI17" s="43"/>
      <c r="TWJ17" s="43"/>
      <c r="TWK17" s="43"/>
      <c r="TWL17" s="43"/>
      <c r="TWM17" s="43"/>
      <c r="TWN17" s="43"/>
      <c r="TWO17" s="43"/>
      <c r="TWP17" s="43"/>
      <c r="TWQ17" s="43"/>
      <c r="TWR17" s="43"/>
      <c r="TWS17" s="43"/>
      <c r="TWT17" s="43"/>
      <c r="TWU17" s="43"/>
      <c r="TWV17" s="43"/>
      <c r="TWW17" s="43"/>
      <c r="TWX17" s="43"/>
      <c r="TWY17" s="43"/>
      <c r="TWZ17" s="43"/>
      <c r="TXA17" s="43"/>
      <c r="TXB17" s="43"/>
      <c r="TXC17" s="43"/>
      <c r="TXD17" s="43"/>
      <c r="TXE17" s="43"/>
      <c r="TXF17" s="43"/>
      <c r="TXG17" s="43"/>
      <c r="TXH17" s="43"/>
      <c r="TXI17" s="43"/>
      <c r="TXJ17" s="43"/>
      <c r="TXK17" s="43"/>
      <c r="TXL17" s="43"/>
      <c r="TXM17" s="43"/>
      <c r="TXN17" s="43"/>
      <c r="TXO17" s="43"/>
      <c r="TXP17" s="43"/>
      <c r="TXQ17" s="43"/>
      <c r="TXR17" s="43"/>
      <c r="TXS17" s="43"/>
      <c r="TXT17" s="43"/>
      <c r="TXU17" s="43"/>
      <c r="TXV17" s="43"/>
      <c r="TXW17" s="43"/>
      <c r="TXX17" s="43"/>
      <c r="TXY17" s="43"/>
      <c r="TXZ17" s="43"/>
      <c r="TYA17" s="43"/>
      <c r="TYB17" s="43"/>
      <c r="TYC17" s="43"/>
      <c r="TYD17" s="43"/>
      <c r="TYE17" s="43"/>
      <c r="TYF17" s="43"/>
      <c r="TYG17" s="43"/>
      <c r="TYH17" s="43"/>
      <c r="TYI17" s="43"/>
      <c r="TYJ17" s="43"/>
      <c r="TYK17" s="43"/>
      <c r="TYL17" s="43"/>
      <c r="TYM17" s="43"/>
      <c r="TYN17" s="43"/>
      <c r="TYO17" s="43"/>
      <c r="TYP17" s="43"/>
      <c r="TYQ17" s="43"/>
      <c r="TYR17" s="43"/>
      <c r="TYS17" s="43"/>
      <c r="TYT17" s="43"/>
      <c r="TYU17" s="43"/>
      <c r="TYV17" s="43"/>
      <c r="TYW17" s="43"/>
      <c r="TYX17" s="43"/>
      <c r="TYY17" s="43"/>
      <c r="TYZ17" s="43"/>
      <c r="TZA17" s="43"/>
      <c r="TZB17" s="43"/>
      <c r="TZC17" s="43"/>
      <c r="TZD17" s="43"/>
      <c r="TZE17" s="43"/>
      <c r="TZF17" s="43"/>
      <c r="TZG17" s="43"/>
      <c r="TZH17" s="43"/>
      <c r="TZI17" s="43"/>
      <c r="TZJ17" s="43"/>
      <c r="TZK17" s="43"/>
      <c r="TZL17" s="43"/>
      <c r="TZM17" s="43"/>
      <c r="TZN17" s="43"/>
      <c r="TZO17" s="43"/>
      <c r="TZP17" s="43"/>
      <c r="TZQ17" s="43"/>
      <c r="TZR17" s="43"/>
      <c r="TZS17" s="43"/>
      <c r="TZT17" s="43"/>
      <c r="TZU17" s="43"/>
      <c r="TZV17" s="43"/>
      <c r="TZW17" s="43"/>
      <c r="TZX17" s="43"/>
      <c r="TZY17" s="43"/>
      <c r="TZZ17" s="43"/>
      <c r="UAA17" s="43"/>
      <c r="UAB17" s="43"/>
      <c r="UAC17" s="43"/>
      <c r="UAD17" s="43"/>
      <c r="UAE17" s="43"/>
      <c r="UAF17" s="43"/>
      <c r="UAG17" s="43"/>
      <c r="UAH17" s="43"/>
      <c r="UAI17" s="43"/>
      <c r="UAJ17" s="43"/>
      <c r="UAK17" s="43"/>
      <c r="UAL17" s="43"/>
      <c r="UAM17" s="43"/>
      <c r="UAN17" s="43"/>
      <c r="UAO17" s="43"/>
      <c r="UAP17" s="43"/>
      <c r="UAQ17" s="43"/>
      <c r="UAR17" s="43"/>
      <c r="UAS17" s="43"/>
      <c r="UAT17" s="43"/>
      <c r="UAU17" s="43"/>
      <c r="UAV17" s="43"/>
      <c r="UAW17" s="43"/>
      <c r="UAX17" s="43"/>
      <c r="UAY17" s="43"/>
      <c r="UAZ17" s="43"/>
      <c r="UBA17" s="43"/>
      <c r="UBB17" s="43"/>
      <c r="UBC17" s="43"/>
      <c r="UBD17" s="43"/>
      <c r="UBE17" s="43"/>
      <c r="UBF17" s="43"/>
      <c r="UBG17" s="43"/>
      <c r="UBH17" s="43"/>
      <c r="UBI17" s="43"/>
      <c r="UBJ17" s="43"/>
      <c r="UBK17" s="43"/>
      <c r="UBL17" s="43"/>
      <c r="UBM17" s="43"/>
      <c r="UBN17" s="43"/>
      <c r="UBO17" s="43"/>
      <c r="UBP17" s="43"/>
      <c r="UBQ17" s="43"/>
      <c r="UBR17" s="43"/>
      <c r="UBS17" s="43"/>
      <c r="UBT17" s="43"/>
      <c r="UBU17" s="43"/>
      <c r="UBV17" s="43"/>
      <c r="UBW17" s="43"/>
      <c r="UBX17" s="43"/>
      <c r="UBY17" s="43"/>
      <c r="UBZ17" s="43"/>
      <c r="UCA17" s="43"/>
      <c r="UCB17" s="43"/>
      <c r="UCC17" s="43"/>
      <c r="UCD17" s="43"/>
      <c r="UCE17" s="43"/>
      <c r="UCF17" s="43"/>
      <c r="UCG17" s="43"/>
      <c r="UCH17" s="43"/>
      <c r="UCI17" s="43"/>
      <c r="UCJ17" s="43"/>
      <c r="UCK17" s="43"/>
      <c r="UCL17" s="43"/>
      <c r="UCM17" s="43"/>
      <c r="UCN17" s="43"/>
      <c r="UCO17" s="43"/>
      <c r="UCP17" s="43"/>
      <c r="UCQ17" s="43"/>
      <c r="UCR17" s="43"/>
      <c r="UCS17" s="43"/>
      <c r="UCT17" s="43"/>
      <c r="UCU17" s="43"/>
      <c r="UCV17" s="43"/>
      <c r="UCW17" s="43"/>
      <c r="UCX17" s="43"/>
      <c r="UCY17" s="43"/>
      <c r="UCZ17" s="43"/>
      <c r="UDA17" s="43"/>
      <c r="UDB17" s="43"/>
      <c r="UDC17" s="43"/>
      <c r="UDD17" s="43"/>
      <c r="UDE17" s="43"/>
      <c r="UDF17" s="43"/>
      <c r="UDG17" s="43"/>
      <c r="UDH17" s="43"/>
      <c r="UDI17" s="43"/>
      <c r="UDJ17" s="43"/>
      <c r="UDK17" s="43"/>
      <c r="UDL17" s="43"/>
      <c r="UDM17" s="43"/>
      <c r="UDN17" s="43"/>
      <c r="UDO17" s="43"/>
      <c r="UDP17" s="43"/>
      <c r="UDQ17" s="43"/>
      <c r="UDR17" s="43"/>
      <c r="UDS17" s="43"/>
      <c r="UDT17" s="43"/>
      <c r="UDU17" s="43"/>
      <c r="UDV17" s="43"/>
      <c r="UDW17" s="43"/>
      <c r="UDX17" s="43"/>
      <c r="UDY17" s="43"/>
      <c r="UDZ17" s="43"/>
      <c r="UEA17" s="43"/>
      <c r="UEB17" s="43"/>
      <c r="UEC17" s="43"/>
      <c r="UED17" s="43"/>
      <c r="UEE17" s="43"/>
      <c r="UEF17" s="43"/>
      <c r="UEG17" s="43"/>
      <c r="UEH17" s="43"/>
      <c r="UEI17" s="43"/>
      <c r="UEJ17" s="43"/>
      <c r="UEK17" s="43"/>
      <c r="UEL17" s="43"/>
      <c r="UEM17" s="43"/>
      <c r="UEN17" s="43"/>
      <c r="UEO17" s="43"/>
      <c r="UEP17" s="43"/>
      <c r="UEQ17" s="43"/>
      <c r="UER17" s="43"/>
      <c r="UES17" s="43"/>
      <c r="UET17" s="43"/>
      <c r="UEU17" s="43"/>
      <c r="UEV17" s="43"/>
      <c r="UEW17" s="43"/>
      <c r="UEX17" s="43"/>
      <c r="UEY17" s="43"/>
      <c r="UEZ17" s="43"/>
      <c r="UFA17" s="43"/>
      <c r="UFB17" s="43"/>
      <c r="UFC17" s="43"/>
      <c r="UFD17" s="43"/>
      <c r="UFE17" s="43"/>
      <c r="UFF17" s="43"/>
      <c r="UFG17" s="43"/>
      <c r="UFH17" s="43"/>
      <c r="UFI17" s="43"/>
      <c r="UFJ17" s="43"/>
      <c r="UFK17" s="43"/>
      <c r="UFL17" s="43"/>
      <c r="UFM17" s="43"/>
      <c r="UFN17" s="43"/>
      <c r="UFO17" s="43"/>
      <c r="UFP17" s="43"/>
      <c r="UFQ17" s="43"/>
      <c r="UFR17" s="43"/>
      <c r="UFS17" s="43"/>
      <c r="UFT17" s="43"/>
      <c r="UFU17" s="43"/>
      <c r="UFV17" s="43"/>
      <c r="UFW17" s="43"/>
      <c r="UFX17" s="43"/>
      <c r="UFY17" s="43"/>
      <c r="UFZ17" s="43"/>
      <c r="UGA17" s="43"/>
      <c r="UGB17" s="43"/>
      <c r="UGC17" s="43"/>
      <c r="UGD17" s="43"/>
      <c r="UGE17" s="43"/>
      <c r="UGF17" s="43"/>
      <c r="UGG17" s="43"/>
      <c r="UGH17" s="43"/>
      <c r="UGI17" s="43"/>
      <c r="UGJ17" s="43"/>
      <c r="UGK17" s="43"/>
      <c r="UGL17" s="43"/>
      <c r="UGM17" s="43"/>
      <c r="UGN17" s="43"/>
      <c r="UGO17" s="43"/>
      <c r="UGP17" s="43"/>
      <c r="UGQ17" s="43"/>
      <c r="UGR17" s="43"/>
      <c r="UGS17" s="43"/>
      <c r="UGT17" s="43"/>
      <c r="UGU17" s="43"/>
      <c r="UGV17" s="43"/>
      <c r="UGW17" s="43"/>
      <c r="UGX17" s="43"/>
      <c r="UGY17" s="43"/>
      <c r="UGZ17" s="43"/>
      <c r="UHA17" s="43"/>
      <c r="UHB17" s="43"/>
      <c r="UHC17" s="43"/>
      <c r="UHD17" s="43"/>
      <c r="UHE17" s="43"/>
      <c r="UHF17" s="43"/>
      <c r="UHG17" s="43"/>
      <c r="UHH17" s="43"/>
      <c r="UHI17" s="43"/>
      <c r="UHJ17" s="43"/>
      <c r="UHK17" s="43"/>
      <c r="UHL17" s="43"/>
      <c r="UHM17" s="43"/>
      <c r="UHN17" s="43"/>
      <c r="UHO17" s="43"/>
      <c r="UHP17" s="43"/>
      <c r="UHQ17" s="43"/>
      <c r="UHR17" s="43"/>
      <c r="UHS17" s="43"/>
      <c r="UHT17" s="43"/>
      <c r="UHU17" s="43"/>
      <c r="UHV17" s="43"/>
      <c r="UHW17" s="43"/>
      <c r="UHX17" s="43"/>
      <c r="UHY17" s="43"/>
      <c r="UHZ17" s="43"/>
      <c r="UIA17" s="43"/>
      <c r="UIB17" s="43"/>
      <c r="UIC17" s="43"/>
      <c r="UID17" s="43"/>
      <c r="UIE17" s="43"/>
      <c r="UIF17" s="43"/>
      <c r="UIG17" s="43"/>
      <c r="UIH17" s="43"/>
      <c r="UII17" s="43"/>
      <c r="UIJ17" s="43"/>
      <c r="UIK17" s="43"/>
      <c r="UIL17" s="43"/>
      <c r="UIM17" s="43"/>
      <c r="UIN17" s="43"/>
      <c r="UIO17" s="43"/>
      <c r="UIP17" s="43"/>
      <c r="UIQ17" s="43"/>
      <c r="UIR17" s="43"/>
      <c r="UIS17" s="43"/>
      <c r="UIT17" s="43"/>
      <c r="UIU17" s="43"/>
      <c r="UIV17" s="43"/>
      <c r="UIW17" s="43"/>
      <c r="UIX17" s="43"/>
      <c r="UIY17" s="43"/>
      <c r="UIZ17" s="43"/>
      <c r="UJA17" s="43"/>
      <c r="UJB17" s="43"/>
      <c r="UJC17" s="43"/>
      <c r="UJD17" s="43"/>
      <c r="UJE17" s="43"/>
      <c r="UJF17" s="43"/>
      <c r="UJG17" s="43"/>
      <c r="UJH17" s="43"/>
      <c r="UJI17" s="43"/>
      <c r="UJJ17" s="43"/>
      <c r="UJK17" s="43"/>
      <c r="UJL17" s="43"/>
      <c r="UJM17" s="43"/>
      <c r="UJN17" s="43"/>
      <c r="UJO17" s="43"/>
      <c r="UJP17" s="43"/>
      <c r="UJQ17" s="43"/>
      <c r="UJR17" s="43"/>
      <c r="UJS17" s="43"/>
      <c r="UJT17" s="43"/>
      <c r="UJU17" s="43"/>
      <c r="UJV17" s="43"/>
      <c r="UJW17" s="43"/>
      <c r="UJX17" s="43"/>
      <c r="UJY17" s="43"/>
      <c r="UJZ17" s="43"/>
      <c r="UKA17" s="43"/>
      <c r="UKB17" s="43"/>
      <c r="UKC17" s="43"/>
      <c r="UKD17" s="43"/>
      <c r="UKE17" s="43"/>
      <c r="UKF17" s="43"/>
      <c r="UKG17" s="43"/>
      <c r="UKH17" s="43"/>
      <c r="UKI17" s="43"/>
      <c r="UKJ17" s="43"/>
      <c r="UKK17" s="43"/>
      <c r="UKL17" s="43"/>
      <c r="UKM17" s="43"/>
      <c r="UKN17" s="43"/>
      <c r="UKO17" s="43"/>
      <c r="UKP17" s="43"/>
      <c r="UKQ17" s="43"/>
      <c r="UKR17" s="43"/>
      <c r="UKS17" s="43"/>
      <c r="UKT17" s="43"/>
      <c r="UKU17" s="43"/>
      <c r="UKV17" s="43"/>
      <c r="UKW17" s="43"/>
      <c r="UKX17" s="43"/>
      <c r="UKY17" s="43"/>
      <c r="UKZ17" s="43"/>
      <c r="ULA17" s="43"/>
      <c r="ULB17" s="43"/>
      <c r="ULC17" s="43"/>
      <c r="ULD17" s="43"/>
      <c r="ULE17" s="43"/>
      <c r="ULF17" s="43"/>
      <c r="ULG17" s="43"/>
      <c r="ULH17" s="43"/>
      <c r="ULI17" s="43"/>
      <c r="ULJ17" s="43"/>
      <c r="ULK17" s="43"/>
      <c r="ULL17" s="43"/>
      <c r="ULM17" s="43"/>
      <c r="ULN17" s="43"/>
      <c r="ULO17" s="43"/>
      <c r="ULP17" s="43"/>
      <c r="ULQ17" s="43"/>
      <c r="ULR17" s="43"/>
      <c r="ULS17" s="43"/>
      <c r="ULT17" s="43"/>
      <c r="ULU17" s="43"/>
      <c r="ULV17" s="43"/>
      <c r="ULW17" s="43"/>
      <c r="ULX17" s="43"/>
      <c r="ULY17" s="43"/>
      <c r="ULZ17" s="43"/>
      <c r="UMA17" s="43"/>
      <c r="UMB17" s="43"/>
      <c r="UMC17" s="43"/>
      <c r="UMD17" s="43"/>
      <c r="UME17" s="43"/>
      <c r="UMF17" s="43"/>
      <c r="UMG17" s="43"/>
      <c r="UMH17" s="43"/>
      <c r="UMI17" s="43"/>
      <c r="UMJ17" s="43"/>
      <c r="UMK17" s="43"/>
      <c r="UML17" s="43"/>
      <c r="UMM17" s="43"/>
      <c r="UMN17" s="43"/>
      <c r="UMO17" s="43"/>
      <c r="UMP17" s="43"/>
      <c r="UMQ17" s="43"/>
      <c r="UMR17" s="43"/>
      <c r="UMS17" s="43"/>
      <c r="UMT17" s="43"/>
      <c r="UMU17" s="43"/>
      <c r="UMV17" s="43"/>
      <c r="UMW17" s="43"/>
      <c r="UMX17" s="43"/>
      <c r="UMY17" s="43"/>
      <c r="UMZ17" s="43"/>
      <c r="UNA17" s="43"/>
      <c r="UNB17" s="43"/>
      <c r="UNC17" s="43"/>
      <c r="UND17" s="43"/>
      <c r="UNE17" s="43"/>
      <c r="UNF17" s="43"/>
      <c r="UNG17" s="43"/>
      <c r="UNH17" s="43"/>
      <c r="UNI17" s="43"/>
      <c r="UNJ17" s="43"/>
      <c r="UNK17" s="43"/>
      <c r="UNL17" s="43"/>
      <c r="UNM17" s="43"/>
      <c r="UNN17" s="43"/>
      <c r="UNO17" s="43"/>
      <c r="UNP17" s="43"/>
      <c r="UNQ17" s="43"/>
      <c r="UNR17" s="43"/>
      <c r="UNS17" s="43"/>
      <c r="UNT17" s="43"/>
      <c r="UNU17" s="43"/>
      <c r="UNV17" s="43"/>
      <c r="UNW17" s="43"/>
      <c r="UNX17" s="43"/>
      <c r="UNY17" s="43"/>
      <c r="UNZ17" s="43"/>
      <c r="UOA17" s="43"/>
      <c r="UOB17" s="43"/>
      <c r="UOC17" s="43"/>
      <c r="UOD17" s="43"/>
      <c r="UOE17" s="43"/>
      <c r="UOF17" s="43"/>
      <c r="UOG17" s="43"/>
      <c r="UOH17" s="43"/>
      <c r="UOI17" s="43"/>
      <c r="UOJ17" s="43"/>
      <c r="UOK17" s="43"/>
      <c r="UOL17" s="43"/>
      <c r="UOM17" s="43"/>
      <c r="UON17" s="43"/>
      <c r="UOO17" s="43"/>
      <c r="UOP17" s="43"/>
      <c r="UOQ17" s="43"/>
      <c r="UOR17" s="43"/>
      <c r="UOS17" s="43"/>
      <c r="UOT17" s="43"/>
      <c r="UOU17" s="43"/>
      <c r="UOV17" s="43"/>
      <c r="UOW17" s="43"/>
      <c r="UOX17" s="43"/>
      <c r="UOY17" s="43"/>
      <c r="UOZ17" s="43"/>
      <c r="UPA17" s="43"/>
      <c r="UPB17" s="43"/>
      <c r="UPC17" s="43"/>
      <c r="UPD17" s="43"/>
      <c r="UPE17" s="43"/>
      <c r="UPF17" s="43"/>
      <c r="UPG17" s="43"/>
      <c r="UPH17" s="43"/>
      <c r="UPI17" s="43"/>
      <c r="UPJ17" s="43"/>
      <c r="UPK17" s="43"/>
      <c r="UPL17" s="43"/>
      <c r="UPM17" s="43"/>
      <c r="UPN17" s="43"/>
      <c r="UPO17" s="43"/>
      <c r="UPP17" s="43"/>
      <c r="UPQ17" s="43"/>
      <c r="UPR17" s="43"/>
      <c r="UPS17" s="43"/>
      <c r="UPT17" s="43"/>
      <c r="UPU17" s="43"/>
      <c r="UPV17" s="43"/>
      <c r="UPW17" s="43"/>
      <c r="UPX17" s="43"/>
      <c r="UPY17" s="43"/>
      <c r="UPZ17" s="43"/>
      <c r="UQA17" s="43"/>
      <c r="UQB17" s="43"/>
      <c r="UQC17" s="43"/>
      <c r="UQD17" s="43"/>
      <c r="UQE17" s="43"/>
      <c r="UQF17" s="43"/>
      <c r="UQG17" s="43"/>
      <c r="UQH17" s="43"/>
      <c r="UQI17" s="43"/>
      <c r="UQJ17" s="43"/>
      <c r="UQK17" s="43"/>
      <c r="UQL17" s="43"/>
      <c r="UQM17" s="43"/>
      <c r="UQN17" s="43"/>
      <c r="UQO17" s="43"/>
      <c r="UQP17" s="43"/>
      <c r="UQQ17" s="43"/>
      <c r="UQR17" s="43"/>
      <c r="UQS17" s="43"/>
      <c r="UQT17" s="43"/>
      <c r="UQU17" s="43"/>
      <c r="UQV17" s="43"/>
      <c r="UQW17" s="43"/>
      <c r="UQX17" s="43"/>
      <c r="UQY17" s="43"/>
      <c r="UQZ17" s="43"/>
      <c r="URA17" s="43"/>
      <c r="URB17" s="43"/>
      <c r="URC17" s="43"/>
      <c r="URD17" s="43"/>
      <c r="URE17" s="43"/>
      <c r="URF17" s="43"/>
      <c r="URG17" s="43"/>
      <c r="URH17" s="43"/>
      <c r="URI17" s="43"/>
      <c r="URJ17" s="43"/>
      <c r="URK17" s="43"/>
      <c r="URL17" s="43"/>
      <c r="URM17" s="43"/>
      <c r="URN17" s="43"/>
      <c r="URO17" s="43"/>
      <c r="URP17" s="43"/>
      <c r="URQ17" s="43"/>
      <c r="URR17" s="43"/>
      <c r="URS17" s="43"/>
      <c r="URT17" s="43"/>
      <c r="URU17" s="43"/>
      <c r="URV17" s="43"/>
      <c r="URW17" s="43"/>
      <c r="URX17" s="43"/>
      <c r="URY17" s="43"/>
      <c r="URZ17" s="43"/>
      <c r="USA17" s="43"/>
      <c r="USB17" s="43"/>
      <c r="USC17" s="43"/>
      <c r="USD17" s="43"/>
      <c r="USE17" s="43"/>
      <c r="USF17" s="43"/>
      <c r="USG17" s="43"/>
      <c r="USH17" s="43"/>
      <c r="USI17" s="43"/>
      <c r="USJ17" s="43"/>
      <c r="USK17" s="43"/>
      <c r="USL17" s="43"/>
      <c r="USM17" s="43"/>
      <c r="USN17" s="43"/>
      <c r="USO17" s="43"/>
      <c r="USP17" s="43"/>
      <c r="USQ17" s="43"/>
      <c r="USR17" s="43"/>
      <c r="USS17" s="43"/>
      <c r="UST17" s="43"/>
      <c r="USU17" s="43"/>
      <c r="USV17" s="43"/>
      <c r="USW17" s="43"/>
      <c r="USX17" s="43"/>
      <c r="USY17" s="43"/>
      <c r="USZ17" s="43"/>
      <c r="UTA17" s="43"/>
      <c r="UTB17" s="43"/>
      <c r="UTC17" s="43"/>
      <c r="UTD17" s="43"/>
      <c r="UTE17" s="43"/>
      <c r="UTF17" s="43"/>
      <c r="UTG17" s="43"/>
      <c r="UTH17" s="43"/>
      <c r="UTI17" s="43"/>
      <c r="UTJ17" s="43"/>
      <c r="UTK17" s="43"/>
      <c r="UTL17" s="43"/>
      <c r="UTM17" s="43"/>
      <c r="UTN17" s="43"/>
      <c r="UTO17" s="43"/>
      <c r="UTP17" s="43"/>
      <c r="UTQ17" s="43"/>
      <c r="UTR17" s="43"/>
      <c r="UTS17" s="43"/>
      <c r="UTT17" s="43"/>
      <c r="UTU17" s="43"/>
      <c r="UTV17" s="43"/>
      <c r="UTW17" s="43"/>
      <c r="UTX17" s="43"/>
      <c r="UTY17" s="43"/>
      <c r="UTZ17" s="43"/>
      <c r="UUA17" s="43"/>
      <c r="UUB17" s="43"/>
      <c r="UUC17" s="43"/>
      <c r="UUD17" s="43"/>
      <c r="UUE17" s="43"/>
      <c r="UUF17" s="43"/>
      <c r="UUG17" s="43"/>
      <c r="UUH17" s="43"/>
      <c r="UUI17" s="43"/>
      <c r="UUJ17" s="43"/>
      <c r="UUK17" s="43"/>
      <c r="UUL17" s="43"/>
      <c r="UUM17" s="43"/>
      <c r="UUN17" s="43"/>
      <c r="UUO17" s="43"/>
      <c r="UUP17" s="43"/>
      <c r="UUQ17" s="43"/>
      <c r="UUR17" s="43"/>
      <c r="UUS17" s="43"/>
      <c r="UUT17" s="43"/>
      <c r="UUU17" s="43"/>
      <c r="UUV17" s="43"/>
      <c r="UUW17" s="43"/>
      <c r="UUX17" s="43"/>
      <c r="UUY17" s="43"/>
      <c r="UUZ17" s="43"/>
      <c r="UVA17" s="43"/>
      <c r="UVB17" s="43"/>
      <c r="UVC17" s="43"/>
      <c r="UVD17" s="43"/>
      <c r="UVE17" s="43"/>
      <c r="UVF17" s="43"/>
      <c r="UVG17" s="43"/>
      <c r="UVH17" s="43"/>
      <c r="UVI17" s="43"/>
      <c r="UVJ17" s="43"/>
      <c r="UVK17" s="43"/>
      <c r="UVL17" s="43"/>
      <c r="UVM17" s="43"/>
      <c r="UVN17" s="43"/>
      <c r="UVO17" s="43"/>
      <c r="UVP17" s="43"/>
      <c r="UVQ17" s="43"/>
      <c r="UVR17" s="43"/>
      <c r="UVS17" s="43"/>
      <c r="UVT17" s="43"/>
      <c r="UVU17" s="43"/>
      <c r="UVV17" s="43"/>
      <c r="UVW17" s="43"/>
      <c r="UVX17" s="43"/>
      <c r="UVY17" s="43"/>
      <c r="UVZ17" s="43"/>
      <c r="UWA17" s="43"/>
      <c r="UWB17" s="43"/>
      <c r="UWC17" s="43"/>
      <c r="UWD17" s="43"/>
      <c r="UWE17" s="43"/>
      <c r="UWF17" s="43"/>
      <c r="UWG17" s="43"/>
      <c r="UWH17" s="43"/>
      <c r="UWI17" s="43"/>
      <c r="UWJ17" s="43"/>
      <c r="UWK17" s="43"/>
      <c r="UWL17" s="43"/>
      <c r="UWM17" s="43"/>
      <c r="UWN17" s="43"/>
      <c r="UWO17" s="43"/>
      <c r="UWP17" s="43"/>
      <c r="UWQ17" s="43"/>
      <c r="UWR17" s="43"/>
      <c r="UWS17" s="43"/>
      <c r="UWT17" s="43"/>
      <c r="UWU17" s="43"/>
      <c r="UWV17" s="43"/>
      <c r="UWW17" s="43"/>
      <c r="UWX17" s="43"/>
      <c r="UWY17" s="43"/>
      <c r="UWZ17" s="43"/>
      <c r="UXA17" s="43"/>
      <c r="UXB17" s="43"/>
      <c r="UXC17" s="43"/>
      <c r="UXD17" s="43"/>
      <c r="UXE17" s="43"/>
      <c r="UXF17" s="43"/>
      <c r="UXG17" s="43"/>
      <c r="UXH17" s="43"/>
      <c r="UXI17" s="43"/>
      <c r="UXJ17" s="43"/>
      <c r="UXK17" s="43"/>
      <c r="UXL17" s="43"/>
      <c r="UXM17" s="43"/>
      <c r="UXN17" s="43"/>
      <c r="UXO17" s="43"/>
      <c r="UXP17" s="43"/>
      <c r="UXQ17" s="43"/>
      <c r="UXR17" s="43"/>
      <c r="UXS17" s="43"/>
      <c r="UXT17" s="43"/>
      <c r="UXU17" s="43"/>
      <c r="UXV17" s="43"/>
      <c r="UXW17" s="43"/>
      <c r="UXX17" s="43"/>
      <c r="UXY17" s="43"/>
      <c r="UXZ17" s="43"/>
      <c r="UYA17" s="43"/>
      <c r="UYB17" s="43"/>
      <c r="UYC17" s="43"/>
      <c r="UYD17" s="43"/>
      <c r="UYE17" s="43"/>
      <c r="UYF17" s="43"/>
      <c r="UYG17" s="43"/>
      <c r="UYH17" s="43"/>
      <c r="UYI17" s="43"/>
      <c r="UYJ17" s="43"/>
      <c r="UYK17" s="43"/>
      <c r="UYL17" s="43"/>
      <c r="UYM17" s="43"/>
      <c r="UYN17" s="43"/>
      <c r="UYO17" s="43"/>
      <c r="UYP17" s="43"/>
      <c r="UYQ17" s="43"/>
      <c r="UYR17" s="43"/>
      <c r="UYS17" s="43"/>
      <c r="UYT17" s="43"/>
      <c r="UYU17" s="43"/>
      <c r="UYV17" s="43"/>
      <c r="UYW17" s="43"/>
      <c r="UYX17" s="43"/>
      <c r="UYY17" s="43"/>
      <c r="UYZ17" s="43"/>
      <c r="UZA17" s="43"/>
      <c r="UZB17" s="43"/>
      <c r="UZC17" s="43"/>
      <c r="UZD17" s="43"/>
      <c r="UZE17" s="43"/>
      <c r="UZF17" s="43"/>
      <c r="UZG17" s="43"/>
      <c r="UZH17" s="43"/>
      <c r="UZI17" s="43"/>
      <c r="UZJ17" s="43"/>
      <c r="UZK17" s="43"/>
      <c r="UZL17" s="43"/>
      <c r="UZM17" s="43"/>
      <c r="UZN17" s="43"/>
      <c r="UZO17" s="43"/>
      <c r="UZP17" s="43"/>
      <c r="UZQ17" s="43"/>
      <c r="UZR17" s="43"/>
      <c r="UZS17" s="43"/>
      <c r="UZT17" s="43"/>
      <c r="UZU17" s="43"/>
      <c r="UZV17" s="43"/>
      <c r="UZW17" s="43"/>
      <c r="UZX17" s="43"/>
      <c r="UZY17" s="43"/>
      <c r="UZZ17" s="43"/>
      <c r="VAA17" s="43"/>
      <c r="VAB17" s="43"/>
      <c r="VAC17" s="43"/>
      <c r="VAD17" s="43"/>
      <c r="VAE17" s="43"/>
      <c r="VAF17" s="43"/>
      <c r="VAG17" s="43"/>
      <c r="VAH17" s="43"/>
      <c r="VAI17" s="43"/>
      <c r="VAJ17" s="43"/>
      <c r="VAK17" s="43"/>
      <c r="VAL17" s="43"/>
      <c r="VAM17" s="43"/>
      <c r="VAN17" s="43"/>
      <c r="VAO17" s="43"/>
      <c r="VAP17" s="43"/>
      <c r="VAQ17" s="43"/>
      <c r="VAR17" s="43"/>
      <c r="VAS17" s="43"/>
      <c r="VAT17" s="43"/>
      <c r="VAU17" s="43"/>
      <c r="VAV17" s="43"/>
      <c r="VAW17" s="43"/>
      <c r="VAX17" s="43"/>
      <c r="VAY17" s="43"/>
      <c r="VAZ17" s="43"/>
      <c r="VBA17" s="43"/>
      <c r="VBB17" s="43"/>
      <c r="VBC17" s="43"/>
      <c r="VBD17" s="43"/>
      <c r="VBE17" s="43"/>
      <c r="VBF17" s="43"/>
      <c r="VBG17" s="43"/>
      <c r="VBH17" s="43"/>
      <c r="VBI17" s="43"/>
      <c r="VBJ17" s="43"/>
      <c r="VBK17" s="43"/>
      <c r="VBL17" s="43"/>
      <c r="VBM17" s="43"/>
      <c r="VBN17" s="43"/>
      <c r="VBO17" s="43"/>
      <c r="VBP17" s="43"/>
      <c r="VBQ17" s="43"/>
      <c r="VBR17" s="43"/>
      <c r="VBS17" s="43"/>
      <c r="VBT17" s="43"/>
      <c r="VBU17" s="43"/>
      <c r="VBV17" s="43"/>
      <c r="VBW17" s="43"/>
      <c r="VBX17" s="43"/>
      <c r="VBY17" s="43"/>
      <c r="VBZ17" s="43"/>
      <c r="VCA17" s="43"/>
      <c r="VCB17" s="43"/>
      <c r="VCC17" s="43"/>
      <c r="VCD17" s="43"/>
      <c r="VCE17" s="43"/>
      <c r="VCF17" s="43"/>
      <c r="VCG17" s="43"/>
      <c r="VCH17" s="43"/>
      <c r="VCI17" s="43"/>
      <c r="VCJ17" s="43"/>
      <c r="VCK17" s="43"/>
      <c r="VCL17" s="43"/>
      <c r="VCM17" s="43"/>
      <c r="VCN17" s="43"/>
      <c r="VCO17" s="43"/>
      <c r="VCP17" s="43"/>
      <c r="VCQ17" s="43"/>
      <c r="VCR17" s="43"/>
      <c r="VCS17" s="43"/>
      <c r="VCT17" s="43"/>
      <c r="VCU17" s="43"/>
      <c r="VCV17" s="43"/>
      <c r="VCW17" s="43"/>
      <c r="VCX17" s="43"/>
      <c r="VCY17" s="43"/>
      <c r="VCZ17" s="43"/>
      <c r="VDA17" s="43"/>
      <c r="VDB17" s="43"/>
      <c r="VDC17" s="43"/>
      <c r="VDD17" s="43"/>
      <c r="VDE17" s="43"/>
      <c r="VDF17" s="43"/>
      <c r="VDG17" s="43"/>
      <c r="VDH17" s="43"/>
      <c r="VDI17" s="43"/>
      <c r="VDJ17" s="43"/>
      <c r="VDK17" s="43"/>
      <c r="VDL17" s="43"/>
      <c r="VDM17" s="43"/>
      <c r="VDN17" s="43"/>
      <c r="VDO17" s="43"/>
      <c r="VDP17" s="43"/>
      <c r="VDQ17" s="43"/>
      <c r="VDR17" s="43"/>
      <c r="VDS17" s="43"/>
      <c r="VDT17" s="43"/>
      <c r="VDU17" s="43"/>
      <c r="VDV17" s="43"/>
      <c r="VDW17" s="43"/>
      <c r="VDX17" s="43"/>
      <c r="VDY17" s="43"/>
      <c r="VDZ17" s="43"/>
      <c r="VEA17" s="43"/>
      <c r="VEB17" s="43"/>
      <c r="VEC17" s="43"/>
      <c r="VED17" s="43"/>
      <c r="VEE17" s="43"/>
      <c r="VEF17" s="43"/>
      <c r="VEG17" s="43"/>
      <c r="VEH17" s="43"/>
      <c r="VEI17" s="43"/>
      <c r="VEJ17" s="43"/>
      <c r="VEK17" s="43"/>
      <c r="VEL17" s="43"/>
      <c r="VEM17" s="43"/>
      <c r="VEN17" s="43"/>
      <c r="VEO17" s="43"/>
      <c r="VEP17" s="43"/>
      <c r="VEQ17" s="43"/>
      <c r="VER17" s="43"/>
      <c r="VES17" s="43"/>
      <c r="VET17" s="43"/>
      <c r="VEU17" s="43"/>
      <c r="VEV17" s="43"/>
      <c r="VEW17" s="43"/>
      <c r="VEX17" s="43"/>
      <c r="VEY17" s="43"/>
      <c r="VEZ17" s="43"/>
      <c r="VFA17" s="43"/>
      <c r="VFB17" s="43"/>
      <c r="VFC17" s="43"/>
      <c r="VFD17" s="43"/>
      <c r="VFE17" s="43"/>
      <c r="VFF17" s="43"/>
      <c r="VFG17" s="43"/>
      <c r="VFH17" s="43"/>
      <c r="VFI17" s="43"/>
      <c r="VFJ17" s="43"/>
      <c r="VFK17" s="43"/>
      <c r="VFL17" s="43"/>
      <c r="VFM17" s="43"/>
      <c r="VFN17" s="43"/>
      <c r="VFO17" s="43"/>
      <c r="VFP17" s="43"/>
      <c r="VFQ17" s="43"/>
      <c r="VFR17" s="43"/>
      <c r="VFS17" s="43"/>
      <c r="VFT17" s="43"/>
      <c r="VFU17" s="43"/>
      <c r="VFV17" s="43"/>
      <c r="VFW17" s="43"/>
      <c r="VFX17" s="43"/>
      <c r="VFY17" s="43"/>
      <c r="VFZ17" s="43"/>
      <c r="VGA17" s="43"/>
      <c r="VGB17" s="43"/>
      <c r="VGC17" s="43"/>
      <c r="VGD17" s="43"/>
      <c r="VGE17" s="43"/>
      <c r="VGF17" s="43"/>
      <c r="VGG17" s="43"/>
      <c r="VGH17" s="43"/>
      <c r="VGI17" s="43"/>
      <c r="VGJ17" s="43"/>
      <c r="VGK17" s="43"/>
      <c r="VGL17" s="43"/>
      <c r="VGM17" s="43"/>
      <c r="VGN17" s="43"/>
      <c r="VGO17" s="43"/>
      <c r="VGP17" s="43"/>
      <c r="VGQ17" s="43"/>
      <c r="VGR17" s="43"/>
      <c r="VGS17" s="43"/>
      <c r="VGT17" s="43"/>
      <c r="VGU17" s="43"/>
      <c r="VGV17" s="43"/>
      <c r="VGW17" s="43"/>
      <c r="VGX17" s="43"/>
      <c r="VGY17" s="43"/>
      <c r="VGZ17" s="43"/>
      <c r="VHA17" s="43"/>
      <c r="VHB17" s="43"/>
      <c r="VHC17" s="43"/>
      <c r="VHD17" s="43"/>
      <c r="VHE17" s="43"/>
      <c r="VHF17" s="43"/>
      <c r="VHG17" s="43"/>
      <c r="VHH17" s="43"/>
      <c r="VHI17" s="43"/>
      <c r="VHJ17" s="43"/>
      <c r="VHK17" s="43"/>
      <c r="VHL17" s="43"/>
      <c r="VHM17" s="43"/>
      <c r="VHN17" s="43"/>
      <c r="VHO17" s="43"/>
      <c r="VHP17" s="43"/>
      <c r="VHQ17" s="43"/>
      <c r="VHR17" s="43"/>
      <c r="VHS17" s="43"/>
      <c r="VHT17" s="43"/>
      <c r="VHU17" s="43"/>
      <c r="VHV17" s="43"/>
      <c r="VHW17" s="43"/>
      <c r="VHX17" s="43"/>
      <c r="VHY17" s="43"/>
      <c r="VHZ17" s="43"/>
      <c r="VIA17" s="43"/>
      <c r="VIB17" s="43"/>
      <c r="VIC17" s="43"/>
      <c r="VID17" s="43"/>
      <c r="VIE17" s="43"/>
      <c r="VIF17" s="43"/>
      <c r="VIG17" s="43"/>
      <c r="VIH17" s="43"/>
      <c r="VII17" s="43"/>
      <c r="VIJ17" s="43"/>
      <c r="VIK17" s="43"/>
      <c r="VIL17" s="43"/>
      <c r="VIM17" s="43"/>
      <c r="VIN17" s="43"/>
      <c r="VIO17" s="43"/>
      <c r="VIP17" s="43"/>
      <c r="VIQ17" s="43"/>
      <c r="VIR17" s="43"/>
      <c r="VIS17" s="43"/>
      <c r="VIT17" s="43"/>
      <c r="VIU17" s="43"/>
      <c r="VIV17" s="43"/>
      <c r="VIW17" s="43"/>
      <c r="VIX17" s="43"/>
      <c r="VIY17" s="43"/>
      <c r="VIZ17" s="43"/>
      <c r="VJA17" s="43"/>
      <c r="VJB17" s="43"/>
      <c r="VJC17" s="43"/>
      <c r="VJD17" s="43"/>
      <c r="VJE17" s="43"/>
      <c r="VJF17" s="43"/>
      <c r="VJG17" s="43"/>
      <c r="VJH17" s="43"/>
      <c r="VJI17" s="43"/>
      <c r="VJJ17" s="43"/>
      <c r="VJK17" s="43"/>
      <c r="VJL17" s="43"/>
      <c r="VJM17" s="43"/>
      <c r="VJN17" s="43"/>
      <c r="VJO17" s="43"/>
      <c r="VJP17" s="43"/>
      <c r="VJQ17" s="43"/>
      <c r="VJR17" s="43"/>
      <c r="VJS17" s="43"/>
      <c r="VJT17" s="43"/>
      <c r="VJU17" s="43"/>
      <c r="VJV17" s="43"/>
      <c r="VJW17" s="43"/>
      <c r="VJX17" s="43"/>
      <c r="VJY17" s="43"/>
      <c r="VJZ17" s="43"/>
      <c r="VKA17" s="43"/>
      <c r="VKB17" s="43"/>
      <c r="VKC17" s="43"/>
      <c r="VKD17" s="43"/>
      <c r="VKE17" s="43"/>
      <c r="VKF17" s="43"/>
      <c r="VKG17" s="43"/>
      <c r="VKH17" s="43"/>
      <c r="VKI17" s="43"/>
      <c r="VKJ17" s="43"/>
      <c r="VKK17" s="43"/>
      <c r="VKL17" s="43"/>
      <c r="VKM17" s="43"/>
      <c r="VKN17" s="43"/>
      <c r="VKO17" s="43"/>
      <c r="VKP17" s="43"/>
      <c r="VKQ17" s="43"/>
      <c r="VKR17" s="43"/>
      <c r="VKS17" s="43"/>
      <c r="VKT17" s="43"/>
      <c r="VKU17" s="43"/>
      <c r="VKV17" s="43"/>
      <c r="VKW17" s="43"/>
      <c r="VKX17" s="43"/>
      <c r="VKY17" s="43"/>
      <c r="VKZ17" s="43"/>
      <c r="VLA17" s="43"/>
      <c r="VLB17" s="43"/>
      <c r="VLC17" s="43"/>
      <c r="VLD17" s="43"/>
      <c r="VLE17" s="43"/>
      <c r="VLF17" s="43"/>
      <c r="VLG17" s="43"/>
      <c r="VLH17" s="43"/>
      <c r="VLI17" s="43"/>
      <c r="VLJ17" s="43"/>
      <c r="VLK17" s="43"/>
      <c r="VLL17" s="43"/>
      <c r="VLM17" s="43"/>
      <c r="VLN17" s="43"/>
      <c r="VLO17" s="43"/>
      <c r="VLP17" s="43"/>
      <c r="VLQ17" s="43"/>
      <c r="VLR17" s="43"/>
      <c r="VLS17" s="43"/>
      <c r="VLT17" s="43"/>
      <c r="VLU17" s="43"/>
      <c r="VLV17" s="43"/>
      <c r="VLW17" s="43"/>
      <c r="VLX17" s="43"/>
      <c r="VLY17" s="43"/>
      <c r="VLZ17" s="43"/>
      <c r="VMA17" s="43"/>
      <c r="VMB17" s="43"/>
      <c r="VMC17" s="43"/>
      <c r="VMD17" s="43"/>
      <c r="VME17" s="43"/>
      <c r="VMF17" s="43"/>
      <c r="VMG17" s="43"/>
      <c r="VMH17" s="43"/>
      <c r="VMI17" s="43"/>
      <c r="VMJ17" s="43"/>
      <c r="VMK17" s="43"/>
      <c r="VML17" s="43"/>
      <c r="VMM17" s="43"/>
      <c r="VMN17" s="43"/>
      <c r="VMO17" s="43"/>
      <c r="VMP17" s="43"/>
      <c r="VMQ17" s="43"/>
      <c r="VMR17" s="43"/>
      <c r="VMS17" s="43"/>
      <c r="VMT17" s="43"/>
      <c r="VMU17" s="43"/>
      <c r="VMV17" s="43"/>
      <c r="VMW17" s="43"/>
      <c r="VMX17" s="43"/>
      <c r="VMY17" s="43"/>
      <c r="VMZ17" s="43"/>
      <c r="VNA17" s="43"/>
      <c r="VNB17" s="43"/>
      <c r="VNC17" s="43"/>
      <c r="VND17" s="43"/>
      <c r="VNE17" s="43"/>
      <c r="VNF17" s="43"/>
      <c r="VNG17" s="43"/>
      <c r="VNH17" s="43"/>
      <c r="VNI17" s="43"/>
      <c r="VNJ17" s="43"/>
      <c r="VNK17" s="43"/>
      <c r="VNL17" s="43"/>
      <c r="VNM17" s="43"/>
      <c r="VNN17" s="43"/>
      <c r="VNO17" s="43"/>
      <c r="VNP17" s="43"/>
      <c r="VNQ17" s="43"/>
      <c r="VNR17" s="43"/>
      <c r="VNS17" s="43"/>
      <c r="VNT17" s="43"/>
      <c r="VNU17" s="43"/>
      <c r="VNV17" s="43"/>
      <c r="VNW17" s="43"/>
      <c r="VNX17" s="43"/>
      <c r="VNY17" s="43"/>
      <c r="VNZ17" s="43"/>
      <c r="VOA17" s="43"/>
      <c r="VOB17" s="43"/>
      <c r="VOC17" s="43"/>
      <c r="VOD17" s="43"/>
      <c r="VOE17" s="43"/>
      <c r="VOF17" s="43"/>
      <c r="VOG17" s="43"/>
      <c r="VOH17" s="43"/>
      <c r="VOI17" s="43"/>
      <c r="VOJ17" s="43"/>
      <c r="VOK17" s="43"/>
      <c r="VOL17" s="43"/>
      <c r="VOM17" s="43"/>
      <c r="VON17" s="43"/>
      <c r="VOO17" s="43"/>
      <c r="VOP17" s="43"/>
      <c r="VOQ17" s="43"/>
      <c r="VOR17" s="43"/>
      <c r="VOS17" s="43"/>
      <c r="VOT17" s="43"/>
      <c r="VOU17" s="43"/>
      <c r="VOV17" s="43"/>
      <c r="VOW17" s="43"/>
      <c r="VOX17" s="43"/>
      <c r="VOY17" s="43"/>
      <c r="VOZ17" s="43"/>
      <c r="VPA17" s="43"/>
      <c r="VPB17" s="43"/>
      <c r="VPC17" s="43"/>
      <c r="VPD17" s="43"/>
      <c r="VPE17" s="43"/>
      <c r="VPF17" s="43"/>
      <c r="VPG17" s="43"/>
      <c r="VPH17" s="43"/>
      <c r="VPI17" s="43"/>
      <c r="VPJ17" s="43"/>
      <c r="VPK17" s="43"/>
      <c r="VPL17" s="43"/>
      <c r="VPM17" s="43"/>
      <c r="VPN17" s="43"/>
      <c r="VPO17" s="43"/>
      <c r="VPP17" s="43"/>
      <c r="VPQ17" s="43"/>
      <c r="VPR17" s="43"/>
      <c r="VPS17" s="43"/>
      <c r="VPT17" s="43"/>
      <c r="VPU17" s="43"/>
      <c r="VPV17" s="43"/>
      <c r="VPW17" s="43"/>
      <c r="VPX17" s="43"/>
      <c r="VPY17" s="43"/>
      <c r="VPZ17" s="43"/>
      <c r="VQA17" s="43"/>
      <c r="VQB17" s="43"/>
      <c r="VQC17" s="43"/>
      <c r="VQD17" s="43"/>
      <c r="VQE17" s="43"/>
      <c r="VQF17" s="43"/>
      <c r="VQG17" s="43"/>
      <c r="VQH17" s="43"/>
      <c r="VQI17" s="43"/>
      <c r="VQJ17" s="43"/>
      <c r="VQK17" s="43"/>
      <c r="VQL17" s="43"/>
      <c r="VQM17" s="43"/>
      <c r="VQN17" s="43"/>
      <c r="VQO17" s="43"/>
      <c r="VQP17" s="43"/>
      <c r="VQQ17" s="43"/>
      <c r="VQR17" s="43"/>
      <c r="VQS17" s="43"/>
      <c r="VQT17" s="43"/>
      <c r="VQU17" s="43"/>
      <c r="VQV17" s="43"/>
      <c r="VQW17" s="43"/>
      <c r="VQX17" s="43"/>
      <c r="VQY17" s="43"/>
      <c r="VQZ17" s="43"/>
      <c r="VRA17" s="43"/>
      <c r="VRB17" s="43"/>
      <c r="VRC17" s="43"/>
      <c r="VRD17" s="43"/>
      <c r="VRE17" s="43"/>
      <c r="VRF17" s="43"/>
      <c r="VRG17" s="43"/>
      <c r="VRH17" s="43"/>
      <c r="VRI17" s="43"/>
      <c r="VRJ17" s="43"/>
      <c r="VRK17" s="43"/>
      <c r="VRL17" s="43"/>
      <c r="VRM17" s="43"/>
      <c r="VRN17" s="43"/>
      <c r="VRO17" s="43"/>
      <c r="VRP17" s="43"/>
      <c r="VRQ17" s="43"/>
      <c r="VRR17" s="43"/>
      <c r="VRS17" s="43"/>
      <c r="VRT17" s="43"/>
      <c r="VRU17" s="43"/>
      <c r="VRV17" s="43"/>
      <c r="VRW17" s="43"/>
      <c r="VRX17" s="43"/>
      <c r="VRY17" s="43"/>
      <c r="VRZ17" s="43"/>
      <c r="VSA17" s="43"/>
      <c r="VSB17" s="43"/>
      <c r="VSC17" s="43"/>
      <c r="VSD17" s="43"/>
      <c r="VSE17" s="43"/>
      <c r="VSF17" s="43"/>
      <c r="VSG17" s="43"/>
      <c r="VSH17" s="43"/>
      <c r="VSI17" s="43"/>
      <c r="VSJ17" s="43"/>
      <c r="VSK17" s="43"/>
      <c r="VSL17" s="43"/>
      <c r="VSM17" s="43"/>
      <c r="VSN17" s="43"/>
      <c r="VSO17" s="43"/>
      <c r="VSP17" s="43"/>
      <c r="VSQ17" s="43"/>
      <c r="VSR17" s="43"/>
      <c r="VSS17" s="43"/>
      <c r="VST17" s="43"/>
      <c r="VSU17" s="43"/>
      <c r="VSV17" s="43"/>
      <c r="VSW17" s="43"/>
      <c r="VSX17" s="43"/>
      <c r="VSY17" s="43"/>
      <c r="VSZ17" s="43"/>
      <c r="VTA17" s="43"/>
      <c r="VTB17" s="43"/>
      <c r="VTC17" s="43"/>
      <c r="VTD17" s="43"/>
      <c r="VTE17" s="43"/>
      <c r="VTF17" s="43"/>
      <c r="VTG17" s="43"/>
      <c r="VTH17" s="43"/>
      <c r="VTI17" s="43"/>
      <c r="VTJ17" s="43"/>
      <c r="VTK17" s="43"/>
      <c r="VTL17" s="43"/>
      <c r="VTM17" s="43"/>
      <c r="VTN17" s="43"/>
      <c r="VTO17" s="43"/>
      <c r="VTP17" s="43"/>
      <c r="VTQ17" s="43"/>
      <c r="VTR17" s="43"/>
      <c r="VTS17" s="43"/>
      <c r="VTT17" s="43"/>
      <c r="VTU17" s="43"/>
      <c r="VTV17" s="43"/>
      <c r="VTW17" s="43"/>
      <c r="VTX17" s="43"/>
      <c r="VTY17" s="43"/>
      <c r="VTZ17" s="43"/>
      <c r="VUA17" s="43"/>
      <c r="VUB17" s="43"/>
      <c r="VUC17" s="43"/>
      <c r="VUD17" s="43"/>
      <c r="VUE17" s="43"/>
      <c r="VUF17" s="43"/>
      <c r="VUG17" s="43"/>
      <c r="VUH17" s="43"/>
      <c r="VUI17" s="43"/>
      <c r="VUJ17" s="43"/>
      <c r="VUK17" s="43"/>
      <c r="VUL17" s="43"/>
      <c r="VUM17" s="43"/>
      <c r="VUN17" s="43"/>
      <c r="VUO17" s="43"/>
      <c r="VUP17" s="43"/>
      <c r="VUQ17" s="43"/>
      <c r="VUR17" s="43"/>
      <c r="VUS17" s="43"/>
      <c r="VUT17" s="43"/>
      <c r="VUU17" s="43"/>
      <c r="VUV17" s="43"/>
      <c r="VUW17" s="43"/>
      <c r="VUX17" s="43"/>
      <c r="VUY17" s="43"/>
      <c r="VUZ17" s="43"/>
      <c r="VVA17" s="43"/>
      <c r="VVB17" s="43"/>
      <c r="VVC17" s="43"/>
      <c r="VVD17" s="43"/>
      <c r="VVE17" s="43"/>
      <c r="VVF17" s="43"/>
      <c r="VVG17" s="43"/>
      <c r="VVH17" s="43"/>
      <c r="VVI17" s="43"/>
      <c r="VVJ17" s="43"/>
      <c r="VVK17" s="43"/>
      <c r="VVL17" s="43"/>
      <c r="VVM17" s="43"/>
      <c r="VVN17" s="43"/>
      <c r="VVO17" s="43"/>
      <c r="VVP17" s="43"/>
      <c r="VVQ17" s="43"/>
      <c r="VVR17" s="43"/>
      <c r="VVS17" s="43"/>
      <c r="VVT17" s="43"/>
      <c r="VVU17" s="43"/>
      <c r="VVV17" s="43"/>
      <c r="VVW17" s="43"/>
      <c r="VVX17" s="43"/>
      <c r="VVY17" s="43"/>
      <c r="VVZ17" s="43"/>
      <c r="VWA17" s="43"/>
      <c r="VWB17" s="43"/>
      <c r="VWC17" s="43"/>
      <c r="VWD17" s="43"/>
      <c r="VWE17" s="43"/>
      <c r="VWF17" s="43"/>
      <c r="VWG17" s="43"/>
      <c r="VWH17" s="43"/>
      <c r="VWI17" s="43"/>
      <c r="VWJ17" s="43"/>
      <c r="VWK17" s="43"/>
      <c r="VWL17" s="43"/>
      <c r="VWM17" s="43"/>
      <c r="VWN17" s="43"/>
      <c r="VWO17" s="43"/>
      <c r="VWP17" s="43"/>
      <c r="VWQ17" s="43"/>
      <c r="VWR17" s="43"/>
      <c r="VWS17" s="43"/>
      <c r="VWT17" s="43"/>
      <c r="VWU17" s="43"/>
      <c r="VWV17" s="43"/>
      <c r="VWW17" s="43"/>
      <c r="VWX17" s="43"/>
      <c r="VWY17" s="43"/>
      <c r="VWZ17" s="43"/>
      <c r="VXA17" s="43"/>
      <c r="VXB17" s="43"/>
      <c r="VXC17" s="43"/>
      <c r="VXD17" s="43"/>
      <c r="VXE17" s="43"/>
      <c r="VXF17" s="43"/>
      <c r="VXG17" s="43"/>
      <c r="VXH17" s="43"/>
      <c r="VXI17" s="43"/>
      <c r="VXJ17" s="43"/>
      <c r="VXK17" s="43"/>
      <c r="VXL17" s="43"/>
      <c r="VXM17" s="43"/>
      <c r="VXN17" s="43"/>
      <c r="VXO17" s="43"/>
      <c r="VXP17" s="43"/>
      <c r="VXQ17" s="43"/>
      <c r="VXR17" s="43"/>
      <c r="VXS17" s="43"/>
      <c r="VXT17" s="43"/>
      <c r="VXU17" s="43"/>
      <c r="VXV17" s="43"/>
      <c r="VXW17" s="43"/>
      <c r="VXX17" s="43"/>
      <c r="VXY17" s="43"/>
      <c r="VXZ17" s="43"/>
      <c r="VYA17" s="43"/>
      <c r="VYB17" s="43"/>
      <c r="VYC17" s="43"/>
      <c r="VYD17" s="43"/>
      <c r="VYE17" s="43"/>
      <c r="VYF17" s="43"/>
      <c r="VYG17" s="43"/>
      <c r="VYH17" s="43"/>
      <c r="VYI17" s="43"/>
      <c r="VYJ17" s="43"/>
      <c r="VYK17" s="43"/>
      <c r="VYL17" s="43"/>
      <c r="VYM17" s="43"/>
      <c r="VYN17" s="43"/>
      <c r="VYO17" s="43"/>
      <c r="VYP17" s="43"/>
      <c r="VYQ17" s="43"/>
      <c r="VYR17" s="43"/>
      <c r="VYS17" s="43"/>
      <c r="VYT17" s="43"/>
      <c r="VYU17" s="43"/>
      <c r="VYV17" s="43"/>
      <c r="VYW17" s="43"/>
      <c r="VYX17" s="43"/>
      <c r="VYY17" s="43"/>
      <c r="VYZ17" s="43"/>
      <c r="VZA17" s="43"/>
      <c r="VZB17" s="43"/>
      <c r="VZC17" s="43"/>
      <c r="VZD17" s="43"/>
      <c r="VZE17" s="43"/>
      <c r="VZF17" s="43"/>
      <c r="VZG17" s="43"/>
      <c r="VZH17" s="43"/>
      <c r="VZI17" s="43"/>
      <c r="VZJ17" s="43"/>
      <c r="VZK17" s="43"/>
      <c r="VZL17" s="43"/>
      <c r="VZM17" s="43"/>
      <c r="VZN17" s="43"/>
      <c r="VZO17" s="43"/>
      <c r="VZP17" s="43"/>
      <c r="VZQ17" s="43"/>
      <c r="VZR17" s="43"/>
      <c r="VZS17" s="43"/>
      <c r="VZT17" s="43"/>
      <c r="VZU17" s="43"/>
      <c r="VZV17" s="43"/>
      <c r="VZW17" s="43"/>
      <c r="VZX17" s="43"/>
      <c r="VZY17" s="43"/>
      <c r="VZZ17" s="43"/>
      <c r="WAA17" s="43"/>
      <c r="WAB17" s="43"/>
      <c r="WAC17" s="43"/>
      <c r="WAD17" s="43"/>
      <c r="WAE17" s="43"/>
      <c r="WAF17" s="43"/>
      <c r="WAG17" s="43"/>
      <c r="WAH17" s="43"/>
      <c r="WAI17" s="43"/>
      <c r="WAJ17" s="43"/>
      <c r="WAK17" s="43"/>
      <c r="WAL17" s="43"/>
      <c r="WAM17" s="43"/>
      <c r="WAN17" s="43"/>
      <c r="WAO17" s="43"/>
      <c r="WAP17" s="43"/>
      <c r="WAQ17" s="43"/>
      <c r="WAR17" s="43"/>
      <c r="WAS17" s="43"/>
      <c r="WAT17" s="43"/>
      <c r="WAU17" s="43"/>
      <c r="WAV17" s="43"/>
      <c r="WAW17" s="43"/>
      <c r="WAX17" s="43"/>
      <c r="WAY17" s="43"/>
      <c r="WAZ17" s="43"/>
      <c r="WBA17" s="43"/>
      <c r="WBB17" s="43"/>
      <c r="WBC17" s="43"/>
      <c r="WBD17" s="43"/>
      <c r="WBE17" s="43"/>
      <c r="WBF17" s="43"/>
      <c r="WBG17" s="43"/>
      <c r="WBH17" s="43"/>
      <c r="WBI17" s="43"/>
      <c r="WBJ17" s="43"/>
      <c r="WBK17" s="43"/>
      <c r="WBL17" s="43"/>
      <c r="WBM17" s="43"/>
      <c r="WBN17" s="43"/>
      <c r="WBO17" s="43"/>
      <c r="WBP17" s="43"/>
      <c r="WBQ17" s="43"/>
      <c r="WBR17" s="43"/>
      <c r="WBS17" s="43"/>
      <c r="WBT17" s="43"/>
      <c r="WBU17" s="43"/>
      <c r="WBV17" s="43"/>
      <c r="WBW17" s="43"/>
      <c r="WBX17" s="43"/>
      <c r="WBY17" s="43"/>
      <c r="WBZ17" s="43"/>
      <c r="WCA17" s="43"/>
      <c r="WCB17" s="43"/>
      <c r="WCC17" s="43"/>
      <c r="WCD17" s="43"/>
      <c r="WCE17" s="43"/>
      <c r="WCF17" s="43"/>
      <c r="WCG17" s="43"/>
      <c r="WCH17" s="43"/>
      <c r="WCI17" s="43"/>
      <c r="WCJ17" s="43"/>
      <c r="WCK17" s="43"/>
      <c r="WCL17" s="43"/>
      <c r="WCM17" s="43"/>
      <c r="WCN17" s="43"/>
      <c r="WCO17" s="43"/>
      <c r="WCP17" s="43"/>
      <c r="WCQ17" s="43"/>
      <c r="WCR17" s="43"/>
      <c r="WCS17" s="43"/>
      <c r="WCT17" s="43"/>
      <c r="WCU17" s="43"/>
      <c r="WCV17" s="43"/>
      <c r="WCW17" s="43"/>
      <c r="WCX17" s="43"/>
      <c r="WCY17" s="43"/>
      <c r="WCZ17" s="43"/>
      <c r="WDA17" s="43"/>
      <c r="WDB17" s="43"/>
      <c r="WDC17" s="43"/>
      <c r="WDD17" s="43"/>
      <c r="WDE17" s="43"/>
      <c r="WDF17" s="43"/>
      <c r="WDG17" s="43"/>
      <c r="WDH17" s="43"/>
      <c r="WDI17" s="43"/>
      <c r="WDJ17" s="43"/>
      <c r="WDK17" s="43"/>
      <c r="WDL17" s="43"/>
      <c r="WDM17" s="43"/>
      <c r="WDN17" s="43"/>
      <c r="WDO17" s="43"/>
      <c r="WDP17" s="43"/>
      <c r="WDQ17" s="43"/>
      <c r="WDR17" s="43"/>
      <c r="WDS17" s="43"/>
      <c r="WDT17" s="43"/>
      <c r="WDU17" s="43"/>
      <c r="WDV17" s="43"/>
      <c r="WDW17" s="43"/>
      <c r="WDX17" s="43"/>
      <c r="WDY17" s="43"/>
      <c r="WDZ17" s="43"/>
      <c r="WEA17" s="43"/>
      <c r="WEB17" s="43"/>
      <c r="WEC17" s="43"/>
      <c r="WED17" s="43"/>
      <c r="WEE17" s="43"/>
      <c r="WEF17" s="43"/>
      <c r="WEG17" s="43"/>
      <c r="WEH17" s="43"/>
      <c r="WEI17" s="43"/>
      <c r="WEJ17" s="43"/>
      <c r="WEK17" s="43"/>
      <c r="WEL17" s="43"/>
      <c r="WEM17" s="43"/>
      <c r="WEN17" s="43"/>
      <c r="WEO17" s="43"/>
      <c r="WEP17" s="43"/>
      <c r="WEQ17" s="43"/>
      <c r="WER17" s="43"/>
      <c r="WES17" s="43"/>
      <c r="WET17" s="43"/>
      <c r="WEU17" s="43"/>
      <c r="WEV17" s="43"/>
      <c r="WEW17" s="43"/>
      <c r="WEX17" s="43"/>
      <c r="WEY17" s="43"/>
      <c r="WEZ17" s="43"/>
      <c r="WFA17" s="43"/>
      <c r="WFB17" s="43"/>
      <c r="WFC17" s="43"/>
      <c r="WFD17" s="43"/>
      <c r="WFE17" s="43"/>
      <c r="WFF17" s="43"/>
      <c r="WFG17" s="43"/>
      <c r="WFH17" s="43"/>
      <c r="WFI17" s="43"/>
      <c r="WFJ17" s="43"/>
      <c r="WFK17" s="43"/>
      <c r="WFL17" s="43"/>
      <c r="WFM17" s="43"/>
      <c r="WFN17" s="43"/>
      <c r="WFO17" s="43"/>
      <c r="WFP17" s="43"/>
      <c r="WFQ17" s="43"/>
      <c r="WFR17" s="43"/>
      <c r="WFS17" s="43"/>
      <c r="WFT17" s="43"/>
      <c r="WFU17" s="43"/>
      <c r="WFV17" s="43"/>
      <c r="WFW17" s="43"/>
      <c r="WFX17" s="43"/>
      <c r="WFY17" s="43"/>
      <c r="WFZ17" s="43"/>
      <c r="WGA17" s="43"/>
      <c r="WGB17" s="43"/>
      <c r="WGC17" s="43"/>
      <c r="WGD17" s="43"/>
      <c r="WGE17" s="43"/>
      <c r="WGF17" s="43"/>
      <c r="WGG17" s="43"/>
      <c r="WGH17" s="43"/>
      <c r="WGI17" s="43"/>
      <c r="WGJ17" s="43"/>
      <c r="WGK17" s="43"/>
      <c r="WGL17" s="43"/>
      <c r="WGM17" s="43"/>
      <c r="WGN17" s="43"/>
      <c r="WGO17" s="43"/>
      <c r="WGP17" s="43"/>
      <c r="WGQ17" s="43"/>
      <c r="WGR17" s="43"/>
      <c r="WGS17" s="43"/>
      <c r="WGT17" s="43"/>
      <c r="WGU17" s="43"/>
      <c r="WGV17" s="43"/>
      <c r="WGW17" s="43"/>
      <c r="WGX17" s="43"/>
      <c r="WGY17" s="43"/>
      <c r="WGZ17" s="43"/>
      <c r="WHA17" s="43"/>
      <c r="WHB17" s="43"/>
      <c r="WHC17" s="43"/>
      <c r="WHD17" s="43"/>
      <c r="WHE17" s="43"/>
      <c r="WHF17" s="43"/>
      <c r="WHG17" s="43"/>
      <c r="WHH17" s="43"/>
      <c r="WHI17" s="43"/>
      <c r="WHJ17" s="43"/>
      <c r="WHK17" s="43"/>
      <c r="WHL17" s="43"/>
      <c r="WHM17" s="43"/>
      <c r="WHN17" s="43"/>
      <c r="WHO17" s="43"/>
      <c r="WHP17" s="43"/>
      <c r="WHQ17" s="43"/>
      <c r="WHR17" s="43"/>
      <c r="WHS17" s="43"/>
      <c r="WHT17" s="43"/>
      <c r="WHU17" s="43"/>
      <c r="WHV17" s="43"/>
      <c r="WHW17" s="43"/>
      <c r="WHX17" s="43"/>
      <c r="WHY17" s="43"/>
      <c r="WHZ17" s="43"/>
      <c r="WIA17" s="43"/>
      <c r="WIB17" s="43"/>
      <c r="WIC17" s="43"/>
      <c r="WID17" s="43"/>
      <c r="WIE17" s="43"/>
      <c r="WIF17" s="43"/>
      <c r="WIG17" s="43"/>
      <c r="WIH17" s="43"/>
      <c r="WII17" s="43"/>
      <c r="WIJ17" s="43"/>
      <c r="WIK17" s="43"/>
      <c r="WIL17" s="43"/>
      <c r="WIM17" s="43"/>
      <c r="WIN17" s="43"/>
      <c r="WIO17" s="43"/>
      <c r="WIP17" s="43"/>
      <c r="WIQ17" s="43"/>
      <c r="WIR17" s="43"/>
      <c r="WIS17" s="43"/>
      <c r="WIT17" s="43"/>
      <c r="WIU17" s="43"/>
      <c r="WIV17" s="43"/>
      <c r="WIW17" s="43"/>
      <c r="WIX17" s="43"/>
      <c r="WIY17" s="43"/>
      <c r="WIZ17" s="43"/>
      <c r="WJA17" s="43"/>
      <c r="WJB17" s="43"/>
      <c r="WJC17" s="43"/>
      <c r="WJD17" s="43"/>
      <c r="WJE17" s="43"/>
      <c r="WJF17" s="43"/>
      <c r="WJG17" s="43"/>
      <c r="WJH17" s="43"/>
      <c r="WJI17" s="43"/>
      <c r="WJJ17" s="43"/>
      <c r="WJK17" s="43"/>
      <c r="WJL17" s="43"/>
      <c r="WJM17" s="43"/>
      <c r="WJN17" s="43"/>
      <c r="WJO17" s="43"/>
      <c r="WJP17" s="43"/>
      <c r="WJQ17" s="43"/>
      <c r="WJR17" s="43"/>
      <c r="WJS17" s="43"/>
      <c r="WJT17" s="43"/>
      <c r="WJU17" s="43"/>
      <c r="WJV17" s="43"/>
      <c r="WJW17" s="43"/>
      <c r="WJX17" s="43"/>
      <c r="WJY17" s="43"/>
      <c r="WJZ17" s="43"/>
      <c r="WKA17" s="43"/>
      <c r="WKB17" s="43"/>
      <c r="WKC17" s="43"/>
      <c r="WKD17" s="43"/>
      <c r="WKE17" s="43"/>
      <c r="WKF17" s="43"/>
      <c r="WKG17" s="43"/>
      <c r="WKH17" s="43"/>
      <c r="WKI17" s="43"/>
      <c r="WKJ17" s="43"/>
      <c r="WKK17" s="43"/>
      <c r="WKL17" s="43"/>
      <c r="WKM17" s="43"/>
      <c r="WKN17" s="43"/>
      <c r="WKO17" s="43"/>
      <c r="WKP17" s="43"/>
      <c r="WKQ17" s="43"/>
      <c r="WKR17" s="43"/>
      <c r="WKS17" s="43"/>
      <c r="WKT17" s="43"/>
      <c r="WKU17" s="43"/>
      <c r="WKV17" s="43"/>
      <c r="WKW17" s="43"/>
      <c r="WKX17" s="43"/>
      <c r="WKY17" s="43"/>
      <c r="WKZ17" s="43"/>
      <c r="WLA17" s="43"/>
      <c r="WLB17" s="43"/>
      <c r="WLC17" s="43"/>
      <c r="WLD17" s="43"/>
      <c r="WLE17" s="43"/>
      <c r="WLF17" s="43"/>
      <c r="WLG17" s="43"/>
      <c r="WLH17" s="43"/>
      <c r="WLI17" s="43"/>
      <c r="WLJ17" s="43"/>
      <c r="WLK17" s="43"/>
      <c r="WLL17" s="43"/>
      <c r="WLM17" s="43"/>
      <c r="WLN17" s="43"/>
      <c r="WLO17" s="43"/>
      <c r="WLP17" s="43"/>
      <c r="WLQ17" s="43"/>
      <c r="WLR17" s="43"/>
      <c r="WLS17" s="43"/>
      <c r="WLT17" s="43"/>
      <c r="WLU17" s="43"/>
      <c r="WLV17" s="43"/>
      <c r="WLW17" s="43"/>
      <c r="WLX17" s="43"/>
      <c r="WLY17" s="43"/>
      <c r="WLZ17" s="43"/>
      <c r="WMA17" s="43"/>
      <c r="WMB17" s="43"/>
      <c r="WMC17" s="43"/>
      <c r="WMD17" s="43"/>
      <c r="WME17" s="43"/>
      <c r="WMF17" s="43"/>
      <c r="WMG17" s="43"/>
      <c r="WMH17" s="43"/>
      <c r="WMI17" s="43"/>
      <c r="WMJ17" s="43"/>
      <c r="WMK17" s="43"/>
      <c r="WML17" s="43"/>
      <c r="WMM17" s="43"/>
      <c r="WMN17" s="43"/>
      <c r="WMO17" s="43"/>
      <c r="WMP17" s="43"/>
      <c r="WMQ17" s="43"/>
      <c r="WMR17" s="43"/>
      <c r="WMS17" s="43"/>
      <c r="WMT17" s="43"/>
      <c r="WMU17" s="43"/>
      <c r="WMV17" s="43"/>
      <c r="WMW17" s="43"/>
      <c r="WMX17" s="43"/>
      <c r="WMY17" s="43"/>
      <c r="WMZ17" s="43"/>
      <c r="WNA17" s="43"/>
      <c r="WNB17" s="43"/>
      <c r="WNC17" s="43"/>
      <c r="WND17" s="43"/>
      <c r="WNE17" s="43"/>
      <c r="WNF17" s="43"/>
      <c r="WNG17" s="43"/>
      <c r="WNH17" s="43"/>
      <c r="WNI17" s="43"/>
      <c r="WNJ17" s="43"/>
      <c r="WNK17" s="43"/>
      <c r="WNL17" s="43"/>
      <c r="WNM17" s="43"/>
      <c r="WNN17" s="43"/>
      <c r="WNO17" s="43"/>
      <c r="WNP17" s="43"/>
      <c r="WNQ17" s="43"/>
      <c r="WNR17" s="43"/>
      <c r="WNS17" s="43"/>
      <c r="WNT17" s="43"/>
      <c r="WNU17" s="43"/>
      <c r="WNV17" s="43"/>
      <c r="WNW17" s="43"/>
      <c r="WNX17" s="43"/>
      <c r="WNY17" s="43"/>
      <c r="WNZ17" s="43"/>
      <c r="WOA17" s="43"/>
      <c r="WOB17" s="43"/>
      <c r="WOC17" s="43"/>
      <c r="WOD17" s="43"/>
      <c r="WOE17" s="43"/>
      <c r="WOF17" s="43"/>
      <c r="WOG17" s="43"/>
      <c r="WOH17" s="43"/>
      <c r="WOI17" s="43"/>
      <c r="WOJ17" s="43"/>
      <c r="WOK17" s="43"/>
      <c r="WOL17" s="43"/>
      <c r="WOM17" s="43"/>
      <c r="WON17" s="43"/>
      <c r="WOO17" s="43"/>
      <c r="WOP17" s="43"/>
      <c r="WOQ17" s="43"/>
      <c r="WOR17" s="43"/>
      <c r="WOS17" s="43"/>
      <c r="WOT17" s="43"/>
      <c r="WOU17" s="43"/>
      <c r="WOV17" s="43"/>
      <c r="WOW17" s="43"/>
      <c r="WOX17" s="43"/>
      <c r="WOY17" s="43"/>
      <c r="WOZ17" s="43"/>
      <c r="WPA17" s="43"/>
      <c r="WPB17" s="43"/>
      <c r="WPC17" s="43"/>
      <c r="WPD17" s="43"/>
      <c r="WPE17" s="43"/>
      <c r="WPF17" s="43"/>
      <c r="WPG17" s="43"/>
      <c r="WPH17" s="43"/>
      <c r="WPI17" s="43"/>
      <c r="WPJ17" s="43"/>
      <c r="WPK17" s="43"/>
      <c r="WPL17" s="43"/>
      <c r="WPM17" s="43"/>
      <c r="WPN17" s="43"/>
      <c r="WPO17" s="43"/>
      <c r="WPP17" s="43"/>
      <c r="WPQ17" s="43"/>
      <c r="WPR17" s="43"/>
      <c r="WPS17" s="43"/>
      <c r="WPT17" s="43"/>
      <c r="WPU17" s="43"/>
      <c r="WPV17" s="43"/>
      <c r="WPW17" s="43"/>
      <c r="WPX17" s="43"/>
      <c r="WPY17" s="43"/>
      <c r="WPZ17" s="43"/>
      <c r="WQA17" s="43"/>
      <c r="WQB17" s="43"/>
      <c r="WQC17" s="43"/>
      <c r="WQD17" s="43"/>
      <c r="WQE17" s="43"/>
      <c r="WQF17" s="43"/>
      <c r="WQG17" s="43"/>
      <c r="WQH17" s="43"/>
      <c r="WQI17" s="43"/>
      <c r="WQJ17" s="43"/>
      <c r="WQK17" s="43"/>
      <c r="WQL17" s="43"/>
      <c r="WQM17" s="43"/>
      <c r="WQN17" s="43"/>
      <c r="WQO17" s="43"/>
      <c r="WQP17" s="43"/>
      <c r="WQQ17" s="43"/>
      <c r="WQR17" s="43"/>
      <c r="WQS17" s="43"/>
      <c r="WQT17" s="43"/>
      <c r="WQU17" s="43"/>
      <c r="WQV17" s="43"/>
      <c r="WQW17" s="43"/>
      <c r="WQX17" s="43"/>
      <c r="WQY17" s="43"/>
      <c r="WQZ17" s="43"/>
      <c r="WRA17" s="43"/>
      <c r="WRB17" s="43"/>
      <c r="WRC17" s="43"/>
      <c r="WRD17" s="43"/>
      <c r="WRE17" s="43"/>
      <c r="WRF17" s="43"/>
      <c r="WRG17" s="43"/>
      <c r="WRH17" s="43"/>
      <c r="WRI17" s="43"/>
      <c r="WRJ17" s="43"/>
      <c r="WRK17" s="43"/>
      <c r="WRL17" s="43"/>
      <c r="WRM17" s="43"/>
      <c r="WRN17" s="43"/>
      <c r="WRO17" s="43"/>
      <c r="WRP17" s="43"/>
      <c r="WRQ17" s="43"/>
      <c r="WRR17" s="43"/>
      <c r="WRS17" s="43"/>
      <c r="WRT17" s="43"/>
      <c r="WRU17" s="43"/>
      <c r="WRV17" s="43"/>
      <c r="WRW17" s="43"/>
      <c r="WRX17" s="43"/>
      <c r="WRY17" s="43"/>
      <c r="WRZ17" s="43"/>
      <c r="WSA17" s="43"/>
      <c r="WSB17" s="43"/>
      <c r="WSC17" s="43"/>
      <c r="WSD17" s="43"/>
      <c r="WSE17" s="43"/>
      <c r="WSF17" s="43"/>
      <c r="WSG17" s="43"/>
      <c r="WSH17" s="43"/>
      <c r="WSI17" s="43"/>
      <c r="WSJ17" s="43"/>
      <c r="WSK17" s="43"/>
      <c r="WSL17" s="43"/>
      <c r="WSM17" s="43"/>
      <c r="WSN17" s="43"/>
      <c r="WSO17" s="43"/>
      <c r="WSP17" s="43"/>
      <c r="WSQ17" s="43"/>
      <c r="WSR17" s="43"/>
      <c r="WSS17" s="43"/>
      <c r="WST17" s="43"/>
      <c r="WSU17" s="43"/>
      <c r="WSV17" s="43"/>
      <c r="WSW17" s="43"/>
      <c r="WSX17" s="43"/>
      <c r="WSY17" s="43"/>
      <c r="WSZ17" s="43"/>
      <c r="WTA17" s="43"/>
      <c r="WTB17" s="43"/>
      <c r="WTC17" s="43"/>
      <c r="WTD17" s="43"/>
      <c r="WTE17" s="43"/>
      <c r="WTF17" s="43"/>
      <c r="WTG17" s="43"/>
      <c r="WTH17" s="43"/>
      <c r="WTI17" s="43"/>
      <c r="WTJ17" s="43"/>
      <c r="WTK17" s="43"/>
      <c r="WTL17" s="43"/>
      <c r="WTM17" s="43"/>
      <c r="WTN17" s="43"/>
      <c r="WTO17" s="43"/>
      <c r="WTP17" s="43"/>
      <c r="WTQ17" s="43"/>
      <c r="WTR17" s="43"/>
      <c r="WTS17" s="43"/>
      <c r="WTT17" s="43"/>
      <c r="WTU17" s="43"/>
      <c r="WTV17" s="43"/>
      <c r="WTW17" s="43"/>
      <c r="WTX17" s="43"/>
      <c r="WTY17" s="43"/>
      <c r="WTZ17" s="43"/>
      <c r="WUA17" s="43"/>
      <c r="WUB17" s="43"/>
      <c r="WUC17" s="43"/>
      <c r="WUD17" s="43"/>
      <c r="WUE17" s="43"/>
      <c r="WUF17" s="43"/>
      <c r="WUG17" s="43"/>
      <c r="WUH17" s="43"/>
      <c r="WUI17" s="43"/>
      <c r="WUJ17" s="43"/>
      <c r="WUK17" s="43"/>
      <c r="WUL17" s="43"/>
      <c r="WUM17" s="43"/>
      <c r="WUN17" s="43"/>
      <c r="WUO17" s="43"/>
      <c r="WUP17" s="43"/>
      <c r="WUQ17" s="43"/>
      <c r="WUR17" s="43"/>
      <c r="WUS17" s="43"/>
      <c r="WUT17" s="43"/>
      <c r="WUU17" s="43"/>
      <c r="WUV17" s="43"/>
      <c r="WUW17" s="43"/>
      <c r="WUX17" s="43"/>
      <c r="WUY17" s="43"/>
      <c r="WUZ17" s="43"/>
      <c r="WVA17" s="43"/>
      <c r="WVB17" s="43"/>
      <c r="WVC17" s="43"/>
      <c r="WVD17" s="43"/>
      <c r="WVE17" s="43"/>
      <c r="WVF17" s="43"/>
      <c r="WVG17" s="43"/>
      <c r="WVH17" s="43"/>
      <c r="WVI17" s="43"/>
      <c r="WVJ17" s="43"/>
      <c r="WVK17" s="43"/>
      <c r="WVL17" s="43"/>
      <c r="WVM17" s="43"/>
      <c r="WVN17" s="43"/>
      <c r="WVO17" s="43"/>
      <c r="WVP17" s="43"/>
      <c r="WVQ17" s="43"/>
      <c r="WVR17" s="43"/>
      <c r="WVS17" s="43"/>
      <c r="WVT17" s="43"/>
      <c r="WVU17" s="43"/>
      <c r="WVV17" s="43"/>
      <c r="WVW17" s="43"/>
      <c r="WVX17" s="43"/>
      <c r="WVY17" s="43"/>
      <c r="WVZ17" s="43"/>
      <c r="WWA17" s="43"/>
      <c r="WWB17" s="43"/>
      <c r="WWC17" s="43"/>
      <c r="WWD17" s="43"/>
      <c r="WWE17" s="43"/>
      <c r="WWF17" s="43"/>
      <c r="WWG17" s="43"/>
      <c r="WWH17" s="43"/>
      <c r="WWI17" s="43"/>
      <c r="WWJ17" s="43"/>
      <c r="WWK17" s="43"/>
      <c r="WWL17" s="43"/>
      <c r="WWM17" s="43"/>
      <c r="WWN17" s="43"/>
      <c r="WWO17" s="43"/>
      <c r="WWP17" s="43"/>
      <c r="WWQ17" s="43"/>
      <c r="WWR17" s="43"/>
      <c r="WWS17" s="43"/>
      <c r="WWT17" s="43"/>
      <c r="WWU17" s="43"/>
      <c r="WWV17" s="43"/>
      <c r="WWW17" s="43"/>
      <c r="WWX17" s="43"/>
      <c r="WWY17" s="43"/>
      <c r="WWZ17" s="43"/>
      <c r="WXA17" s="43"/>
      <c r="WXB17" s="43"/>
      <c r="WXC17" s="43"/>
      <c r="WXD17" s="43"/>
      <c r="WXE17" s="43"/>
      <c r="WXF17" s="43"/>
      <c r="WXG17" s="43"/>
      <c r="WXH17" s="43"/>
      <c r="WXI17" s="43"/>
      <c r="WXJ17" s="43"/>
      <c r="WXK17" s="43"/>
      <c r="WXL17" s="43"/>
      <c r="WXM17" s="43"/>
      <c r="WXN17" s="43"/>
      <c r="WXO17" s="43"/>
      <c r="WXP17" s="43"/>
      <c r="WXQ17" s="43"/>
      <c r="WXR17" s="43"/>
      <c r="WXS17" s="43"/>
      <c r="WXT17" s="43"/>
      <c r="WXU17" s="43"/>
      <c r="WXV17" s="43"/>
      <c r="WXW17" s="43"/>
      <c r="WXX17" s="43"/>
      <c r="WXY17" s="43"/>
      <c r="WXZ17" s="43"/>
      <c r="WYA17" s="43"/>
      <c r="WYB17" s="43"/>
      <c r="WYC17" s="43"/>
      <c r="WYD17" s="43"/>
      <c r="WYE17" s="43"/>
      <c r="WYF17" s="43"/>
      <c r="WYG17" s="43"/>
      <c r="WYH17" s="43"/>
      <c r="WYI17" s="43"/>
      <c r="WYJ17" s="43"/>
      <c r="WYK17" s="43"/>
      <c r="WYL17" s="43"/>
      <c r="WYM17" s="43"/>
      <c r="WYN17" s="43"/>
      <c r="WYO17" s="43"/>
      <c r="WYP17" s="43"/>
      <c r="WYQ17" s="43"/>
      <c r="WYR17" s="43"/>
      <c r="WYS17" s="43"/>
      <c r="WYT17" s="43"/>
      <c r="WYU17" s="43"/>
      <c r="WYV17" s="43"/>
      <c r="WYW17" s="43"/>
      <c r="WYX17" s="43"/>
      <c r="WYY17" s="43"/>
      <c r="WYZ17" s="43"/>
      <c r="WZA17" s="43"/>
      <c r="WZB17" s="43"/>
      <c r="WZC17" s="43"/>
      <c r="WZD17" s="43"/>
      <c r="WZE17" s="43"/>
      <c r="WZF17" s="43"/>
      <c r="WZG17" s="43"/>
      <c r="WZH17" s="43"/>
      <c r="WZI17" s="43"/>
      <c r="WZJ17" s="43"/>
      <c r="WZK17" s="43"/>
      <c r="WZL17" s="43"/>
      <c r="WZM17" s="43"/>
      <c r="WZN17" s="43"/>
      <c r="WZO17" s="43"/>
      <c r="WZP17" s="43"/>
      <c r="WZQ17" s="43"/>
      <c r="WZR17" s="43"/>
      <c r="WZS17" s="43"/>
      <c r="WZT17" s="43"/>
      <c r="WZU17" s="43"/>
      <c r="WZV17" s="43"/>
      <c r="WZW17" s="43"/>
      <c r="WZX17" s="43"/>
      <c r="WZY17" s="43"/>
      <c r="WZZ17" s="43"/>
      <c r="XAA17" s="43"/>
      <c r="XAB17" s="43"/>
      <c r="XAC17" s="43"/>
      <c r="XAD17" s="43"/>
      <c r="XAE17" s="43"/>
      <c r="XAF17" s="43"/>
      <c r="XAG17" s="43"/>
      <c r="XAH17" s="43"/>
      <c r="XAI17" s="43"/>
      <c r="XAJ17" s="43"/>
      <c r="XAK17" s="43"/>
      <c r="XAL17" s="43"/>
      <c r="XAM17" s="43"/>
      <c r="XAN17" s="43"/>
      <c r="XAO17" s="43"/>
      <c r="XAP17" s="43"/>
      <c r="XAQ17" s="43"/>
      <c r="XAR17" s="43"/>
      <c r="XAS17" s="43"/>
      <c r="XAT17" s="43"/>
      <c r="XAU17" s="43"/>
      <c r="XAV17" s="43"/>
      <c r="XAW17" s="43"/>
      <c r="XAX17" s="43"/>
      <c r="XAY17" s="43"/>
      <c r="XAZ17" s="43"/>
      <c r="XBA17" s="43"/>
      <c r="XBB17" s="43"/>
      <c r="XBC17" s="43"/>
      <c r="XBD17" s="43"/>
      <c r="XBE17" s="43"/>
      <c r="XBF17" s="43"/>
      <c r="XBG17" s="43"/>
      <c r="XBH17" s="43"/>
      <c r="XBI17" s="43"/>
      <c r="XBJ17" s="43"/>
      <c r="XBK17" s="43"/>
      <c r="XBL17" s="43"/>
      <c r="XBM17" s="43"/>
      <c r="XBN17" s="43"/>
      <c r="XBO17" s="43"/>
      <c r="XBP17" s="43"/>
      <c r="XBQ17" s="43"/>
      <c r="XBR17" s="43"/>
      <c r="XBS17" s="43"/>
      <c r="XBT17" s="43"/>
      <c r="XBU17" s="43"/>
      <c r="XBV17" s="43"/>
      <c r="XBW17" s="43"/>
      <c r="XBX17" s="43"/>
      <c r="XBY17" s="43"/>
      <c r="XBZ17" s="43"/>
      <c r="XCA17" s="43"/>
      <c r="XCB17" s="43"/>
      <c r="XCC17" s="43"/>
      <c r="XCD17" s="43"/>
      <c r="XCE17" s="43"/>
      <c r="XCF17" s="43"/>
      <c r="XCG17" s="43"/>
      <c r="XCH17" s="43"/>
      <c r="XCI17" s="43"/>
      <c r="XCJ17" s="43"/>
      <c r="XCK17" s="43"/>
      <c r="XCL17" s="43"/>
      <c r="XCM17" s="43"/>
      <c r="XCN17" s="43"/>
      <c r="XCO17" s="43"/>
      <c r="XCP17" s="43"/>
      <c r="XCQ17" s="43"/>
      <c r="XCR17" s="43"/>
      <c r="XCS17" s="43"/>
      <c r="XCT17" s="43"/>
      <c r="XCU17" s="43"/>
      <c r="XCV17" s="43"/>
      <c r="XCW17" s="43"/>
      <c r="XCX17" s="43"/>
      <c r="XCY17" s="43"/>
      <c r="XCZ17" s="43"/>
      <c r="XDA17" s="43"/>
      <c r="XDB17" s="43"/>
      <c r="XDC17" s="43"/>
      <c r="XDD17" s="43"/>
      <c r="XDE17" s="43"/>
      <c r="XDF17" s="43"/>
      <c r="XDG17" s="43"/>
      <c r="XDH17" s="43"/>
      <c r="XDI17" s="43"/>
      <c r="XDJ17" s="43"/>
      <c r="XDK17" s="43"/>
      <c r="XDL17" s="43"/>
      <c r="XDM17" s="43"/>
      <c r="XDN17" s="43"/>
      <c r="XDO17" s="43"/>
      <c r="XDP17" s="43"/>
      <c r="XDQ17" s="43"/>
      <c r="XDR17" s="43"/>
      <c r="XDS17" s="43"/>
      <c r="XDT17" s="43"/>
      <c r="XDU17" s="43"/>
      <c r="XDV17" s="43"/>
      <c r="XDW17" s="43"/>
      <c r="XDX17" s="43"/>
      <c r="XDY17" s="43"/>
      <c r="XDZ17" s="43"/>
      <c r="XEA17" s="43"/>
      <c r="XEB17" s="43"/>
      <c r="XEC17" s="43"/>
      <c r="XED17" s="43"/>
      <c r="XEE17" s="43"/>
      <c r="XEF17" s="43"/>
      <c r="XEG17" s="43"/>
      <c r="XEH17" s="43"/>
      <c r="XEI17" s="43"/>
      <c r="XEJ17" s="43"/>
      <c r="XEK17" s="43"/>
      <c r="XEL17" s="43"/>
      <c r="XEM17" s="43"/>
      <c r="XEN17" s="43"/>
      <c r="XEO17" s="43"/>
      <c r="XEP17" s="43"/>
      <c r="XEQ17" s="43"/>
      <c r="XER17" s="43"/>
      <c r="XES17" s="43"/>
      <c r="XET17" s="43"/>
      <c r="XEU17" s="43"/>
      <c r="XEV17" s="43"/>
      <c r="XEW17" s="43"/>
      <c r="XEX17" s="43"/>
      <c r="XEY17" s="43"/>
      <c r="XEZ17" s="43"/>
      <c r="XFA17" s="43"/>
      <c r="XFB17" s="43"/>
      <c r="XFC17" s="43"/>
      <c r="XFD17" s="43"/>
    </row>
    <row r="18" spans="1:16384" s="12" customFormat="1" x14ac:dyDescent="0.25">
      <c r="B18" s="5"/>
      <c r="C18" s="28" t="s">
        <v>472</v>
      </c>
      <c r="D18" s="29"/>
      <c r="E18" s="89"/>
      <c r="F18" s="30"/>
      <c r="G18" s="31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3"/>
      <c r="T18" s="21"/>
    </row>
    <row r="19" spans="1:16384" s="12" customFormat="1" x14ac:dyDescent="0.25">
      <c r="A19" s="85" t="s">
        <v>499</v>
      </c>
      <c r="B19" s="84" t="s">
        <v>355</v>
      </c>
      <c r="C19" s="13" t="s">
        <v>472</v>
      </c>
      <c r="D19" s="19" t="s">
        <v>473</v>
      </c>
      <c r="E19" s="14"/>
      <c r="F19" s="14" t="s">
        <v>4</v>
      </c>
      <c r="G19" s="15">
        <f>SUM(H19:S19)</f>
        <v>0</v>
      </c>
      <c r="H19" s="16">
        <f>'[4]PLANO ATIVIDADE - UJM'!E9</f>
        <v>0</v>
      </c>
      <c r="I19" s="16">
        <f>'[4]PLANO ATIVIDADE - UJM'!F9</f>
        <v>0</v>
      </c>
      <c r="J19" s="16">
        <f>'[4]PLANO ATIVIDADE - UJM'!G9</f>
        <v>0</v>
      </c>
      <c r="K19" s="16">
        <f>'[4]PLANO ATIVIDADE - UJM'!H9</f>
        <v>0</v>
      </c>
      <c r="L19" s="16">
        <f>'[4]PLANO ATIVIDADE - UJM'!I9</f>
        <v>0</v>
      </c>
      <c r="M19" s="16">
        <f>'[4]PLANO ATIVIDADE - UJM'!J9</f>
        <v>0</v>
      </c>
      <c r="N19" s="16">
        <f>'[4]PLANO ATIVIDADE - UJM'!K9</f>
        <v>0</v>
      </c>
      <c r="O19" s="16">
        <f>'[4]PLANO ATIVIDADE - UJM'!L9</f>
        <v>0</v>
      </c>
      <c r="P19" s="16">
        <f>'[4]PLANO ATIVIDADE - UJM'!M9</f>
        <v>0</v>
      </c>
      <c r="Q19" s="16">
        <f>'[4]PLANO ATIVIDADE - UJM'!N9</f>
        <v>0</v>
      </c>
      <c r="R19" s="16">
        <f>'[4]PLANO ATIVIDADE - UJM'!O9</f>
        <v>0</v>
      </c>
      <c r="S19" s="16">
        <f>'[4]PLANO ATIVIDADE - UJM'!P9</f>
        <v>0</v>
      </c>
      <c r="T19" s="21" t="s">
        <v>18</v>
      </c>
    </row>
    <row r="20" spans="1:16384" s="12" customFormat="1" ht="5.25" customHeight="1" x14ac:dyDescent="0.25">
      <c r="B20" s="5"/>
      <c r="C20" s="11"/>
      <c r="D20" s="20"/>
      <c r="E20" s="20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21"/>
      <c r="U20" s="11"/>
    </row>
    <row r="21" spans="1:16384" s="12" customFormat="1" ht="5.25" customHeight="1" x14ac:dyDescent="0.25">
      <c r="B21" s="5"/>
      <c r="C21" s="11"/>
      <c r="D21" s="20"/>
      <c r="E21" s="20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21"/>
      <c r="U21" s="11"/>
    </row>
    <row r="22" spans="1:16384" s="12" customFormat="1" ht="5.25" customHeight="1" x14ac:dyDescent="0.25">
      <c r="B22" s="5"/>
      <c r="C22" s="11"/>
      <c r="D22" s="20"/>
      <c r="E22" s="20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21"/>
      <c r="U22" s="11"/>
    </row>
    <row r="23" spans="1:16384" s="12" customFormat="1" x14ac:dyDescent="0.25">
      <c r="B23" s="5"/>
      <c r="C23" s="28" t="s">
        <v>20</v>
      </c>
      <c r="D23" s="29"/>
      <c r="E23" s="89"/>
      <c r="F23" s="30"/>
      <c r="G23" s="31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3"/>
      <c r="T23" s="21"/>
    </row>
    <row r="24" spans="1:16384" s="12" customFormat="1" x14ac:dyDescent="0.25">
      <c r="B24" s="43" t="s">
        <v>328</v>
      </c>
      <c r="C24" s="13" t="s">
        <v>20</v>
      </c>
      <c r="D24" s="19" t="s">
        <v>13</v>
      </c>
      <c r="E24" s="14"/>
      <c r="F24" s="14" t="s">
        <v>16</v>
      </c>
      <c r="G24" s="15">
        <f>SUM(H24:S24)</f>
        <v>45</v>
      </c>
      <c r="H24" s="16">
        <f>'[4]PLANO ATIVIDADE - UJM'!E14</f>
        <v>0</v>
      </c>
      <c r="I24" s="16">
        <f>'[4]PLANO ATIVIDADE - UJM'!F14</f>
        <v>0</v>
      </c>
      <c r="J24" s="16">
        <f>'[4]PLANO ATIVIDADE - UJM'!G14</f>
        <v>0</v>
      </c>
      <c r="K24" s="16">
        <f>'[4]PLANO ATIVIDADE - UJM'!H14</f>
        <v>0</v>
      </c>
      <c r="L24" s="16">
        <f>'[4]PLANO ATIVIDADE - UJM'!I14</f>
        <v>0</v>
      </c>
      <c r="M24" s="16">
        <f>'[4]PLANO ATIVIDADE - UJM'!J14</f>
        <v>0</v>
      </c>
      <c r="N24" s="16">
        <f>'[4]PLANO ATIVIDADE - UJM'!K14</f>
        <v>0</v>
      </c>
      <c r="O24" s="16">
        <f>'[4]PLANO ATIVIDADE - UJM'!L14</f>
        <v>0</v>
      </c>
      <c r="P24" s="16">
        <f>'[4]PLANO ATIVIDADE - UJM'!M14</f>
        <v>45</v>
      </c>
      <c r="Q24" s="16">
        <f>'[4]PLANO ATIVIDADE - UJM'!N14</f>
        <v>0</v>
      </c>
      <c r="R24" s="16">
        <f>'[4]PLANO ATIVIDADE - UJM'!O14</f>
        <v>0</v>
      </c>
      <c r="S24" s="16">
        <f>'[4]PLANO ATIVIDADE - UJM'!P14</f>
        <v>0</v>
      </c>
      <c r="T24" s="21" t="s">
        <v>18</v>
      </c>
    </row>
    <row r="25" spans="1:16384" s="12" customFormat="1" x14ac:dyDescent="0.25">
      <c r="B25" s="43" t="s">
        <v>145</v>
      </c>
      <c r="C25" s="13" t="s">
        <v>20</v>
      </c>
      <c r="D25" s="19" t="s">
        <v>21</v>
      </c>
      <c r="E25" s="14"/>
      <c r="F25" s="14" t="s">
        <v>16</v>
      </c>
      <c r="G25" s="15">
        <f t="shared" ref="G25" si="1">SUM(H25:S25)</f>
        <v>22.913280000000007</v>
      </c>
      <c r="H25" s="16">
        <f>'[4]PLANO ATIVIDADE - UJM'!E15</f>
        <v>0</v>
      </c>
      <c r="I25" s="16">
        <f>'[4]PLANO ATIVIDADE - UJM'!F15</f>
        <v>0</v>
      </c>
      <c r="J25" s="16">
        <f>'[4]PLANO ATIVIDADE - UJM'!G15</f>
        <v>0</v>
      </c>
      <c r="K25" s="16">
        <f>'[4]PLANO ATIVIDADE - UJM'!H15</f>
        <v>0</v>
      </c>
      <c r="L25" s="16">
        <f>'[4]PLANO ATIVIDADE - UJM'!I15</f>
        <v>0</v>
      </c>
      <c r="M25" s="16">
        <f>'[4]PLANO ATIVIDADE - UJM'!J15</f>
        <v>0</v>
      </c>
      <c r="N25" s="16">
        <f>'[4]PLANO ATIVIDADE - UJM'!K15</f>
        <v>0</v>
      </c>
      <c r="O25" s="16">
        <f>'[4]PLANO ATIVIDADE - UJM'!L15</f>
        <v>0</v>
      </c>
      <c r="P25" s="16">
        <f>'[4]PLANO ATIVIDADE - UJM'!M15</f>
        <v>0</v>
      </c>
      <c r="Q25" s="16">
        <f>'[4]PLANO ATIVIDADE - UJM'!N15</f>
        <v>12.729600000000003</v>
      </c>
      <c r="R25" s="16">
        <f>'[4]PLANO ATIVIDADE - UJM'!O15</f>
        <v>10.183680000000003</v>
      </c>
      <c r="S25" s="16">
        <f>'[4]PLANO ATIVIDADE - UJM'!P15</f>
        <v>0</v>
      </c>
      <c r="T25" s="21" t="s">
        <v>18</v>
      </c>
    </row>
    <row r="26" spans="1:16384" s="12" customFormat="1" ht="5.25" customHeight="1" x14ac:dyDescent="0.25">
      <c r="B26" s="5"/>
      <c r="C26" s="11"/>
      <c r="D26" s="20"/>
      <c r="E26" s="20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21"/>
      <c r="U26" s="11"/>
    </row>
    <row r="27" spans="1:16384" s="12" customFormat="1" x14ac:dyDescent="0.25">
      <c r="B27" s="5"/>
      <c r="C27" s="28" t="s">
        <v>23</v>
      </c>
      <c r="D27" s="29"/>
      <c r="E27" s="89"/>
      <c r="F27" s="30"/>
      <c r="G27" s="31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3"/>
      <c r="T27" s="21"/>
    </row>
    <row r="28" spans="1:16384" s="12" customFormat="1" x14ac:dyDescent="0.25">
      <c r="A28" s="85" t="s">
        <v>500</v>
      </c>
      <c r="B28" s="84" t="s">
        <v>363</v>
      </c>
      <c r="C28" s="13" t="s">
        <v>23</v>
      </c>
      <c r="D28" s="19" t="s">
        <v>24</v>
      </c>
      <c r="E28" s="14"/>
      <c r="F28" s="14" t="s">
        <v>16</v>
      </c>
      <c r="G28" s="15">
        <f>SUM(H28:S28)</f>
        <v>2093.0100000000002</v>
      </c>
      <c r="H28" s="16">
        <f>'[5]Premissas Cana-Org'!E45</f>
        <v>0</v>
      </c>
      <c r="I28" s="16">
        <f>'[5]Premissas Cana-Org'!F45</f>
        <v>155.86000000000001</v>
      </c>
      <c r="J28" s="16">
        <f>'[5]Premissas Cana-Org'!G45</f>
        <v>182</v>
      </c>
      <c r="K28" s="16">
        <f>'[5]Premissas Cana-Org'!H45</f>
        <v>661.9</v>
      </c>
      <c r="L28" s="16">
        <f>'[5]Premissas Cana-Org'!I45</f>
        <v>771.66</v>
      </c>
      <c r="M28" s="16">
        <f>'[5]Premissas Cana-Org'!J45</f>
        <v>321.58999999999997</v>
      </c>
      <c r="N28" s="16">
        <f>'[5]Premissas Cana-Org'!K45</f>
        <v>0</v>
      </c>
      <c r="O28" s="16">
        <f>'[5]Premissas Cana-Org'!L45</f>
        <v>0</v>
      </c>
      <c r="P28" s="16">
        <f>'[5]Premissas Cana-Org'!M45</f>
        <v>0</v>
      </c>
      <c r="Q28" s="16">
        <f>'[5]Premissas Cana-Org'!N45</f>
        <v>0</v>
      </c>
      <c r="R28" s="16">
        <f>'[5]Premissas Cana-Org'!O45</f>
        <v>0</v>
      </c>
      <c r="S28" s="16">
        <f>'[5]Premissas Cana-Org'!P45</f>
        <v>0</v>
      </c>
      <c r="T28" s="21" t="s">
        <v>30</v>
      </c>
    </row>
    <row r="29" spans="1:16384" s="12" customFormat="1" x14ac:dyDescent="0.25">
      <c r="A29" s="85" t="s">
        <v>500</v>
      </c>
      <c r="B29" s="84" t="s">
        <v>363</v>
      </c>
      <c r="C29" s="13" t="s">
        <v>23</v>
      </c>
      <c r="D29" s="19" t="s">
        <v>25</v>
      </c>
      <c r="E29" s="14"/>
      <c r="F29" s="14" t="s">
        <v>16</v>
      </c>
      <c r="G29" s="15">
        <f t="shared" ref="G29:G33" si="2">SUM(H29:S29)</f>
        <v>0</v>
      </c>
      <c r="H29" s="16">
        <f>'[6]PLANO ATIVIDADE - UJM'!E16</f>
        <v>0</v>
      </c>
      <c r="I29" s="16">
        <f>'[6]PLANO ATIVIDADE - UJM'!F16</f>
        <v>0</v>
      </c>
      <c r="J29" s="16">
        <f>'[6]PLANO ATIVIDADE - UJM'!G16</f>
        <v>0</v>
      </c>
      <c r="K29" s="16">
        <f>'[6]PLANO ATIVIDADE - UJM'!H16</f>
        <v>0</v>
      </c>
      <c r="L29" s="16">
        <f>'[6]PLANO ATIVIDADE - UJM'!I16</f>
        <v>0</v>
      </c>
      <c r="M29" s="16">
        <f>'[6]PLANO ATIVIDADE - UJM'!J16</f>
        <v>0</v>
      </c>
      <c r="N29" s="16">
        <f>'[6]PLANO ATIVIDADE - UJM'!K16</f>
        <v>0</v>
      </c>
      <c r="O29" s="16">
        <f>'[6]PLANO ATIVIDADE - UJM'!L16</f>
        <v>0</v>
      </c>
      <c r="P29" s="16">
        <f>'[6]PLANO ATIVIDADE - UJM'!M16</f>
        <v>0</v>
      </c>
      <c r="Q29" s="16">
        <f>'[6]PLANO ATIVIDADE - UJM'!N16</f>
        <v>0</v>
      </c>
      <c r="R29" s="16">
        <f>'[6]PLANO ATIVIDADE - UJM'!O16</f>
        <v>0</v>
      </c>
      <c r="S29" s="16">
        <f>'[6]PLANO ATIVIDADE - UJM'!P16</f>
        <v>0</v>
      </c>
      <c r="T29" s="21" t="s">
        <v>30</v>
      </c>
    </row>
    <row r="30" spans="1:16384" s="12" customFormat="1" x14ac:dyDescent="0.25">
      <c r="B30" s="43" t="s">
        <v>146</v>
      </c>
      <c r="C30" s="13" t="s">
        <v>23</v>
      </c>
      <c r="D30" s="19" t="s">
        <v>26</v>
      </c>
      <c r="E30" s="14"/>
      <c r="F30" s="14" t="s">
        <v>16</v>
      </c>
      <c r="G30" s="15">
        <f t="shared" si="2"/>
        <v>2093.0099999999998</v>
      </c>
      <c r="H30" s="16">
        <f>'[6]PLANO ATIVIDADE - UJM'!E17</f>
        <v>0</v>
      </c>
      <c r="I30" s="16">
        <f>'[6]PLANO ATIVIDADE - UJM'!F17</f>
        <v>77.930000000000007</v>
      </c>
      <c r="J30" s="16">
        <f>'[6]PLANO ATIVIDADE - UJM'!G17</f>
        <v>168.93</v>
      </c>
      <c r="K30" s="16">
        <f>'[6]PLANO ATIVIDADE - UJM'!H17</f>
        <v>421.95</v>
      </c>
      <c r="L30" s="16">
        <f>'[6]PLANO ATIVIDADE - UJM'!I17</f>
        <v>716.78</v>
      </c>
      <c r="M30" s="16">
        <f>'[6]PLANO ATIVIDADE - UJM'!J17</f>
        <v>546.625</v>
      </c>
      <c r="N30" s="16">
        <f>'[6]PLANO ATIVIDADE - UJM'!K17</f>
        <v>160.79499999999999</v>
      </c>
      <c r="O30" s="16">
        <f>'[6]PLANO ATIVIDADE - UJM'!L17</f>
        <v>0</v>
      </c>
      <c r="P30" s="16">
        <f>'[6]PLANO ATIVIDADE - UJM'!M17</f>
        <v>0</v>
      </c>
      <c r="Q30" s="16">
        <f>'[6]PLANO ATIVIDADE - UJM'!N17</f>
        <v>0</v>
      </c>
      <c r="R30" s="16">
        <f>'[6]PLANO ATIVIDADE - UJM'!O17</f>
        <v>0</v>
      </c>
      <c r="S30" s="16">
        <f>'[6]PLANO ATIVIDADE - UJM'!P17</f>
        <v>0</v>
      </c>
      <c r="T30" s="21" t="s">
        <v>30</v>
      </c>
    </row>
    <row r="31" spans="1:16384" s="12" customFormat="1" x14ac:dyDescent="0.25">
      <c r="B31" s="43" t="s">
        <v>147</v>
      </c>
      <c r="C31" s="13" t="s">
        <v>23</v>
      </c>
      <c r="D31" s="19" t="s">
        <v>27</v>
      </c>
      <c r="E31" s="14"/>
      <c r="F31" s="14" t="s">
        <v>16</v>
      </c>
      <c r="G31" s="15">
        <f t="shared" si="2"/>
        <v>0</v>
      </c>
      <c r="H31" s="16">
        <f>'[6]PLANO ATIVIDADE - UJM'!E18</f>
        <v>0</v>
      </c>
      <c r="I31" s="16">
        <f>'[6]PLANO ATIVIDADE - UJM'!F18</f>
        <v>0</v>
      </c>
      <c r="J31" s="16">
        <f>'[6]PLANO ATIVIDADE - UJM'!G18</f>
        <v>0</v>
      </c>
      <c r="K31" s="16">
        <f>'[6]PLANO ATIVIDADE - UJM'!H18</f>
        <v>0</v>
      </c>
      <c r="L31" s="16">
        <f>'[6]PLANO ATIVIDADE - UJM'!I18</f>
        <v>0</v>
      </c>
      <c r="M31" s="16">
        <f>'[6]PLANO ATIVIDADE - UJM'!J18</f>
        <v>0</v>
      </c>
      <c r="N31" s="16">
        <f>'[6]PLANO ATIVIDADE - UJM'!K18</f>
        <v>0</v>
      </c>
      <c r="O31" s="16">
        <f>'[6]PLANO ATIVIDADE - UJM'!L18</f>
        <v>0</v>
      </c>
      <c r="P31" s="16">
        <f>'[6]PLANO ATIVIDADE - UJM'!M18</f>
        <v>0</v>
      </c>
      <c r="Q31" s="16">
        <f>'[6]PLANO ATIVIDADE - UJM'!N18</f>
        <v>0</v>
      </c>
      <c r="R31" s="16">
        <f>'[6]PLANO ATIVIDADE - UJM'!O18</f>
        <v>0</v>
      </c>
      <c r="S31" s="16">
        <f>'[6]PLANO ATIVIDADE - UJM'!P18</f>
        <v>0</v>
      </c>
      <c r="T31" s="21" t="s">
        <v>30</v>
      </c>
    </row>
    <row r="32" spans="1:16384" s="12" customFormat="1" x14ac:dyDescent="0.25">
      <c r="B32" s="43" t="s">
        <v>301</v>
      </c>
      <c r="C32" s="13" t="s">
        <v>23</v>
      </c>
      <c r="D32" s="19" t="s">
        <v>28</v>
      </c>
      <c r="E32" s="14"/>
      <c r="F32" s="14" t="s">
        <v>16</v>
      </c>
      <c r="G32" s="15">
        <f t="shared" si="2"/>
        <v>2093.0099999999998</v>
      </c>
      <c r="H32" s="16">
        <f>'[6]PLANO ATIVIDADE - UJM'!E19</f>
        <v>0</v>
      </c>
      <c r="I32" s="16">
        <f>'[6]PLANO ATIVIDADE - UJM'!F19</f>
        <v>77.930000000000007</v>
      </c>
      <c r="J32" s="16">
        <f>'[6]PLANO ATIVIDADE - UJM'!G19</f>
        <v>168.93</v>
      </c>
      <c r="K32" s="16">
        <f>'[6]PLANO ATIVIDADE - UJM'!H19</f>
        <v>421.95</v>
      </c>
      <c r="L32" s="16">
        <f>'[6]PLANO ATIVIDADE - UJM'!I19</f>
        <v>716.78</v>
      </c>
      <c r="M32" s="16">
        <f>'[6]PLANO ATIVIDADE - UJM'!J19</f>
        <v>546.625</v>
      </c>
      <c r="N32" s="16">
        <f>'[6]PLANO ATIVIDADE - UJM'!K19</f>
        <v>160.79499999999999</v>
      </c>
      <c r="O32" s="16">
        <f>'[6]PLANO ATIVIDADE - UJM'!L19</f>
        <v>0</v>
      </c>
      <c r="P32" s="16">
        <f>'[6]PLANO ATIVIDADE - UJM'!M19</f>
        <v>0</v>
      </c>
      <c r="Q32" s="16">
        <f>'[6]PLANO ATIVIDADE - UJM'!N19</f>
        <v>0</v>
      </c>
      <c r="R32" s="16">
        <f>'[6]PLANO ATIVIDADE - UJM'!O19</f>
        <v>0</v>
      </c>
      <c r="S32" s="16">
        <f>'[6]PLANO ATIVIDADE - UJM'!P19</f>
        <v>0</v>
      </c>
      <c r="T32" s="21" t="s">
        <v>30</v>
      </c>
    </row>
    <row r="33" spans="1:20" s="12" customFormat="1" x14ac:dyDescent="0.25">
      <c r="B33" s="43" t="s">
        <v>148</v>
      </c>
      <c r="C33" s="13" t="s">
        <v>23</v>
      </c>
      <c r="D33" s="19" t="s">
        <v>29</v>
      </c>
      <c r="E33" s="14"/>
      <c r="F33" s="14" t="s">
        <v>16</v>
      </c>
      <c r="G33" s="15">
        <f t="shared" si="2"/>
        <v>2093.0099999999998</v>
      </c>
      <c r="H33" s="16">
        <f>'[6]PLANO ATIVIDADE - UJM'!E20</f>
        <v>0</v>
      </c>
      <c r="I33" s="16">
        <f>'[6]PLANO ATIVIDADE - UJM'!F20</f>
        <v>77.930000000000007</v>
      </c>
      <c r="J33" s="16">
        <f>'[6]PLANO ATIVIDADE - UJM'!G20</f>
        <v>168.93</v>
      </c>
      <c r="K33" s="16">
        <f>'[6]PLANO ATIVIDADE - UJM'!H20</f>
        <v>421.95</v>
      </c>
      <c r="L33" s="16">
        <f>'[6]PLANO ATIVIDADE - UJM'!I20</f>
        <v>716.78</v>
      </c>
      <c r="M33" s="16">
        <f>'[6]PLANO ATIVIDADE - UJM'!J20</f>
        <v>546.625</v>
      </c>
      <c r="N33" s="16">
        <f>'[6]PLANO ATIVIDADE - UJM'!K20</f>
        <v>160.79499999999999</v>
      </c>
      <c r="O33" s="16">
        <f>'[6]PLANO ATIVIDADE - UJM'!L20</f>
        <v>0</v>
      </c>
      <c r="P33" s="16">
        <f>'[6]PLANO ATIVIDADE - UJM'!M20</f>
        <v>0</v>
      </c>
      <c r="Q33" s="16">
        <f>'[6]PLANO ATIVIDADE - UJM'!N20</f>
        <v>0</v>
      </c>
      <c r="R33" s="16">
        <f>'[6]PLANO ATIVIDADE - UJM'!O20</f>
        <v>0</v>
      </c>
      <c r="S33" s="16">
        <f>'[6]PLANO ATIVIDADE - UJM'!P20</f>
        <v>0</v>
      </c>
      <c r="T33" s="21" t="s">
        <v>30</v>
      </c>
    </row>
    <row r="34" spans="1:20" s="12" customFormat="1" x14ac:dyDescent="0.25">
      <c r="B34" s="5"/>
      <c r="C34" s="24" t="s">
        <v>31</v>
      </c>
      <c r="D34" s="25"/>
      <c r="E34" s="54"/>
      <c r="F34" s="27" t="s">
        <v>16</v>
      </c>
      <c r="G34" s="26">
        <f>SUM(G30:G33)</f>
        <v>6279.0299999999988</v>
      </c>
      <c r="H34" s="26">
        <f>SUM(H30:H33)</f>
        <v>0</v>
      </c>
      <c r="I34" s="26">
        <f t="shared" ref="I34:S34" si="3">SUM(I30:I33)</f>
        <v>233.79000000000002</v>
      </c>
      <c r="J34" s="26">
        <f t="shared" si="3"/>
        <v>506.79</v>
      </c>
      <c r="K34" s="26">
        <f t="shared" si="3"/>
        <v>1265.8499999999999</v>
      </c>
      <c r="L34" s="26">
        <f t="shared" si="3"/>
        <v>2150.34</v>
      </c>
      <c r="M34" s="26">
        <f t="shared" si="3"/>
        <v>1639.875</v>
      </c>
      <c r="N34" s="26">
        <f t="shared" si="3"/>
        <v>482.38499999999999</v>
      </c>
      <c r="O34" s="26">
        <f t="shared" si="3"/>
        <v>0</v>
      </c>
      <c r="P34" s="26">
        <f t="shared" si="3"/>
        <v>0</v>
      </c>
      <c r="Q34" s="26">
        <f t="shared" si="3"/>
        <v>0</v>
      </c>
      <c r="R34" s="26">
        <f t="shared" si="3"/>
        <v>0</v>
      </c>
      <c r="S34" s="26">
        <f t="shared" si="3"/>
        <v>0</v>
      </c>
    </row>
    <row r="35" spans="1:20" s="12" customFormat="1" x14ac:dyDescent="0.25">
      <c r="B35" s="43" t="s">
        <v>307</v>
      </c>
      <c r="C35" s="13" t="s">
        <v>23</v>
      </c>
      <c r="D35" s="19" t="s">
        <v>32</v>
      </c>
      <c r="E35" s="14"/>
      <c r="F35" s="14" t="s">
        <v>16</v>
      </c>
      <c r="G35" s="15">
        <f t="shared" ref="G35:G37" si="4">SUM(H35:S35)</f>
        <v>114.24</v>
      </c>
      <c r="H35" s="16">
        <f>'[6]PLANO ATIVIDADE - UJM'!E22</f>
        <v>35.04</v>
      </c>
      <c r="I35" s="16">
        <f>'[6]PLANO ATIVIDADE - UJM'!F22</f>
        <v>30</v>
      </c>
      <c r="J35" s="16">
        <f>'[6]PLANO ATIVIDADE - UJM'!G22</f>
        <v>19.8</v>
      </c>
      <c r="K35" s="16">
        <f>'[6]PLANO ATIVIDADE - UJM'!H22</f>
        <v>11.4</v>
      </c>
      <c r="L35" s="16">
        <f>'[6]PLANO ATIVIDADE - UJM'!I22</f>
        <v>0</v>
      </c>
      <c r="M35" s="16">
        <f>'[6]PLANO ATIVIDADE - UJM'!J22</f>
        <v>0</v>
      </c>
      <c r="N35" s="16">
        <f>'[6]PLANO ATIVIDADE - UJM'!K22</f>
        <v>0</v>
      </c>
      <c r="O35" s="16">
        <f>'[6]PLANO ATIVIDADE - UJM'!L22</f>
        <v>0</v>
      </c>
      <c r="P35" s="16">
        <f>'[6]PLANO ATIVIDADE - UJM'!M22</f>
        <v>0</v>
      </c>
      <c r="Q35" s="16">
        <f>'[6]PLANO ATIVIDADE - UJM'!N22</f>
        <v>0</v>
      </c>
      <c r="R35" s="16">
        <f>'[6]PLANO ATIVIDADE - UJM'!O22</f>
        <v>0</v>
      </c>
      <c r="S35" s="16">
        <f>'[6]PLANO ATIVIDADE - UJM'!P22</f>
        <v>18</v>
      </c>
      <c r="T35" s="21" t="s">
        <v>30</v>
      </c>
    </row>
    <row r="36" spans="1:20" s="12" customFormat="1" x14ac:dyDescent="0.25">
      <c r="B36" s="43" t="s">
        <v>306</v>
      </c>
      <c r="C36" s="13" t="s">
        <v>23</v>
      </c>
      <c r="D36" s="19" t="s">
        <v>33</v>
      </c>
      <c r="E36" s="14"/>
      <c r="F36" s="14" t="s">
        <v>16</v>
      </c>
      <c r="G36" s="15">
        <f t="shared" si="4"/>
        <v>2093.0100000000002</v>
      </c>
      <c r="H36" s="16">
        <f>'[6]PLANO ATIVIDADE - UJM'!E23</f>
        <v>0</v>
      </c>
      <c r="I36" s="16">
        <f>'[6]PLANO ATIVIDADE - UJM'!F23</f>
        <v>77.930000000000007</v>
      </c>
      <c r="J36" s="16">
        <f>'[6]PLANO ATIVIDADE - UJM'!G23</f>
        <v>0</v>
      </c>
      <c r="K36" s="16">
        <f>'[6]PLANO ATIVIDADE - UJM'!H23</f>
        <v>0</v>
      </c>
      <c r="L36" s="16">
        <f>'[6]PLANO ATIVIDADE - UJM'!I23</f>
        <v>0</v>
      </c>
      <c r="M36" s="16">
        <f>'[6]PLANO ATIVIDADE - UJM'!J23</f>
        <v>0</v>
      </c>
      <c r="N36" s="16">
        <f>'[6]PLANO ATIVIDADE - UJM'!K23</f>
        <v>590.88</v>
      </c>
      <c r="O36" s="16">
        <f>'[6]PLANO ATIVIDADE - UJM'!L23</f>
        <v>771.4425</v>
      </c>
      <c r="P36" s="16">
        <f>'[6]PLANO ATIVIDADE - UJM'!M23</f>
        <v>652.75750000000005</v>
      </c>
      <c r="Q36" s="16">
        <f>'[6]PLANO ATIVIDADE - UJM'!N23</f>
        <v>0</v>
      </c>
      <c r="R36" s="16">
        <f>'[6]PLANO ATIVIDADE - UJM'!O23</f>
        <v>0</v>
      </c>
      <c r="S36" s="16">
        <f>'[6]PLANO ATIVIDADE - UJM'!P23</f>
        <v>0</v>
      </c>
      <c r="T36" s="21" t="s">
        <v>30</v>
      </c>
    </row>
    <row r="37" spans="1:20" s="12" customFormat="1" x14ac:dyDescent="0.25">
      <c r="B37" s="43" t="s">
        <v>305</v>
      </c>
      <c r="C37" s="13" t="s">
        <v>23</v>
      </c>
      <c r="D37" s="19" t="s">
        <v>34</v>
      </c>
      <c r="E37" s="14"/>
      <c r="F37" s="14" t="s">
        <v>16</v>
      </c>
      <c r="G37" s="15">
        <f t="shared" si="4"/>
        <v>0</v>
      </c>
      <c r="H37" s="16">
        <f>'[6]PLANO ATIVIDADE - UJM'!E24</f>
        <v>0</v>
      </c>
      <c r="I37" s="16">
        <f>'[6]PLANO ATIVIDADE - UJM'!F24</f>
        <v>0</v>
      </c>
      <c r="J37" s="16">
        <f>'[6]PLANO ATIVIDADE - UJM'!G24</f>
        <v>0</v>
      </c>
      <c r="K37" s="16">
        <f>'[6]PLANO ATIVIDADE - UJM'!H24</f>
        <v>0</v>
      </c>
      <c r="L37" s="16">
        <f>'[6]PLANO ATIVIDADE - UJM'!I24</f>
        <v>0</v>
      </c>
      <c r="M37" s="16">
        <f>'[6]PLANO ATIVIDADE - UJM'!J24</f>
        <v>0</v>
      </c>
      <c r="N37" s="16">
        <f>'[6]PLANO ATIVIDADE - UJM'!K24</f>
        <v>0</v>
      </c>
      <c r="O37" s="16">
        <f>'[6]PLANO ATIVIDADE - UJM'!L24</f>
        <v>0</v>
      </c>
      <c r="P37" s="16">
        <f>'[6]PLANO ATIVIDADE - UJM'!M24</f>
        <v>0</v>
      </c>
      <c r="Q37" s="16">
        <f>'[6]PLANO ATIVIDADE - UJM'!N24</f>
        <v>0</v>
      </c>
      <c r="R37" s="16">
        <f>'[6]PLANO ATIVIDADE - UJM'!O24</f>
        <v>0</v>
      </c>
      <c r="S37" s="16">
        <f>'[6]PLANO ATIVIDADE - UJM'!P24</f>
        <v>0</v>
      </c>
      <c r="T37" s="21" t="s">
        <v>30</v>
      </c>
    </row>
    <row r="38" spans="1:20" s="12" customFormat="1" x14ac:dyDescent="0.25">
      <c r="B38" s="5"/>
      <c r="C38" s="24" t="s">
        <v>35</v>
      </c>
      <c r="D38" s="25"/>
      <c r="E38" s="54"/>
      <c r="F38" s="27" t="s">
        <v>16</v>
      </c>
      <c r="G38" s="26">
        <f>SUM(G36:G37)</f>
        <v>2093.0100000000002</v>
      </c>
      <c r="H38" s="26">
        <f>SUM(H36:H37)</f>
        <v>0</v>
      </c>
      <c r="I38" s="26">
        <f t="shared" ref="I38:S38" si="5">SUM(I36:I37)</f>
        <v>77.930000000000007</v>
      </c>
      <c r="J38" s="26">
        <f t="shared" si="5"/>
        <v>0</v>
      </c>
      <c r="K38" s="26">
        <f t="shared" si="5"/>
        <v>0</v>
      </c>
      <c r="L38" s="26">
        <f t="shared" si="5"/>
        <v>0</v>
      </c>
      <c r="M38" s="26">
        <f t="shared" si="5"/>
        <v>0</v>
      </c>
      <c r="N38" s="26">
        <f t="shared" si="5"/>
        <v>590.88</v>
      </c>
      <c r="O38" s="26">
        <f t="shared" si="5"/>
        <v>771.4425</v>
      </c>
      <c r="P38" s="26">
        <f t="shared" si="5"/>
        <v>652.75750000000005</v>
      </c>
      <c r="Q38" s="26">
        <f t="shared" si="5"/>
        <v>0</v>
      </c>
      <c r="R38" s="26">
        <f t="shared" si="5"/>
        <v>0</v>
      </c>
      <c r="S38" s="26">
        <f t="shared" si="5"/>
        <v>0</v>
      </c>
    </row>
    <row r="39" spans="1:20" s="12" customFormat="1" x14ac:dyDescent="0.25">
      <c r="B39" s="43" t="s">
        <v>310</v>
      </c>
      <c r="C39" s="13" t="s">
        <v>23</v>
      </c>
      <c r="D39" s="19" t="s">
        <v>36</v>
      </c>
      <c r="E39" s="14"/>
      <c r="F39" s="14" t="s">
        <v>16</v>
      </c>
      <c r="G39" s="15">
        <f t="shared" ref="G39:G56" si="6">SUM(H39:S39)</f>
        <v>2093.0099999999998</v>
      </c>
      <c r="H39" s="16">
        <f>'[6]PLANO ATIVIDADE - UJM'!E26</f>
        <v>0</v>
      </c>
      <c r="I39" s="16">
        <f>'[6]PLANO ATIVIDADE - UJM'!F26</f>
        <v>77.930000000000007</v>
      </c>
      <c r="J39" s="16">
        <f>'[6]PLANO ATIVIDADE - UJM'!G26</f>
        <v>168.93</v>
      </c>
      <c r="K39" s="16">
        <f>'[6]PLANO ATIVIDADE - UJM'!H26</f>
        <v>421.95</v>
      </c>
      <c r="L39" s="16">
        <f>'[6]PLANO ATIVIDADE - UJM'!I26</f>
        <v>501.74599999999992</v>
      </c>
      <c r="M39" s="16">
        <f>'[6]PLANO ATIVIDADE - UJM'!J26</f>
        <v>761.65899999999999</v>
      </c>
      <c r="N39" s="16">
        <f>'[6]PLANO ATIVIDADE - UJM'!K26</f>
        <v>160.79499999999999</v>
      </c>
      <c r="O39" s="16">
        <f>'[6]PLANO ATIVIDADE - UJM'!L26</f>
        <v>0</v>
      </c>
      <c r="P39" s="16">
        <f>'[6]PLANO ATIVIDADE - UJM'!M26</f>
        <v>0</v>
      </c>
      <c r="Q39" s="16">
        <f>'[6]PLANO ATIVIDADE - UJM'!N26</f>
        <v>0</v>
      </c>
      <c r="R39" s="16">
        <f>'[6]PLANO ATIVIDADE - UJM'!O26</f>
        <v>0</v>
      </c>
      <c r="S39" s="16">
        <f>'[6]PLANO ATIVIDADE - UJM'!P26</f>
        <v>0</v>
      </c>
      <c r="T39" s="21" t="s">
        <v>30</v>
      </c>
    </row>
    <row r="40" spans="1:20" s="12" customFormat="1" x14ac:dyDescent="0.25">
      <c r="B40" s="43" t="s">
        <v>313</v>
      </c>
      <c r="C40" s="13" t="s">
        <v>23</v>
      </c>
      <c r="D40" s="19" t="s">
        <v>37</v>
      </c>
      <c r="E40" s="14"/>
      <c r="F40" s="14" t="s">
        <v>16</v>
      </c>
      <c r="G40" s="15">
        <f t="shared" si="6"/>
        <v>2015.08</v>
      </c>
      <c r="H40" s="16">
        <f>'[6]PLANO ATIVIDADE - UJM'!E27</f>
        <v>0</v>
      </c>
      <c r="I40" s="16">
        <f>'[6]PLANO ATIVIDADE - UJM'!F27</f>
        <v>0</v>
      </c>
      <c r="J40" s="16">
        <f>'[6]PLANO ATIVIDADE - UJM'!G27</f>
        <v>168.93</v>
      </c>
      <c r="K40" s="16">
        <f>'[6]PLANO ATIVIDADE - UJM'!H27</f>
        <v>421.95</v>
      </c>
      <c r="L40" s="16">
        <f>'[6]PLANO ATIVIDADE - UJM'!I27</f>
        <v>501.74599999999992</v>
      </c>
      <c r="M40" s="16">
        <f>'[6]PLANO ATIVIDADE - UJM'!J27</f>
        <v>761.65899999999999</v>
      </c>
      <c r="N40" s="16">
        <f>'[6]PLANO ATIVIDADE - UJM'!K27</f>
        <v>160.79499999999999</v>
      </c>
      <c r="O40" s="16">
        <f>'[6]PLANO ATIVIDADE - UJM'!L27</f>
        <v>0</v>
      </c>
      <c r="P40" s="16">
        <f>'[6]PLANO ATIVIDADE - UJM'!M27</f>
        <v>0</v>
      </c>
      <c r="Q40" s="16">
        <f>'[6]PLANO ATIVIDADE - UJM'!N27</f>
        <v>0</v>
      </c>
      <c r="R40" s="16">
        <f>'[6]PLANO ATIVIDADE - UJM'!O27</f>
        <v>0</v>
      </c>
      <c r="S40" s="16">
        <f>'[6]PLANO ATIVIDADE - UJM'!P27</f>
        <v>0</v>
      </c>
      <c r="T40" s="21" t="s">
        <v>30</v>
      </c>
    </row>
    <row r="41" spans="1:20" s="12" customFormat="1" x14ac:dyDescent="0.25">
      <c r="B41" s="43" t="s">
        <v>314</v>
      </c>
      <c r="C41" s="13" t="s">
        <v>23</v>
      </c>
      <c r="D41" s="19" t="s">
        <v>38</v>
      </c>
      <c r="E41" s="14"/>
      <c r="F41" s="14" t="s">
        <v>16</v>
      </c>
      <c r="G41" s="15">
        <f t="shared" si="6"/>
        <v>223.93</v>
      </c>
      <c r="H41" s="16">
        <f>'[6]PLANO ATIVIDADE - UJM'!E28</f>
        <v>146</v>
      </c>
      <c r="I41" s="16">
        <f>'[6]PLANO ATIVIDADE - UJM'!F28</f>
        <v>0</v>
      </c>
      <c r="J41" s="16">
        <f>'[6]PLANO ATIVIDADE - UJM'!G28</f>
        <v>0</v>
      </c>
      <c r="K41" s="16">
        <f>'[6]PLANO ATIVIDADE - UJM'!H28</f>
        <v>0</v>
      </c>
      <c r="L41" s="16">
        <f>'[6]PLANO ATIVIDADE - UJM'!I28</f>
        <v>77.930000000000007</v>
      </c>
      <c r="M41" s="16">
        <f>'[6]PLANO ATIVIDADE - UJM'!J28</f>
        <v>0</v>
      </c>
      <c r="N41" s="16">
        <f>'[6]PLANO ATIVIDADE - UJM'!K28</f>
        <v>0</v>
      </c>
      <c r="O41" s="16">
        <f>'[6]PLANO ATIVIDADE - UJM'!L28</f>
        <v>0</v>
      </c>
      <c r="P41" s="16">
        <f>'[6]PLANO ATIVIDADE - UJM'!M28</f>
        <v>0</v>
      </c>
      <c r="Q41" s="16">
        <f>'[6]PLANO ATIVIDADE - UJM'!N28</f>
        <v>0</v>
      </c>
      <c r="R41" s="16">
        <f>'[6]PLANO ATIVIDADE - UJM'!O28</f>
        <v>0</v>
      </c>
      <c r="S41" s="16">
        <f>'[6]PLANO ATIVIDADE - UJM'!P28</f>
        <v>0</v>
      </c>
      <c r="T41" s="21" t="s">
        <v>30</v>
      </c>
    </row>
    <row r="42" spans="1:20" s="12" customFormat="1" x14ac:dyDescent="0.25">
      <c r="B42" s="43" t="s">
        <v>308</v>
      </c>
      <c r="C42" s="13" t="s">
        <v>23</v>
      </c>
      <c r="D42" s="19" t="s">
        <v>39</v>
      </c>
      <c r="E42" s="14"/>
      <c r="F42" s="14" t="s">
        <v>16</v>
      </c>
      <c r="G42" s="15">
        <f t="shared" si="6"/>
        <v>982.45400000000006</v>
      </c>
      <c r="H42" s="16">
        <f>'[6]PLANO ATIVIDADE - UJM'!E29</f>
        <v>0</v>
      </c>
      <c r="I42" s="16">
        <f>'[6]PLANO ATIVIDADE - UJM'!F29</f>
        <v>77.930000000000007</v>
      </c>
      <c r="J42" s="16">
        <f>'[6]PLANO ATIVIDADE - UJM'!G29</f>
        <v>50.679000000000002</v>
      </c>
      <c r="K42" s="16">
        <f>'[6]PLANO ATIVIDADE - UJM'!H29</f>
        <v>126.58499999999999</v>
      </c>
      <c r="L42" s="16">
        <f>'[6]PLANO ATIVIDADE - UJM'!I29</f>
        <v>150.52379999999997</v>
      </c>
      <c r="M42" s="16">
        <f>'[6]PLANO ATIVIDADE - UJM'!J29</f>
        <v>228.49769999999998</v>
      </c>
      <c r="N42" s="16">
        <f>'[6]PLANO ATIVIDADE - UJM'!K29</f>
        <v>48.238499999999995</v>
      </c>
      <c r="O42" s="16">
        <f>'[6]PLANO ATIVIDADE - UJM'!L29</f>
        <v>0</v>
      </c>
      <c r="P42" s="16">
        <f>'[6]PLANO ATIVIDADE - UJM'!M29</f>
        <v>0</v>
      </c>
      <c r="Q42" s="16">
        <f>'[6]PLANO ATIVIDADE - UJM'!N29</f>
        <v>0</v>
      </c>
      <c r="R42" s="16">
        <f>'[6]PLANO ATIVIDADE - UJM'!O29</f>
        <v>0</v>
      </c>
      <c r="S42" s="16">
        <f>'[6]PLANO ATIVIDADE - UJM'!P29</f>
        <v>300</v>
      </c>
      <c r="T42" s="21" t="s">
        <v>30</v>
      </c>
    </row>
    <row r="43" spans="1:20" s="12" customFormat="1" x14ac:dyDescent="0.25">
      <c r="B43" s="43" t="s">
        <v>312</v>
      </c>
      <c r="C43" s="13" t="s">
        <v>23</v>
      </c>
      <c r="D43" s="19" t="s">
        <v>40</v>
      </c>
      <c r="E43" s="14"/>
      <c r="F43" s="14" t="s">
        <v>16</v>
      </c>
      <c r="G43" s="15">
        <f t="shared" si="6"/>
        <v>1478.6020000000001</v>
      </c>
      <c r="H43" s="16">
        <f>'[6]PLANO ATIVIDADE - UJM'!E30</f>
        <v>0</v>
      </c>
      <c r="I43" s="16">
        <f>'[6]PLANO ATIVIDADE - UJM'!F30</f>
        <v>0</v>
      </c>
      <c r="J43" s="16">
        <f>'[6]PLANO ATIVIDADE - UJM'!G30</f>
        <v>0</v>
      </c>
      <c r="K43" s="16">
        <f>'[6]PLANO ATIVIDADE - UJM'!H30</f>
        <v>0</v>
      </c>
      <c r="L43" s="16">
        <f>'[6]PLANO ATIVIDADE - UJM'!I30</f>
        <v>0</v>
      </c>
      <c r="M43" s="16">
        <f>'[6]PLANO ATIVIDADE - UJM'!J30</f>
        <v>0</v>
      </c>
      <c r="N43" s="16">
        <f>'[6]PLANO ATIVIDADE - UJM'!K30</f>
        <v>0</v>
      </c>
      <c r="O43" s="16">
        <f>'[6]PLANO ATIVIDADE - UJM'!L30</f>
        <v>133.762</v>
      </c>
      <c r="P43" s="16">
        <f>'[6]PLANO ATIVIDADE - UJM'!M30</f>
        <v>284.84000000000003</v>
      </c>
      <c r="Q43" s="16">
        <f>'[6]PLANO ATIVIDADE - UJM'!N30</f>
        <v>0</v>
      </c>
      <c r="R43" s="16">
        <f>'[6]PLANO ATIVIDADE - UJM'!O30</f>
        <v>510</v>
      </c>
      <c r="S43" s="16">
        <f>'[6]PLANO ATIVIDADE - UJM'!P30</f>
        <v>550</v>
      </c>
      <c r="T43" s="21" t="s">
        <v>30</v>
      </c>
    </row>
    <row r="44" spans="1:20" s="12" customFormat="1" x14ac:dyDescent="0.25">
      <c r="B44" s="43" t="s">
        <v>311</v>
      </c>
      <c r="C44" s="13" t="s">
        <v>23</v>
      </c>
      <c r="D44" s="19" t="s">
        <v>41</v>
      </c>
      <c r="E44" s="14"/>
      <c r="F44" s="14" t="s">
        <v>16</v>
      </c>
      <c r="G44" s="15">
        <f t="shared" si="6"/>
        <v>1364.4</v>
      </c>
      <c r="H44" s="16">
        <f>'[6]PLANO ATIVIDADE - UJM'!E31</f>
        <v>204.39999999999998</v>
      </c>
      <c r="I44" s="16">
        <f>'[6]PLANO ATIVIDADE - UJM'!F31</f>
        <v>100</v>
      </c>
      <c r="J44" s="16">
        <f>'[6]PLANO ATIVIDADE - UJM'!G31</f>
        <v>0</v>
      </c>
      <c r="K44" s="16">
        <f>'[6]PLANO ATIVIDADE - UJM'!H31</f>
        <v>0</v>
      </c>
      <c r="L44" s="16">
        <f>'[6]PLANO ATIVIDADE - UJM'!I31</f>
        <v>0</v>
      </c>
      <c r="M44" s="16">
        <f>'[6]PLANO ATIVIDADE - UJM'!J31</f>
        <v>0</v>
      </c>
      <c r="N44" s="16">
        <f>'[6]PLANO ATIVIDADE - UJM'!K31</f>
        <v>0</v>
      </c>
      <c r="O44" s="16">
        <f>'[6]PLANO ATIVIDADE - UJM'!L31</f>
        <v>0</v>
      </c>
      <c r="P44" s="16">
        <f>'[6]PLANO ATIVIDADE - UJM'!M31</f>
        <v>0</v>
      </c>
      <c r="Q44" s="16">
        <f>'[6]PLANO ATIVIDADE - UJM'!N31</f>
        <v>0</v>
      </c>
      <c r="R44" s="16">
        <f>'[6]PLANO ATIVIDADE - UJM'!O31</f>
        <v>510</v>
      </c>
      <c r="S44" s="16">
        <f>'[6]PLANO ATIVIDADE - UJM'!P31</f>
        <v>550</v>
      </c>
      <c r="T44" s="21" t="s">
        <v>30</v>
      </c>
    </row>
    <row r="45" spans="1:20" s="12" customFormat="1" x14ac:dyDescent="0.25">
      <c r="B45" s="43" t="s">
        <v>309</v>
      </c>
      <c r="C45" s="13" t="s">
        <v>23</v>
      </c>
      <c r="D45" s="19" t="s">
        <v>42</v>
      </c>
      <c r="E45" s="14"/>
      <c r="F45" s="14" t="s">
        <v>16</v>
      </c>
      <c r="G45" s="15">
        <f t="shared" si="6"/>
        <v>4470.0049999999992</v>
      </c>
      <c r="H45" s="16">
        <f>'[6]PLANO ATIVIDADE - UJM'!E32</f>
        <v>644</v>
      </c>
      <c r="I45" s="16">
        <f>'[6]PLANO ATIVIDADE - UJM'!F32</f>
        <v>740</v>
      </c>
      <c r="J45" s="16">
        <f>'[6]PLANO ATIVIDADE - UJM'!G32</f>
        <v>419</v>
      </c>
      <c r="K45" s="16">
        <f>'[6]PLANO ATIVIDADE - UJM'!H32</f>
        <v>279</v>
      </c>
      <c r="L45" s="16">
        <f>'[6]PLANO ATIVIDADE - UJM'!I32</f>
        <v>0</v>
      </c>
      <c r="M45" s="16">
        <f>'[6]PLANO ATIVIDADE - UJM'!J32</f>
        <v>0</v>
      </c>
      <c r="N45" s="16">
        <f>'[6]PLANO ATIVIDADE - UJM'!K32</f>
        <v>255.5</v>
      </c>
      <c r="O45" s="16">
        <f>'[6]PLANO ATIVIDADE - UJM'!L32</f>
        <v>948.90499999999997</v>
      </c>
      <c r="P45" s="16">
        <f>'[6]PLANO ATIVIDADE - UJM'!M32</f>
        <v>1083.5999999999999</v>
      </c>
      <c r="Q45" s="16">
        <f>'[6]PLANO ATIVIDADE - UJM'!N32</f>
        <v>0</v>
      </c>
      <c r="R45" s="16">
        <f>'[6]PLANO ATIVIDADE - UJM'!O32</f>
        <v>0</v>
      </c>
      <c r="S45" s="16">
        <f>'[6]PLANO ATIVIDADE - UJM'!P32</f>
        <v>100</v>
      </c>
      <c r="T45" s="21" t="s">
        <v>30</v>
      </c>
    </row>
    <row r="46" spans="1:20" s="12" customFormat="1" x14ac:dyDescent="0.25">
      <c r="B46" s="5"/>
      <c r="C46" s="24" t="s">
        <v>43</v>
      </c>
      <c r="D46" s="25"/>
      <c r="E46" s="54"/>
      <c r="F46" s="27" t="s">
        <v>16</v>
      </c>
      <c r="G46" s="26">
        <f>SUM(G39:G45)</f>
        <v>12627.481</v>
      </c>
      <c r="H46" s="26">
        <f>SUM(H39:H45)</f>
        <v>994.4</v>
      </c>
      <c r="I46" s="26">
        <f t="shared" ref="I46:S46" si="7">SUM(I39:I45)</f>
        <v>995.86</v>
      </c>
      <c r="J46" s="26">
        <f t="shared" si="7"/>
        <v>807.53899999999999</v>
      </c>
      <c r="K46" s="26">
        <f t="shared" si="7"/>
        <v>1249.4850000000001</v>
      </c>
      <c r="L46" s="26">
        <f t="shared" si="7"/>
        <v>1231.9457999999997</v>
      </c>
      <c r="M46" s="26">
        <f t="shared" si="7"/>
        <v>1751.8156999999999</v>
      </c>
      <c r="N46" s="26">
        <f t="shared" si="7"/>
        <v>625.32849999999996</v>
      </c>
      <c r="O46" s="26">
        <f t="shared" si="7"/>
        <v>1082.6669999999999</v>
      </c>
      <c r="P46" s="26">
        <f t="shared" si="7"/>
        <v>1368.44</v>
      </c>
      <c r="Q46" s="26">
        <f t="shared" si="7"/>
        <v>0</v>
      </c>
      <c r="R46" s="26">
        <f t="shared" si="7"/>
        <v>1020</v>
      </c>
      <c r="S46" s="26">
        <f t="shared" si="7"/>
        <v>1500</v>
      </c>
    </row>
    <row r="47" spans="1:20" s="12" customFormat="1" x14ac:dyDescent="0.25">
      <c r="A47" s="86" t="s">
        <v>372</v>
      </c>
      <c r="B47" s="84" t="s">
        <v>456</v>
      </c>
      <c r="C47" s="13" t="s">
        <v>23</v>
      </c>
      <c r="D47" s="19" t="s">
        <v>501</v>
      </c>
      <c r="E47" s="14"/>
      <c r="F47" s="14" t="s">
        <v>16</v>
      </c>
      <c r="G47" s="15">
        <f t="shared" si="6"/>
        <v>0</v>
      </c>
      <c r="H47" s="16">
        <f>'[6]PLANO ATIVIDADE - UJM'!E34</f>
        <v>0</v>
      </c>
      <c r="I47" s="16">
        <f>'[6]PLANO ATIVIDADE - UJM'!F34</f>
        <v>0</v>
      </c>
      <c r="J47" s="16">
        <f>'[6]PLANO ATIVIDADE - UJM'!G34</f>
        <v>0</v>
      </c>
      <c r="K47" s="16">
        <f>'[6]PLANO ATIVIDADE - UJM'!H34</f>
        <v>0</v>
      </c>
      <c r="L47" s="16">
        <f>'[6]PLANO ATIVIDADE - UJM'!I34</f>
        <v>0</v>
      </c>
      <c r="M47" s="16">
        <f>'[6]PLANO ATIVIDADE - UJM'!J34</f>
        <v>0</v>
      </c>
      <c r="N47" s="16">
        <f>'[6]PLANO ATIVIDADE - UJM'!K34</f>
        <v>0</v>
      </c>
      <c r="O47" s="16">
        <f>'[6]PLANO ATIVIDADE - UJM'!L34</f>
        <v>0</v>
      </c>
      <c r="P47" s="16">
        <f>'[6]PLANO ATIVIDADE - UJM'!M34</f>
        <v>0</v>
      </c>
      <c r="Q47" s="16">
        <f>'[6]PLANO ATIVIDADE - UJM'!N34</f>
        <v>0</v>
      </c>
      <c r="R47" s="16">
        <f>'[6]PLANO ATIVIDADE - UJM'!O34</f>
        <v>0</v>
      </c>
      <c r="S47" s="16">
        <f>'[6]PLANO ATIVIDADE - UJM'!P34</f>
        <v>0</v>
      </c>
      <c r="T47" s="21" t="s">
        <v>30</v>
      </c>
    </row>
    <row r="48" spans="1:20" s="12" customFormat="1" x14ac:dyDescent="0.25">
      <c r="B48" s="5"/>
      <c r="C48" s="24" t="s">
        <v>48</v>
      </c>
      <c r="D48" s="25"/>
      <c r="E48" s="54"/>
      <c r="F48" s="27" t="s">
        <v>16</v>
      </c>
      <c r="G48" s="26">
        <f>SUM(G41:G47)</f>
        <v>21146.871999999999</v>
      </c>
      <c r="H48" s="26">
        <f>SUM(H41:H47)</f>
        <v>1988.8</v>
      </c>
      <c r="I48" s="26">
        <f t="shared" ref="I48" si="8">SUM(I41:I47)</f>
        <v>1913.79</v>
      </c>
      <c r="J48" s="26">
        <f t="shared" ref="J48" si="9">SUM(J41:J47)</f>
        <v>1277.2179999999998</v>
      </c>
      <c r="K48" s="26">
        <f t="shared" ref="K48" si="10">SUM(K41:K47)</f>
        <v>1655.0700000000002</v>
      </c>
      <c r="L48" s="26">
        <f t="shared" ref="L48" si="11">SUM(L41:L47)</f>
        <v>1460.3995999999997</v>
      </c>
      <c r="M48" s="26">
        <f t="shared" ref="M48" si="12">SUM(M41:M47)</f>
        <v>1980.3133999999998</v>
      </c>
      <c r="N48" s="26">
        <f t="shared" ref="N48" si="13">SUM(N41:N47)</f>
        <v>929.06700000000001</v>
      </c>
      <c r="O48" s="26">
        <f t="shared" ref="O48" si="14">SUM(O41:O47)</f>
        <v>2165.3339999999998</v>
      </c>
      <c r="P48" s="26">
        <f t="shared" ref="P48" si="15">SUM(P41:P47)</f>
        <v>2736.88</v>
      </c>
      <c r="Q48" s="26">
        <f t="shared" ref="Q48" si="16">SUM(Q41:Q47)</f>
        <v>0</v>
      </c>
      <c r="R48" s="26">
        <f t="shared" ref="R48" si="17">SUM(R41:R47)</f>
        <v>2040</v>
      </c>
      <c r="S48" s="26">
        <f t="shared" ref="S48" si="18">SUM(S41:S47)</f>
        <v>3000</v>
      </c>
    </row>
    <row r="49" spans="1:20" s="12" customFormat="1" x14ac:dyDescent="0.25">
      <c r="B49" s="43" t="s">
        <v>347</v>
      </c>
      <c r="C49" s="13" t="s">
        <v>23</v>
      </c>
      <c r="D49" s="19" t="s">
        <v>44</v>
      </c>
      <c r="E49" s="14"/>
      <c r="F49" s="14" t="s">
        <v>16</v>
      </c>
      <c r="G49" s="15">
        <f t="shared" si="6"/>
        <v>2633.7595000000001</v>
      </c>
      <c r="H49" s="16">
        <f>'[6]PLANO ATIVIDADE - UJM'!E36</f>
        <v>46.72</v>
      </c>
      <c r="I49" s="16">
        <f>'[6]PLANO ATIVIDADE - UJM'!F36</f>
        <v>117.93</v>
      </c>
      <c r="J49" s="16">
        <f>'[6]PLANO ATIVIDADE - UJM'!G36</f>
        <v>195.33</v>
      </c>
      <c r="K49" s="16">
        <f>'[6]PLANO ATIVIDADE - UJM'!H36</f>
        <v>437.15</v>
      </c>
      <c r="L49" s="16">
        <f>'[6]PLANO ATIVIDADE - UJM'!I36</f>
        <v>501.74599999999992</v>
      </c>
      <c r="M49" s="16">
        <f>'[6]PLANO ATIVIDADE - UJM'!J36</f>
        <v>380.8295</v>
      </c>
      <c r="N49" s="16">
        <f>'[6]PLANO ATIVIDADE - UJM'!K36</f>
        <v>534.76130000000001</v>
      </c>
      <c r="O49" s="16">
        <f>'[6]PLANO ATIVIDADE - UJM'!L36</f>
        <v>228.49769999999998</v>
      </c>
      <c r="P49" s="16">
        <f>'[6]PLANO ATIVIDADE - UJM'!M36</f>
        <v>160.79499999999999</v>
      </c>
      <c r="Q49" s="16">
        <f>'[6]PLANO ATIVIDADE - UJM'!N36</f>
        <v>0</v>
      </c>
      <c r="R49" s="16">
        <f>'[6]PLANO ATIVIDADE - UJM'!O36</f>
        <v>0</v>
      </c>
      <c r="S49" s="16">
        <f>'[6]PLANO ATIVIDADE - UJM'!P36</f>
        <v>30</v>
      </c>
      <c r="T49" s="21" t="s">
        <v>30</v>
      </c>
    </row>
    <row r="50" spans="1:20" s="12" customFormat="1" x14ac:dyDescent="0.25">
      <c r="B50" s="43" t="s">
        <v>300</v>
      </c>
      <c r="C50" s="13" t="s">
        <v>23</v>
      </c>
      <c r="D50" s="19" t="s">
        <v>45</v>
      </c>
      <c r="E50" s="14"/>
      <c r="F50" s="14" t="s">
        <v>16</v>
      </c>
      <c r="G50" s="15">
        <f t="shared" si="6"/>
        <v>167.4408</v>
      </c>
      <c r="H50" s="16">
        <f>'[6]PLANO ATIVIDADE - UJM'!E37</f>
        <v>0</v>
      </c>
      <c r="I50" s="16">
        <f>'[6]PLANO ATIVIDADE - UJM'!F37</f>
        <v>6.2344000000000008</v>
      </c>
      <c r="J50" s="16">
        <f>'[6]PLANO ATIVIDADE - UJM'!G37</f>
        <v>13.5144</v>
      </c>
      <c r="K50" s="16">
        <f>'[6]PLANO ATIVIDADE - UJM'!H37</f>
        <v>33.756</v>
      </c>
      <c r="L50" s="16">
        <f>'[6]PLANO ATIVIDADE - UJM'!I37</f>
        <v>57.342399999999998</v>
      </c>
      <c r="M50" s="16">
        <f>'[6]PLANO ATIVIDADE - UJM'!J37</f>
        <v>43.730000000000004</v>
      </c>
      <c r="N50" s="16">
        <f>'[6]PLANO ATIVIDADE - UJM'!K37</f>
        <v>12.8636</v>
      </c>
      <c r="O50" s="16">
        <f>'[6]PLANO ATIVIDADE - UJM'!L37</f>
        <v>0</v>
      </c>
      <c r="P50" s="16">
        <f>'[6]PLANO ATIVIDADE - UJM'!M37</f>
        <v>0</v>
      </c>
      <c r="Q50" s="16">
        <f>'[6]PLANO ATIVIDADE - UJM'!N37</f>
        <v>0</v>
      </c>
      <c r="R50" s="16">
        <f>'[6]PLANO ATIVIDADE - UJM'!O37</f>
        <v>0</v>
      </c>
      <c r="S50" s="16">
        <f>'[6]PLANO ATIVIDADE - UJM'!P37</f>
        <v>0</v>
      </c>
      <c r="T50" s="21" t="s">
        <v>30</v>
      </c>
    </row>
    <row r="51" spans="1:20" s="12" customFormat="1" x14ac:dyDescent="0.25">
      <c r="B51" s="43" t="s">
        <v>346</v>
      </c>
      <c r="C51" s="13" t="s">
        <v>23</v>
      </c>
      <c r="D51" s="19" t="s">
        <v>46</v>
      </c>
      <c r="E51" s="14"/>
      <c r="F51" s="14" t="s">
        <v>16</v>
      </c>
      <c r="G51" s="15">
        <f t="shared" si="6"/>
        <v>104.65049999999999</v>
      </c>
      <c r="H51" s="16">
        <f>'[6]PLANO ATIVIDADE - UJM'!E38</f>
        <v>0</v>
      </c>
      <c r="I51" s="16">
        <f>'[6]PLANO ATIVIDADE - UJM'!F38</f>
        <v>3.8965000000000005</v>
      </c>
      <c r="J51" s="16">
        <f>'[6]PLANO ATIVIDADE - UJM'!G38</f>
        <v>8.4465000000000003</v>
      </c>
      <c r="K51" s="16">
        <f>'[6]PLANO ATIVIDADE - UJM'!H38</f>
        <v>21.0975</v>
      </c>
      <c r="L51" s="16">
        <f>'[6]PLANO ATIVIDADE - UJM'!I38</f>
        <v>35.838999999999999</v>
      </c>
      <c r="M51" s="16">
        <f>'[6]PLANO ATIVIDADE - UJM'!J38</f>
        <v>27.331250000000001</v>
      </c>
      <c r="N51" s="16">
        <f>'[6]PLANO ATIVIDADE - UJM'!K38</f>
        <v>8.0397499999999997</v>
      </c>
      <c r="O51" s="16">
        <f>'[6]PLANO ATIVIDADE - UJM'!L38</f>
        <v>0</v>
      </c>
      <c r="P51" s="16">
        <f>'[6]PLANO ATIVIDADE - UJM'!M38</f>
        <v>0</v>
      </c>
      <c r="Q51" s="16">
        <f>'[6]PLANO ATIVIDADE - UJM'!N38</f>
        <v>0</v>
      </c>
      <c r="R51" s="16">
        <f>'[6]PLANO ATIVIDADE - UJM'!O38</f>
        <v>0</v>
      </c>
      <c r="S51" s="16">
        <f>'[6]PLANO ATIVIDADE - UJM'!P38</f>
        <v>0</v>
      </c>
      <c r="T51" s="21" t="s">
        <v>30</v>
      </c>
    </row>
    <row r="52" spans="1:20" s="12" customFormat="1" x14ac:dyDescent="0.25">
      <c r="B52" s="43" t="s">
        <v>345</v>
      </c>
      <c r="C52" s="13" t="s">
        <v>23</v>
      </c>
      <c r="D52" s="19" t="s">
        <v>47</v>
      </c>
      <c r="E52" s="14"/>
      <c r="F52" s="14" t="s">
        <v>16</v>
      </c>
      <c r="G52" s="15">
        <f t="shared" si="6"/>
        <v>251.16120000000001</v>
      </c>
      <c r="H52" s="16">
        <f>'[6]PLANO ATIVIDADE - UJM'!E39</f>
        <v>0</v>
      </c>
      <c r="I52" s="16">
        <f>'[6]PLANO ATIVIDADE - UJM'!F39</f>
        <v>9.3516000000000012</v>
      </c>
      <c r="J52" s="16">
        <f>'[6]PLANO ATIVIDADE - UJM'!G39</f>
        <v>20.271599999999999</v>
      </c>
      <c r="K52" s="16">
        <f>'[6]PLANO ATIVIDADE - UJM'!H39</f>
        <v>50.633999999999993</v>
      </c>
      <c r="L52" s="16">
        <f>'[6]PLANO ATIVIDADE - UJM'!I39</f>
        <v>86.013599999999997</v>
      </c>
      <c r="M52" s="16">
        <f>'[6]PLANO ATIVIDADE - UJM'!J39</f>
        <v>65.594999999999999</v>
      </c>
      <c r="N52" s="16">
        <f>'[6]PLANO ATIVIDADE - UJM'!K39</f>
        <v>19.295399999999997</v>
      </c>
      <c r="O52" s="16">
        <f>'[6]PLANO ATIVIDADE - UJM'!L39</f>
        <v>0</v>
      </c>
      <c r="P52" s="16">
        <f>'[6]PLANO ATIVIDADE - UJM'!M39</f>
        <v>0</v>
      </c>
      <c r="Q52" s="16">
        <f>'[6]PLANO ATIVIDADE - UJM'!N39</f>
        <v>0</v>
      </c>
      <c r="R52" s="16">
        <f>'[6]PLANO ATIVIDADE - UJM'!O39</f>
        <v>0</v>
      </c>
      <c r="S52" s="16">
        <f>'[6]PLANO ATIVIDADE - UJM'!P39</f>
        <v>0</v>
      </c>
      <c r="T52" s="21" t="s">
        <v>30</v>
      </c>
    </row>
    <row r="53" spans="1:20" s="12" customFormat="1" x14ac:dyDescent="0.25">
      <c r="B53" s="5"/>
      <c r="C53" s="24" t="s">
        <v>49</v>
      </c>
      <c r="D53" s="25"/>
      <c r="E53" s="54"/>
      <c r="F53" s="27" t="s">
        <v>16</v>
      </c>
      <c r="G53" s="26">
        <f>SUM(G49:G52)</f>
        <v>3157.0120000000002</v>
      </c>
      <c r="H53" s="26">
        <f>SUM(H49:H52)</f>
        <v>46.72</v>
      </c>
      <c r="I53" s="26">
        <f t="shared" ref="I53:S53" si="19">SUM(I49:I52)</f>
        <v>137.41249999999999</v>
      </c>
      <c r="J53" s="26">
        <f t="shared" si="19"/>
        <v>237.56250000000003</v>
      </c>
      <c r="K53" s="26">
        <f t="shared" si="19"/>
        <v>542.63749999999993</v>
      </c>
      <c r="L53" s="26">
        <f t="shared" si="19"/>
        <v>680.9409999999998</v>
      </c>
      <c r="M53" s="26">
        <f t="shared" si="19"/>
        <v>517.48575000000005</v>
      </c>
      <c r="N53" s="26">
        <f t="shared" si="19"/>
        <v>574.96005000000002</v>
      </c>
      <c r="O53" s="26">
        <f t="shared" si="19"/>
        <v>228.49769999999998</v>
      </c>
      <c r="P53" s="26">
        <f t="shared" si="19"/>
        <v>160.79499999999999</v>
      </c>
      <c r="Q53" s="26">
        <f t="shared" si="19"/>
        <v>0</v>
      </c>
      <c r="R53" s="26">
        <f t="shared" si="19"/>
        <v>0</v>
      </c>
      <c r="S53" s="26">
        <f t="shared" si="19"/>
        <v>30</v>
      </c>
    </row>
    <row r="54" spans="1:20" s="12" customFormat="1" x14ac:dyDescent="0.25">
      <c r="B54" s="43" t="s">
        <v>303</v>
      </c>
      <c r="C54" s="13" t="s">
        <v>23</v>
      </c>
      <c r="D54" s="19" t="s">
        <v>51</v>
      </c>
      <c r="E54" s="14"/>
      <c r="F54" s="14" t="s">
        <v>16</v>
      </c>
      <c r="G54" s="15">
        <f t="shared" si="6"/>
        <v>0</v>
      </c>
      <c r="H54" s="16">
        <f>'[6]PLANO ATIVIDADE - UJM'!E45</f>
        <v>0</v>
      </c>
      <c r="I54" s="16">
        <f>'[6]PLANO ATIVIDADE - UJM'!F45</f>
        <v>0</v>
      </c>
      <c r="J54" s="16">
        <f>'[6]PLANO ATIVIDADE - UJM'!G45</f>
        <v>0</v>
      </c>
      <c r="K54" s="16">
        <f>'[6]PLANO ATIVIDADE - UJM'!H45</f>
        <v>0</v>
      </c>
      <c r="L54" s="16">
        <f>'[6]PLANO ATIVIDADE - UJM'!I45</f>
        <v>0</v>
      </c>
      <c r="M54" s="16">
        <f>'[6]PLANO ATIVIDADE - UJM'!J45</f>
        <v>0</v>
      </c>
      <c r="N54" s="16">
        <f>'[6]PLANO ATIVIDADE - UJM'!K45</f>
        <v>0</v>
      </c>
      <c r="O54" s="16">
        <f>'[6]PLANO ATIVIDADE - UJM'!L45</f>
        <v>0</v>
      </c>
      <c r="P54" s="16">
        <f>'[6]PLANO ATIVIDADE - UJM'!M45</f>
        <v>0</v>
      </c>
      <c r="Q54" s="16">
        <f>'[6]PLANO ATIVIDADE - UJM'!N45</f>
        <v>0</v>
      </c>
      <c r="R54" s="16">
        <f>'[6]PLANO ATIVIDADE - UJM'!O45</f>
        <v>0</v>
      </c>
      <c r="S54" s="16">
        <f>'[6]PLANO ATIVIDADE - UJM'!P45</f>
        <v>0</v>
      </c>
      <c r="T54" s="21" t="s">
        <v>30</v>
      </c>
    </row>
    <row r="55" spans="1:20" s="12" customFormat="1" x14ac:dyDescent="0.25">
      <c r="B55" s="43" t="s">
        <v>302</v>
      </c>
      <c r="C55" s="13" t="s">
        <v>23</v>
      </c>
      <c r="D55" s="19" t="s">
        <v>52</v>
      </c>
      <c r="E55" s="14"/>
      <c r="F55" s="14" t="s">
        <v>16</v>
      </c>
      <c r="G55" s="15">
        <f t="shared" si="6"/>
        <v>0</v>
      </c>
      <c r="H55" s="16">
        <f>'[6]PLANO ATIVIDADE - UJM'!E46</f>
        <v>0</v>
      </c>
      <c r="I55" s="16">
        <f>'[6]PLANO ATIVIDADE - UJM'!F46</f>
        <v>0</v>
      </c>
      <c r="J55" s="16">
        <f>'[6]PLANO ATIVIDADE - UJM'!G46</f>
        <v>0</v>
      </c>
      <c r="K55" s="16">
        <f>'[6]PLANO ATIVIDADE - UJM'!H46</f>
        <v>0</v>
      </c>
      <c r="L55" s="16">
        <f>'[6]PLANO ATIVIDADE - UJM'!I46</f>
        <v>0</v>
      </c>
      <c r="M55" s="16">
        <f>'[6]PLANO ATIVIDADE - UJM'!J46</f>
        <v>0</v>
      </c>
      <c r="N55" s="16">
        <f>'[6]PLANO ATIVIDADE - UJM'!K46</f>
        <v>0</v>
      </c>
      <c r="O55" s="16">
        <f>'[6]PLANO ATIVIDADE - UJM'!L46</f>
        <v>0</v>
      </c>
      <c r="P55" s="16">
        <f>'[6]PLANO ATIVIDADE - UJM'!M46</f>
        <v>0</v>
      </c>
      <c r="Q55" s="16">
        <f>'[6]PLANO ATIVIDADE - UJM'!N46</f>
        <v>0</v>
      </c>
      <c r="R55" s="16">
        <f>'[6]PLANO ATIVIDADE - UJM'!O46</f>
        <v>0</v>
      </c>
      <c r="S55" s="16">
        <f>'[6]PLANO ATIVIDADE - UJM'!P46</f>
        <v>0</v>
      </c>
      <c r="T55" s="21" t="s">
        <v>30</v>
      </c>
    </row>
    <row r="56" spans="1:20" s="12" customFormat="1" x14ac:dyDescent="0.25">
      <c r="B56" s="43" t="s">
        <v>304</v>
      </c>
      <c r="C56" s="13" t="s">
        <v>23</v>
      </c>
      <c r="D56" s="19" t="s">
        <v>53</v>
      </c>
      <c r="E56" s="14"/>
      <c r="F56" s="14" t="s">
        <v>16</v>
      </c>
      <c r="G56" s="15">
        <f t="shared" si="6"/>
        <v>0</v>
      </c>
      <c r="H56" s="16">
        <f>'[6]PLANO ATIVIDADE - UJM'!E47</f>
        <v>0</v>
      </c>
      <c r="I56" s="16">
        <f>'[6]PLANO ATIVIDADE - UJM'!F47</f>
        <v>0</v>
      </c>
      <c r="J56" s="16">
        <f>'[6]PLANO ATIVIDADE - UJM'!G47</f>
        <v>0</v>
      </c>
      <c r="K56" s="16">
        <f>'[6]PLANO ATIVIDADE - UJM'!H47</f>
        <v>0</v>
      </c>
      <c r="L56" s="16">
        <f>'[6]PLANO ATIVIDADE - UJM'!I47</f>
        <v>0</v>
      </c>
      <c r="M56" s="16">
        <f>'[6]PLANO ATIVIDADE - UJM'!J47</f>
        <v>0</v>
      </c>
      <c r="N56" s="16">
        <f>'[6]PLANO ATIVIDADE - UJM'!K47</f>
        <v>0</v>
      </c>
      <c r="O56" s="16">
        <f>'[6]PLANO ATIVIDADE - UJM'!L47</f>
        <v>0</v>
      </c>
      <c r="P56" s="16">
        <f>'[6]PLANO ATIVIDADE - UJM'!M47</f>
        <v>0</v>
      </c>
      <c r="Q56" s="16">
        <f>'[6]PLANO ATIVIDADE - UJM'!N47</f>
        <v>0</v>
      </c>
      <c r="R56" s="16">
        <f>'[6]PLANO ATIVIDADE - UJM'!O47</f>
        <v>0</v>
      </c>
      <c r="S56" s="16">
        <f>'[6]PLANO ATIVIDADE - UJM'!P47</f>
        <v>0</v>
      </c>
      <c r="T56" s="21" t="s">
        <v>30</v>
      </c>
    </row>
    <row r="57" spans="1:20" s="12" customFormat="1" x14ac:dyDescent="0.25">
      <c r="B57" s="5"/>
      <c r="C57" s="24" t="s">
        <v>54</v>
      </c>
      <c r="D57" s="25"/>
      <c r="E57" s="54"/>
      <c r="F57" s="27" t="s">
        <v>16</v>
      </c>
      <c r="G57" s="26">
        <f>SUM(G54:G56)</f>
        <v>0</v>
      </c>
      <c r="H57" s="26">
        <f>SUM(H54:H56)</f>
        <v>0</v>
      </c>
      <c r="I57" s="26">
        <f t="shared" ref="I57:S57" si="20">SUM(I54:I56)</f>
        <v>0</v>
      </c>
      <c r="J57" s="26">
        <f t="shared" si="20"/>
        <v>0</v>
      </c>
      <c r="K57" s="26">
        <f t="shared" si="20"/>
        <v>0</v>
      </c>
      <c r="L57" s="26">
        <f t="shared" si="20"/>
        <v>0</v>
      </c>
      <c r="M57" s="26">
        <f t="shared" si="20"/>
        <v>0</v>
      </c>
      <c r="N57" s="26">
        <f t="shared" si="20"/>
        <v>0</v>
      </c>
      <c r="O57" s="26">
        <f t="shared" si="20"/>
        <v>0</v>
      </c>
      <c r="P57" s="26">
        <f t="shared" si="20"/>
        <v>0</v>
      </c>
      <c r="Q57" s="26">
        <f t="shared" si="20"/>
        <v>0</v>
      </c>
      <c r="R57" s="26">
        <f t="shared" si="20"/>
        <v>0</v>
      </c>
      <c r="S57" s="26">
        <f t="shared" si="20"/>
        <v>0</v>
      </c>
      <c r="T57" s="21"/>
    </row>
    <row r="59" spans="1:20" s="12" customFormat="1" x14ac:dyDescent="0.25">
      <c r="B59" s="5"/>
      <c r="C59" s="28" t="s">
        <v>65</v>
      </c>
      <c r="D59" s="29"/>
      <c r="E59" s="89"/>
      <c r="F59" s="30"/>
      <c r="G59" s="31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3"/>
      <c r="T59" s="21"/>
    </row>
    <row r="60" spans="1:20" s="12" customFormat="1" x14ac:dyDescent="0.25">
      <c r="A60" s="85" t="s">
        <v>500</v>
      </c>
      <c r="B60" s="84" t="s">
        <v>363</v>
      </c>
      <c r="C60" s="13" t="s">
        <v>55</v>
      </c>
      <c r="D60" s="19" t="s">
        <v>56</v>
      </c>
      <c r="E60" s="14"/>
      <c r="F60" s="14" t="s">
        <v>16</v>
      </c>
      <c r="G60" s="15">
        <f>SUM(H60:S60)</f>
        <v>930</v>
      </c>
      <c r="H60" s="16">
        <f>'[6]PLANO ATIVIDADE - UJM'!E50</f>
        <v>0</v>
      </c>
      <c r="I60" s="16">
        <f>'[6]PLANO ATIVIDADE - UJM'!F50</f>
        <v>300</v>
      </c>
      <c r="J60" s="16">
        <f>'[6]PLANO ATIVIDADE - UJM'!G50</f>
        <v>305</v>
      </c>
      <c r="K60" s="16">
        <f>'[6]PLANO ATIVIDADE - UJM'!H50</f>
        <v>325</v>
      </c>
      <c r="L60" s="16">
        <f>'[6]PLANO ATIVIDADE - UJM'!I50</f>
        <v>0</v>
      </c>
      <c r="M60" s="16">
        <f>'[6]PLANO ATIVIDADE - UJM'!J50</f>
        <v>0</v>
      </c>
      <c r="N60" s="16">
        <f>'[6]PLANO ATIVIDADE - UJM'!K50</f>
        <v>0</v>
      </c>
      <c r="O60" s="16">
        <f>'[6]PLANO ATIVIDADE - UJM'!L50</f>
        <v>0</v>
      </c>
      <c r="P60" s="16">
        <f>'[6]PLANO ATIVIDADE - UJM'!M50</f>
        <v>0</v>
      </c>
      <c r="Q60" s="16">
        <f>'[6]PLANO ATIVIDADE - UJM'!N50</f>
        <v>0</v>
      </c>
      <c r="R60" s="16">
        <f>'[6]PLANO ATIVIDADE - UJM'!O50</f>
        <v>0</v>
      </c>
      <c r="S60" s="16">
        <f>'[6]PLANO ATIVIDADE - UJM'!P50</f>
        <v>0</v>
      </c>
      <c r="T60" s="21" t="s">
        <v>30</v>
      </c>
    </row>
    <row r="61" spans="1:20" s="12" customFormat="1" x14ac:dyDescent="0.25">
      <c r="B61" s="43" t="s">
        <v>225</v>
      </c>
      <c r="C61" s="13" t="s">
        <v>55</v>
      </c>
      <c r="D61" s="19" t="s">
        <v>26</v>
      </c>
      <c r="E61" s="14"/>
      <c r="F61" s="14" t="s">
        <v>16</v>
      </c>
      <c r="G61" s="15">
        <f t="shared" ref="G61:G64" si="21">SUM(H61:S61)</f>
        <v>930</v>
      </c>
      <c r="H61" s="16">
        <f>'[6]PLANO ATIVIDADE - UJM'!E51</f>
        <v>0</v>
      </c>
      <c r="I61" s="16">
        <f>'[6]PLANO ATIVIDADE - UJM'!F51</f>
        <v>240</v>
      </c>
      <c r="J61" s="16">
        <f>'[6]PLANO ATIVIDADE - UJM'!G51</f>
        <v>304</v>
      </c>
      <c r="K61" s="16">
        <f>'[6]PLANO ATIVIDADE - UJM'!H51</f>
        <v>386</v>
      </c>
      <c r="L61" s="16">
        <f>'[6]PLANO ATIVIDADE - UJM'!I51</f>
        <v>0</v>
      </c>
      <c r="M61" s="16">
        <f>'[6]PLANO ATIVIDADE - UJM'!J51</f>
        <v>0</v>
      </c>
      <c r="N61" s="16">
        <f>'[6]PLANO ATIVIDADE - UJM'!K51</f>
        <v>0</v>
      </c>
      <c r="O61" s="16">
        <f>'[6]PLANO ATIVIDADE - UJM'!L51</f>
        <v>0</v>
      </c>
      <c r="P61" s="16">
        <f>'[6]PLANO ATIVIDADE - UJM'!M51</f>
        <v>0</v>
      </c>
      <c r="Q61" s="16">
        <f>'[6]PLANO ATIVIDADE - UJM'!N51</f>
        <v>0</v>
      </c>
      <c r="R61" s="16">
        <f>'[6]PLANO ATIVIDADE - UJM'!O51</f>
        <v>0</v>
      </c>
      <c r="S61" s="16">
        <f>'[6]PLANO ATIVIDADE - UJM'!P51</f>
        <v>0</v>
      </c>
      <c r="T61" s="21" t="s">
        <v>30</v>
      </c>
    </row>
    <row r="62" spans="1:20" s="12" customFormat="1" x14ac:dyDescent="0.25">
      <c r="B62" s="43" t="s">
        <v>228</v>
      </c>
      <c r="C62" s="13" t="s">
        <v>55</v>
      </c>
      <c r="D62" s="19" t="s">
        <v>27</v>
      </c>
      <c r="E62" s="14"/>
      <c r="F62" s="14" t="s">
        <v>16</v>
      </c>
      <c r="G62" s="15">
        <f t="shared" si="21"/>
        <v>186</v>
      </c>
      <c r="H62" s="16">
        <f>'[6]PLANO ATIVIDADE - UJM'!E52</f>
        <v>0</v>
      </c>
      <c r="I62" s="16">
        <f>'[6]PLANO ATIVIDADE - UJM'!F52</f>
        <v>0</v>
      </c>
      <c r="J62" s="16">
        <f>'[6]PLANO ATIVIDADE - UJM'!G52</f>
        <v>0</v>
      </c>
      <c r="K62" s="16">
        <f>'[6]PLANO ATIVIDADE - UJM'!H52</f>
        <v>0</v>
      </c>
      <c r="L62" s="16">
        <f>'[6]PLANO ATIVIDADE - UJM'!I52</f>
        <v>0</v>
      </c>
      <c r="M62" s="16">
        <f>'[6]PLANO ATIVIDADE - UJM'!J52</f>
        <v>0</v>
      </c>
      <c r="N62" s="16">
        <f>'[6]PLANO ATIVIDADE - UJM'!K52</f>
        <v>60</v>
      </c>
      <c r="O62" s="16">
        <f>'[6]PLANO ATIVIDADE - UJM'!L52</f>
        <v>126</v>
      </c>
      <c r="P62" s="16">
        <f>'[6]PLANO ATIVIDADE - UJM'!M52</f>
        <v>0</v>
      </c>
      <c r="Q62" s="16">
        <f>'[6]PLANO ATIVIDADE - UJM'!N52</f>
        <v>0</v>
      </c>
      <c r="R62" s="16">
        <f>'[6]PLANO ATIVIDADE - UJM'!O52</f>
        <v>0</v>
      </c>
      <c r="S62" s="16">
        <f>'[6]PLANO ATIVIDADE - UJM'!P52</f>
        <v>0</v>
      </c>
      <c r="T62" s="21" t="s">
        <v>30</v>
      </c>
    </row>
    <row r="63" spans="1:20" s="12" customFormat="1" x14ac:dyDescent="0.25">
      <c r="B63" s="43" t="s">
        <v>226</v>
      </c>
      <c r="C63" s="13" t="s">
        <v>55</v>
      </c>
      <c r="D63" s="19" t="s">
        <v>28</v>
      </c>
      <c r="E63" s="14"/>
      <c r="F63" s="14" t="s">
        <v>16</v>
      </c>
      <c r="G63" s="15">
        <f t="shared" si="21"/>
        <v>930</v>
      </c>
      <c r="H63" s="16">
        <f>'[6]PLANO ATIVIDADE - UJM'!E53</f>
        <v>0</v>
      </c>
      <c r="I63" s="16">
        <f>'[6]PLANO ATIVIDADE - UJM'!F53</f>
        <v>240</v>
      </c>
      <c r="J63" s="16">
        <f>'[6]PLANO ATIVIDADE - UJM'!G53</f>
        <v>244</v>
      </c>
      <c r="K63" s="16">
        <f>'[6]PLANO ATIVIDADE - UJM'!H53</f>
        <v>260</v>
      </c>
      <c r="L63" s="16">
        <f>'[6]PLANO ATIVIDADE - UJM'!I53</f>
        <v>0</v>
      </c>
      <c r="M63" s="16">
        <f>'[6]PLANO ATIVIDADE - UJM'!J53</f>
        <v>0</v>
      </c>
      <c r="N63" s="16">
        <f>'[6]PLANO ATIVIDADE - UJM'!K53</f>
        <v>60</v>
      </c>
      <c r="O63" s="16">
        <f>'[6]PLANO ATIVIDADE - UJM'!L53</f>
        <v>126</v>
      </c>
      <c r="P63" s="16">
        <f>'[6]PLANO ATIVIDADE - UJM'!M53</f>
        <v>0</v>
      </c>
      <c r="Q63" s="16">
        <f>'[6]PLANO ATIVIDADE - UJM'!N53</f>
        <v>0</v>
      </c>
      <c r="R63" s="16">
        <f>'[6]PLANO ATIVIDADE - UJM'!O53</f>
        <v>0</v>
      </c>
      <c r="S63" s="16">
        <f>'[6]PLANO ATIVIDADE - UJM'!P53</f>
        <v>0</v>
      </c>
      <c r="T63" s="21" t="s">
        <v>30</v>
      </c>
    </row>
    <row r="64" spans="1:20" s="12" customFormat="1" x14ac:dyDescent="0.25">
      <c r="B64" s="43" t="s">
        <v>227</v>
      </c>
      <c r="C64" s="13" t="s">
        <v>55</v>
      </c>
      <c r="D64" s="19" t="s">
        <v>29</v>
      </c>
      <c r="E64" s="14"/>
      <c r="F64" s="14" t="s">
        <v>16</v>
      </c>
      <c r="G64" s="15">
        <f t="shared" si="21"/>
        <v>930</v>
      </c>
      <c r="H64" s="16">
        <f>'[6]PLANO ATIVIDADE - UJM'!E54</f>
        <v>0</v>
      </c>
      <c r="I64" s="16">
        <f>'[6]PLANO ATIVIDADE - UJM'!F54</f>
        <v>240</v>
      </c>
      <c r="J64" s="16">
        <f>'[6]PLANO ATIVIDADE - UJM'!G54</f>
        <v>244</v>
      </c>
      <c r="K64" s="16">
        <f>'[6]PLANO ATIVIDADE - UJM'!H54</f>
        <v>260</v>
      </c>
      <c r="L64" s="16">
        <f>'[6]PLANO ATIVIDADE - UJM'!I54</f>
        <v>0</v>
      </c>
      <c r="M64" s="16">
        <f>'[6]PLANO ATIVIDADE - UJM'!J54</f>
        <v>0</v>
      </c>
      <c r="N64" s="16">
        <f>'[6]PLANO ATIVIDADE - UJM'!K54</f>
        <v>60</v>
      </c>
      <c r="O64" s="16">
        <f>'[6]PLANO ATIVIDADE - UJM'!L54</f>
        <v>126</v>
      </c>
      <c r="P64" s="16">
        <f>'[6]PLANO ATIVIDADE - UJM'!M54</f>
        <v>0</v>
      </c>
      <c r="Q64" s="16">
        <f>'[6]PLANO ATIVIDADE - UJM'!N54</f>
        <v>0</v>
      </c>
      <c r="R64" s="16">
        <f>'[6]PLANO ATIVIDADE - UJM'!O54</f>
        <v>0</v>
      </c>
      <c r="S64" s="16">
        <f>'[6]PLANO ATIVIDADE - UJM'!P54</f>
        <v>0</v>
      </c>
      <c r="T64" s="21" t="s">
        <v>30</v>
      </c>
    </row>
    <row r="65" spans="2:20" s="12" customFormat="1" x14ac:dyDescent="0.25">
      <c r="B65" s="5"/>
      <c r="C65" s="24" t="s">
        <v>31</v>
      </c>
      <c r="D65" s="25"/>
      <c r="E65" s="54"/>
      <c r="F65" s="27" t="s">
        <v>16</v>
      </c>
      <c r="G65" s="26">
        <f t="shared" ref="G65:S65" si="22">SUM(G61:G64)</f>
        <v>2976</v>
      </c>
      <c r="H65" s="26">
        <f t="shared" si="22"/>
        <v>0</v>
      </c>
      <c r="I65" s="26">
        <f t="shared" si="22"/>
        <v>720</v>
      </c>
      <c r="J65" s="26">
        <f t="shared" si="22"/>
        <v>792</v>
      </c>
      <c r="K65" s="26">
        <f t="shared" si="22"/>
        <v>906</v>
      </c>
      <c r="L65" s="26">
        <f t="shared" si="22"/>
        <v>0</v>
      </c>
      <c r="M65" s="26">
        <f t="shared" si="22"/>
        <v>0</v>
      </c>
      <c r="N65" s="26">
        <f t="shared" si="22"/>
        <v>180</v>
      </c>
      <c r="O65" s="26">
        <f t="shared" si="22"/>
        <v>378</v>
      </c>
      <c r="P65" s="26">
        <f t="shared" si="22"/>
        <v>0</v>
      </c>
      <c r="Q65" s="26">
        <f t="shared" si="22"/>
        <v>0</v>
      </c>
      <c r="R65" s="26">
        <f t="shared" si="22"/>
        <v>0</v>
      </c>
      <c r="S65" s="26">
        <f t="shared" si="22"/>
        <v>0</v>
      </c>
    </row>
    <row r="66" spans="2:20" s="12" customFormat="1" x14ac:dyDescent="0.25">
      <c r="B66" s="43" t="s">
        <v>231</v>
      </c>
      <c r="C66" s="13" t="s">
        <v>55</v>
      </c>
      <c r="D66" s="19" t="s">
        <v>32</v>
      </c>
      <c r="E66" s="14"/>
      <c r="F66" s="14" t="s">
        <v>16</v>
      </c>
      <c r="G66" s="15">
        <f t="shared" ref="G66:G86" si="23">SUM(H66:S66)</f>
        <v>55.8</v>
      </c>
      <c r="H66" s="16">
        <f>'[6]PLANO ATIVIDADE - UJM'!E56</f>
        <v>0</v>
      </c>
      <c r="I66" s="16">
        <f>'[6]PLANO ATIVIDADE - UJM'!F56</f>
        <v>12.6</v>
      </c>
      <c r="J66" s="16">
        <f>'[6]PLANO ATIVIDADE - UJM'!G56</f>
        <v>0</v>
      </c>
      <c r="K66" s="16">
        <f>'[6]PLANO ATIVIDADE - UJM'!H56</f>
        <v>0</v>
      </c>
      <c r="L66" s="16">
        <f>'[6]PLANO ATIVIDADE - UJM'!I56</f>
        <v>0</v>
      </c>
      <c r="M66" s="16">
        <f>'[6]PLANO ATIVIDADE - UJM'!J56</f>
        <v>0</v>
      </c>
      <c r="N66" s="16">
        <f>'[6]PLANO ATIVIDADE - UJM'!K56</f>
        <v>25.68</v>
      </c>
      <c r="O66" s="16">
        <f>'[6]PLANO ATIVIDADE - UJM'!L56</f>
        <v>5.58</v>
      </c>
      <c r="P66" s="16">
        <f>'[6]PLANO ATIVIDADE - UJM'!M56</f>
        <v>11.94</v>
      </c>
      <c r="Q66" s="16">
        <f>'[6]PLANO ATIVIDADE - UJM'!N56</f>
        <v>0</v>
      </c>
      <c r="R66" s="16">
        <f>'[6]PLANO ATIVIDADE - UJM'!O56</f>
        <v>0</v>
      </c>
      <c r="S66" s="16">
        <f>'[6]PLANO ATIVIDADE - UJM'!P56</f>
        <v>0</v>
      </c>
      <c r="T66" s="21" t="s">
        <v>30</v>
      </c>
    </row>
    <row r="67" spans="2:20" s="12" customFormat="1" x14ac:dyDescent="0.25">
      <c r="B67" s="43" t="s">
        <v>230</v>
      </c>
      <c r="C67" s="13" t="s">
        <v>55</v>
      </c>
      <c r="D67" s="19" t="s">
        <v>57</v>
      </c>
      <c r="E67" s="14"/>
      <c r="F67" s="14" t="s">
        <v>16</v>
      </c>
      <c r="G67" s="15">
        <f t="shared" si="23"/>
        <v>744</v>
      </c>
      <c r="H67" s="16">
        <f>'[6]PLANO ATIVIDADE - UJM'!E57</f>
        <v>0</v>
      </c>
      <c r="I67" s="16">
        <f>'[6]PLANO ATIVIDADE - UJM'!F57</f>
        <v>210</v>
      </c>
      <c r="J67" s="16">
        <f>'[6]PLANO ATIVIDADE - UJM'!G57</f>
        <v>0</v>
      </c>
      <c r="K67" s="16">
        <f>'[6]PLANO ATIVIDADE - UJM'!H57</f>
        <v>0</v>
      </c>
      <c r="L67" s="16">
        <f>'[6]PLANO ATIVIDADE - UJM'!I57</f>
        <v>0</v>
      </c>
      <c r="M67" s="16">
        <f>'[6]PLANO ATIVIDADE - UJM'!J57</f>
        <v>0</v>
      </c>
      <c r="N67" s="16">
        <f>'[6]PLANO ATIVIDADE - UJM'!K57</f>
        <v>335</v>
      </c>
      <c r="O67" s="16">
        <f>'[6]PLANO ATIVIDADE - UJM'!L57</f>
        <v>0</v>
      </c>
      <c r="P67" s="16">
        <f>'[6]PLANO ATIVIDADE - UJM'!M57</f>
        <v>199</v>
      </c>
      <c r="Q67" s="16">
        <f>'[6]PLANO ATIVIDADE - UJM'!N57</f>
        <v>0</v>
      </c>
      <c r="R67" s="16">
        <f>'[6]PLANO ATIVIDADE - UJM'!O57</f>
        <v>0</v>
      </c>
      <c r="S67" s="16">
        <f>'[6]PLANO ATIVIDADE - UJM'!P57</f>
        <v>0</v>
      </c>
      <c r="T67" s="21" t="s">
        <v>30</v>
      </c>
    </row>
    <row r="68" spans="2:20" s="12" customFormat="1" x14ac:dyDescent="0.25">
      <c r="B68" s="43" t="s">
        <v>229</v>
      </c>
      <c r="C68" s="13" t="s">
        <v>55</v>
      </c>
      <c r="D68" s="19" t="s">
        <v>34</v>
      </c>
      <c r="E68" s="14"/>
      <c r="F68" s="14" t="s">
        <v>16</v>
      </c>
      <c r="G68" s="15">
        <f t="shared" si="23"/>
        <v>186</v>
      </c>
      <c r="H68" s="16">
        <f>'[6]PLANO ATIVIDADE - UJM'!E58</f>
        <v>0</v>
      </c>
      <c r="I68" s="16">
        <f>'[6]PLANO ATIVIDADE - UJM'!F58</f>
        <v>0</v>
      </c>
      <c r="J68" s="16">
        <f>'[6]PLANO ATIVIDADE - UJM'!G58</f>
        <v>0</v>
      </c>
      <c r="K68" s="16">
        <f>'[6]PLANO ATIVIDADE - UJM'!H58</f>
        <v>0</v>
      </c>
      <c r="L68" s="16">
        <f>'[6]PLANO ATIVIDADE - UJM'!I58</f>
        <v>0</v>
      </c>
      <c r="M68" s="16">
        <f>'[6]PLANO ATIVIDADE - UJM'!J58</f>
        <v>0</v>
      </c>
      <c r="N68" s="16">
        <f>'[6]PLANO ATIVIDADE - UJM'!K58</f>
        <v>93</v>
      </c>
      <c r="O68" s="16">
        <f>'[6]PLANO ATIVIDADE - UJM'!L58</f>
        <v>93</v>
      </c>
      <c r="P68" s="16">
        <f>'[6]PLANO ATIVIDADE - UJM'!M58</f>
        <v>0</v>
      </c>
      <c r="Q68" s="16">
        <f>'[6]PLANO ATIVIDADE - UJM'!N58</f>
        <v>0</v>
      </c>
      <c r="R68" s="16">
        <f>'[6]PLANO ATIVIDADE - UJM'!O58</f>
        <v>0</v>
      </c>
      <c r="S68" s="16">
        <f>'[6]PLANO ATIVIDADE - UJM'!P58</f>
        <v>0</v>
      </c>
      <c r="T68" s="21" t="s">
        <v>30</v>
      </c>
    </row>
    <row r="69" spans="2:20" s="12" customFormat="1" x14ac:dyDescent="0.25">
      <c r="B69" s="5"/>
      <c r="C69" s="24" t="s">
        <v>35</v>
      </c>
      <c r="D69" s="25"/>
      <c r="E69" s="54"/>
      <c r="F69" s="27" t="s">
        <v>16</v>
      </c>
      <c r="G69" s="26">
        <f>SUM(G67:G68)</f>
        <v>930</v>
      </c>
      <c r="H69" s="26">
        <f>SUM(H67:H68)</f>
        <v>0</v>
      </c>
      <c r="I69" s="26">
        <f t="shared" ref="I69:S69" si="24">SUM(I67:I68)</f>
        <v>210</v>
      </c>
      <c r="J69" s="26">
        <f t="shared" si="24"/>
        <v>0</v>
      </c>
      <c r="K69" s="26">
        <f t="shared" si="24"/>
        <v>0</v>
      </c>
      <c r="L69" s="26">
        <f t="shared" si="24"/>
        <v>0</v>
      </c>
      <c r="M69" s="26">
        <f t="shared" si="24"/>
        <v>0</v>
      </c>
      <c r="N69" s="26">
        <f t="shared" si="24"/>
        <v>428</v>
      </c>
      <c r="O69" s="26">
        <f t="shared" si="24"/>
        <v>93</v>
      </c>
      <c r="P69" s="26">
        <f t="shared" si="24"/>
        <v>199</v>
      </c>
      <c r="Q69" s="26">
        <f t="shared" si="24"/>
        <v>0</v>
      </c>
      <c r="R69" s="26">
        <f t="shared" si="24"/>
        <v>0</v>
      </c>
      <c r="S69" s="26">
        <f t="shared" si="24"/>
        <v>0</v>
      </c>
    </row>
    <row r="70" spans="2:20" s="12" customFormat="1" x14ac:dyDescent="0.25">
      <c r="B70" s="43" t="s">
        <v>234</v>
      </c>
      <c r="C70" s="13" t="s">
        <v>55</v>
      </c>
      <c r="D70" s="19" t="s">
        <v>36</v>
      </c>
      <c r="E70" s="14"/>
      <c r="F70" s="14" t="s">
        <v>16</v>
      </c>
      <c r="G70" s="15">
        <f t="shared" si="23"/>
        <v>930</v>
      </c>
      <c r="H70" s="16">
        <f>'[6]PLANO ATIVIDADE - UJM'!E60</f>
        <v>0</v>
      </c>
      <c r="I70" s="16">
        <f>'[6]PLANO ATIVIDADE - UJM'!F60</f>
        <v>240</v>
      </c>
      <c r="J70" s="16">
        <f>'[6]PLANO ATIVIDADE - UJM'!G60</f>
        <v>304</v>
      </c>
      <c r="K70" s="16">
        <f>'[6]PLANO ATIVIDADE - UJM'!H60</f>
        <v>386</v>
      </c>
      <c r="L70" s="16">
        <f>'[6]PLANO ATIVIDADE - UJM'!I60</f>
        <v>0</v>
      </c>
      <c r="M70" s="16">
        <f>'[6]PLANO ATIVIDADE - UJM'!J60</f>
        <v>0</v>
      </c>
      <c r="N70" s="16">
        <f>'[6]PLANO ATIVIDADE - UJM'!K60</f>
        <v>0</v>
      </c>
      <c r="O70" s="16">
        <f>'[6]PLANO ATIVIDADE - UJM'!L60</f>
        <v>0</v>
      </c>
      <c r="P70" s="16">
        <f>'[6]PLANO ATIVIDADE - UJM'!M60</f>
        <v>0</v>
      </c>
      <c r="Q70" s="16">
        <f>'[6]PLANO ATIVIDADE - UJM'!N60</f>
        <v>0</v>
      </c>
      <c r="R70" s="16">
        <f>'[6]PLANO ATIVIDADE - UJM'!O60</f>
        <v>0</v>
      </c>
      <c r="S70" s="16">
        <f>'[6]PLANO ATIVIDADE - UJM'!P60</f>
        <v>0</v>
      </c>
      <c r="T70" s="21" t="s">
        <v>30</v>
      </c>
    </row>
    <row r="71" spans="2:20" s="12" customFormat="1" x14ac:dyDescent="0.25">
      <c r="B71" s="43" t="s">
        <v>237</v>
      </c>
      <c r="C71" s="13" t="s">
        <v>55</v>
      </c>
      <c r="D71" s="19" t="s">
        <v>37</v>
      </c>
      <c r="E71" s="14"/>
      <c r="F71" s="14" t="s">
        <v>16</v>
      </c>
      <c r="G71" s="15">
        <f t="shared" si="23"/>
        <v>930</v>
      </c>
      <c r="H71" s="16">
        <f>'[6]PLANO ATIVIDADE - UJM'!E61</f>
        <v>0</v>
      </c>
      <c r="I71" s="16">
        <f>'[6]PLANO ATIVIDADE - UJM'!F61</f>
        <v>240</v>
      </c>
      <c r="J71" s="16">
        <f>'[6]PLANO ATIVIDADE - UJM'!G61</f>
        <v>304</v>
      </c>
      <c r="K71" s="16">
        <f>'[6]PLANO ATIVIDADE - UJM'!H61</f>
        <v>386</v>
      </c>
      <c r="L71" s="16">
        <f>'[6]PLANO ATIVIDADE - UJM'!I61</f>
        <v>0</v>
      </c>
      <c r="M71" s="16">
        <f>'[6]PLANO ATIVIDADE - UJM'!J61</f>
        <v>0</v>
      </c>
      <c r="N71" s="16">
        <f>'[6]PLANO ATIVIDADE - UJM'!K61</f>
        <v>0</v>
      </c>
      <c r="O71" s="16">
        <f>'[6]PLANO ATIVIDADE - UJM'!L61</f>
        <v>0</v>
      </c>
      <c r="P71" s="16">
        <f>'[6]PLANO ATIVIDADE - UJM'!M61</f>
        <v>0</v>
      </c>
      <c r="Q71" s="16">
        <f>'[6]PLANO ATIVIDADE - UJM'!N61</f>
        <v>0</v>
      </c>
      <c r="R71" s="16">
        <f>'[6]PLANO ATIVIDADE - UJM'!O61</f>
        <v>0</v>
      </c>
      <c r="S71" s="16">
        <f>'[6]PLANO ATIVIDADE - UJM'!P61</f>
        <v>0</v>
      </c>
      <c r="T71" s="21" t="s">
        <v>30</v>
      </c>
    </row>
    <row r="72" spans="2:20" s="12" customFormat="1" x14ac:dyDescent="0.25">
      <c r="B72" s="43" t="s">
        <v>238</v>
      </c>
      <c r="C72" s="13" t="s">
        <v>55</v>
      </c>
      <c r="D72" s="19" t="s">
        <v>38</v>
      </c>
      <c r="E72" s="14"/>
      <c r="F72" s="14" t="s">
        <v>16</v>
      </c>
      <c r="G72" s="15">
        <f t="shared" si="23"/>
        <v>558</v>
      </c>
      <c r="H72" s="16">
        <f>'[6]PLANO ATIVIDADE - UJM'!E62</f>
        <v>0</v>
      </c>
      <c r="I72" s="16">
        <f>'[6]PLANO ATIVIDADE - UJM'!F62</f>
        <v>0</v>
      </c>
      <c r="J72" s="16">
        <f>'[6]PLANO ATIVIDADE - UJM'!G62</f>
        <v>0</v>
      </c>
      <c r="K72" s="16">
        <f>'[6]PLANO ATIVIDADE - UJM'!H62</f>
        <v>0</v>
      </c>
      <c r="L72" s="16">
        <f>'[6]PLANO ATIVIDADE - UJM'!I62</f>
        <v>0</v>
      </c>
      <c r="M72" s="16">
        <f>'[6]PLANO ATIVIDADE - UJM'!J62</f>
        <v>0</v>
      </c>
      <c r="N72" s="16">
        <f>'[6]PLANO ATIVIDADE - UJM'!K62</f>
        <v>186</v>
      </c>
      <c r="O72" s="16">
        <f>'[6]PLANO ATIVIDADE - UJM'!L62</f>
        <v>246</v>
      </c>
      <c r="P72" s="16">
        <f>'[6]PLANO ATIVIDADE - UJM'!M62</f>
        <v>126</v>
      </c>
      <c r="Q72" s="16">
        <f>'[6]PLANO ATIVIDADE - UJM'!N62</f>
        <v>0</v>
      </c>
      <c r="R72" s="16">
        <f>'[6]PLANO ATIVIDADE - UJM'!O62</f>
        <v>0</v>
      </c>
      <c r="S72" s="16">
        <f>'[6]PLANO ATIVIDADE - UJM'!P62</f>
        <v>0</v>
      </c>
      <c r="T72" s="21" t="s">
        <v>30</v>
      </c>
    </row>
    <row r="73" spans="2:20" s="12" customFormat="1" x14ac:dyDescent="0.25">
      <c r="B73" s="43" t="s">
        <v>232</v>
      </c>
      <c r="C73" s="13" t="s">
        <v>55</v>
      </c>
      <c r="D73" s="19" t="s">
        <v>39</v>
      </c>
      <c r="E73" s="14"/>
      <c r="F73" s="14" t="s">
        <v>16</v>
      </c>
      <c r="G73" s="15">
        <f t="shared" si="23"/>
        <v>747.6</v>
      </c>
      <c r="H73" s="16">
        <f>'[6]PLANO ATIVIDADE - UJM'!E63</f>
        <v>0</v>
      </c>
      <c r="I73" s="16">
        <f>'[6]PLANO ATIVIDADE - UJM'!F63</f>
        <v>0</v>
      </c>
      <c r="J73" s="16">
        <f>'[6]PLANO ATIVIDADE - UJM'!G63</f>
        <v>0</v>
      </c>
      <c r="K73" s="16">
        <f>'[6]PLANO ATIVIDADE - UJM'!H63</f>
        <v>0</v>
      </c>
      <c r="L73" s="16">
        <f>'[6]PLANO ATIVIDADE - UJM'!I63</f>
        <v>361.6</v>
      </c>
      <c r="M73" s="16">
        <f>'[6]PLANO ATIVIDADE - UJM'!J63</f>
        <v>386</v>
      </c>
      <c r="N73" s="16">
        <f>'[6]PLANO ATIVIDADE - UJM'!K63</f>
        <v>0</v>
      </c>
      <c r="O73" s="16">
        <f>'[6]PLANO ATIVIDADE - UJM'!L63</f>
        <v>0</v>
      </c>
      <c r="P73" s="16">
        <f>'[6]PLANO ATIVIDADE - UJM'!M63</f>
        <v>0</v>
      </c>
      <c r="Q73" s="16">
        <f>'[6]PLANO ATIVIDADE - UJM'!N63</f>
        <v>0</v>
      </c>
      <c r="R73" s="16">
        <f>'[6]PLANO ATIVIDADE - UJM'!O63</f>
        <v>0</v>
      </c>
      <c r="S73" s="16">
        <f>'[6]PLANO ATIVIDADE - UJM'!P63</f>
        <v>0</v>
      </c>
      <c r="T73" s="21" t="s">
        <v>30</v>
      </c>
    </row>
    <row r="74" spans="2:20" s="12" customFormat="1" x14ac:dyDescent="0.25">
      <c r="B74" s="43" t="s">
        <v>236</v>
      </c>
      <c r="C74" s="13" t="s">
        <v>55</v>
      </c>
      <c r="D74" s="19" t="s">
        <v>40</v>
      </c>
      <c r="E74" s="14"/>
      <c r="F74" s="14" t="s">
        <v>16</v>
      </c>
      <c r="G74" s="15">
        <f t="shared" si="23"/>
        <v>0</v>
      </c>
      <c r="H74" s="16">
        <f>'[6]PLANO ATIVIDADE - UJM'!E64</f>
        <v>0</v>
      </c>
      <c r="I74" s="16">
        <f>'[6]PLANO ATIVIDADE - UJM'!F64</f>
        <v>0</v>
      </c>
      <c r="J74" s="16">
        <f>'[6]PLANO ATIVIDADE - UJM'!G64</f>
        <v>0</v>
      </c>
      <c r="K74" s="16">
        <f>'[6]PLANO ATIVIDADE - UJM'!H64</f>
        <v>0</v>
      </c>
      <c r="L74" s="16">
        <f>'[6]PLANO ATIVIDADE - UJM'!I64</f>
        <v>0</v>
      </c>
      <c r="M74" s="16">
        <f>'[6]PLANO ATIVIDADE - UJM'!J64</f>
        <v>0</v>
      </c>
      <c r="N74" s="16">
        <f>'[6]PLANO ATIVIDADE - UJM'!K64</f>
        <v>0</v>
      </c>
      <c r="O74" s="16">
        <f>'[6]PLANO ATIVIDADE - UJM'!L64</f>
        <v>0</v>
      </c>
      <c r="P74" s="16">
        <f>'[6]PLANO ATIVIDADE - UJM'!M64</f>
        <v>0</v>
      </c>
      <c r="Q74" s="16">
        <f>'[6]PLANO ATIVIDADE - UJM'!N64</f>
        <v>0</v>
      </c>
      <c r="R74" s="16">
        <f>'[6]PLANO ATIVIDADE - UJM'!O64</f>
        <v>0</v>
      </c>
      <c r="S74" s="16">
        <f>'[6]PLANO ATIVIDADE - UJM'!P64</f>
        <v>0</v>
      </c>
      <c r="T74" s="21" t="s">
        <v>30</v>
      </c>
    </row>
    <row r="75" spans="2:20" s="12" customFormat="1" x14ac:dyDescent="0.25">
      <c r="B75" s="43" t="s">
        <v>235</v>
      </c>
      <c r="C75" s="13" t="s">
        <v>55</v>
      </c>
      <c r="D75" s="19" t="s">
        <v>41</v>
      </c>
      <c r="E75" s="14"/>
      <c r="F75" s="14" t="s">
        <v>16</v>
      </c>
      <c r="G75" s="15">
        <f t="shared" si="23"/>
        <v>0</v>
      </c>
      <c r="H75" s="16">
        <f>'[6]PLANO ATIVIDADE - UJM'!E65</f>
        <v>0</v>
      </c>
      <c r="I75" s="16">
        <f>'[6]PLANO ATIVIDADE - UJM'!F65</f>
        <v>0</v>
      </c>
      <c r="J75" s="16">
        <f>'[6]PLANO ATIVIDADE - UJM'!G65</f>
        <v>0</v>
      </c>
      <c r="K75" s="16">
        <f>'[6]PLANO ATIVIDADE - UJM'!H65</f>
        <v>0</v>
      </c>
      <c r="L75" s="16">
        <f>'[6]PLANO ATIVIDADE - UJM'!I65</f>
        <v>0</v>
      </c>
      <c r="M75" s="16">
        <f>'[6]PLANO ATIVIDADE - UJM'!J65</f>
        <v>0</v>
      </c>
      <c r="N75" s="16">
        <f>'[6]PLANO ATIVIDADE - UJM'!K65</f>
        <v>0</v>
      </c>
      <c r="O75" s="16">
        <f>'[6]PLANO ATIVIDADE - UJM'!L65</f>
        <v>0</v>
      </c>
      <c r="P75" s="16">
        <f>'[6]PLANO ATIVIDADE - UJM'!M65</f>
        <v>0</v>
      </c>
      <c r="Q75" s="16">
        <f>'[6]PLANO ATIVIDADE - UJM'!N65</f>
        <v>0</v>
      </c>
      <c r="R75" s="16">
        <f>'[6]PLANO ATIVIDADE - UJM'!O65</f>
        <v>0</v>
      </c>
      <c r="S75" s="16">
        <f>'[6]PLANO ATIVIDADE - UJM'!P65</f>
        <v>0</v>
      </c>
      <c r="T75" s="21" t="s">
        <v>30</v>
      </c>
    </row>
    <row r="76" spans="2:20" s="12" customFormat="1" x14ac:dyDescent="0.25">
      <c r="B76" s="43" t="s">
        <v>233</v>
      </c>
      <c r="C76" s="13" t="s">
        <v>55</v>
      </c>
      <c r="D76" s="19" t="s">
        <v>42</v>
      </c>
      <c r="E76" s="14"/>
      <c r="F76" s="14" t="s">
        <v>16</v>
      </c>
      <c r="G76" s="15">
        <f t="shared" si="23"/>
        <v>0</v>
      </c>
      <c r="H76" s="16">
        <f>'[6]PLANO ATIVIDADE - UJM'!E66</f>
        <v>0</v>
      </c>
      <c r="I76" s="16">
        <f>'[6]PLANO ATIVIDADE - UJM'!F66</f>
        <v>0</v>
      </c>
      <c r="J76" s="16">
        <f>'[6]PLANO ATIVIDADE - UJM'!G66</f>
        <v>0</v>
      </c>
      <c r="K76" s="16">
        <f>'[6]PLANO ATIVIDADE - UJM'!H66</f>
        <v>0</v>
      </c>
      <c r="L76" s="16">
        <f>'[6]PLANO ATIVIDADE - UJM'!I66</f>
        <v>0</v>
      </c>
      <c r="M76" s="16">
        <f>'[6]PLANO ATIVIDADE - UJM'!J66</f>
        <v>0</v>
      </c>
      <c r="N76" s="16">
        <f>'[6]PLANO ATIVIDADE - UJM'!K66</f>
        <v>0</v>
      </c>
      <c r="O76" s="16">
        <f>'[6]PLANO ATIVIDADE - UJM'!L66</f>
        <v>0</v>
      </c>
      <c r="P76" s="16">
        <f>'[6]PLANO ATIVIDADE - UJM'!M66</f>
        <v>0</v>
      </c>
      <c r="Q76" s="16">
        <f>'[6]PLANO ATIVIDADE - UJM'!N66</f>
        <v>0</v>
      </c>
      <c r="R76" s="16">
        <f>'[6]PLANO ATIVIDADE - UJM'!O66</f>
        <v>0</v>
      </c>
      <c r="S76" s="16">
        <f>'[6]PLANO ATIVIDADE - UJM'!P66</f>
        <v>0</v>
      </c>
      <c r="T76" s="21" t="s">
        <v>30</v>
      </c>
    </row>
    <row r="77" spans="2:20" s="12" customFormat="1" x14ac:dyDescent="0.25">
      <c r="B77" s="5"/>
      <c r="C77" s="24" t="s">
        <v>35</v>
      </c>
      <c r="D77" s="25"/>
      <c r="E77" s="54"/>
      <c r="F77" s="27" t="s">
        <v>16</v>
      </c>
      <c r="G77" s="26">
        <f>SUM(G70:G76)</f>
        <v>3165.6</v>
      </c>
      <c r="H77" s="26">
        <f t="shared" ref="H77:S77" si="25">SUM(H70:H76)</f>
        <v>0</v>
      </c>
      <c r="I77" s="26">
        <f t="shared" si="25"/>
        <v>480</v>
      </c>
      <c r="J77" s="26">
        <f t="shared" si="25"/>
        <v>608</v>
      </c>
      <c r="K77" s="26">
        <f t="shared" si="25"/>
        <v>772</v>
      </c>
      <c r="L77" s="26">
        <f t="shared" si="25"/>
        <v>361.6</v>
      </c>
      <c r="M77" s="26">
        <f t="shared" si="25"/>
        <v>386</v>
      </c>
      <c r="N77" s="26">
        <f t="shared" si="25"/>
        <v>186</v>
      </c>
      <c r="O77" s="26">
        <f t="shared" si="25"/>
        <v>246</v>
      </c>
      <c r="P77" s="26">
        <f t="shared" si="25"/>
        <v>126</v>
      </c>
      <c r="Q77" s="26">
        <f t="shared" si="25"/>
        <v>0</v>
      </c>
      <c r="R77" s="26">
        <f t="shared" si="25"/>
        <v>0</v>
      </c>
      <c r="S77" s="26">
        <f t="shared" si="25"/>
        <v>0</v>
      </c>
    </row>
    <row r="78" spans="2:20" s="12" customFormat="1" x14ac:dyDescent="0.25">
      <c r="B78" s="43" t="s">
        <v>366</v>
      </c>
      <c r="C78" s="13" t="s">
        <v>55</v>
      </c>
      <c r="D78" s="19" t="s">
        <v>58</v>
      </c>
      <c r="E78" s="14"/>
      <c r="F78" s="14" t="s">
        <v>16</v>
      </c>
      <c r="G78" s="15">
        <f t="shared" si="23"/>
        <v>0</v>
      </c>
      <c r="H78" s="16">
        <f>'[6]PLANO ATIVIDADE - UJM'!E68</f>
        <v>0</v>
      </c>
      <c r="I78" s="16">
        <f>'[6]PLANO ATIVIDADE - UJM'!F68</f>
        <v>0</v>
      </c>
      <c r="J78" s="16">
        <f>'[6]PLANO ATIVIDADE - UJM'!G68</f>
        <v>0</v>
      </c>
      <c r="K78" s="16">
        <f>'[6]PLANO ATIVIDADE - UJM'!H68</f>
        <v>0</v>
      </c>
      <c r="L78" s="16">
        <f>'[6]PLANO ATIVIDADE - UJM'!I68</f>
        <v>0</v>
      </c>
      <c r="M78" s="16">
        <f>'[6]PLANO ATIVIDADE - UJM'!J68</f>
        <v>0</v>
      </c>
      <c r="N78" s="16">
        <f>'[6]PLANO ATIVIDADE - UJM'!K68</f>
        <v>0</v>
      </c>
      <c r="O78" s="16">
        <f>'[6]PLANO ATIVIDADE - UJM'!L68</f>
        <v>0</v>
      </c>
      <c r="P78" s="16">
        <f>'[6]PLANO ATIVIDADE - UJM'!M68</f>
        <v>0</v>
      </c>
      <c r="Q78" s="16">
        <f>'[6]PLANO ATIVIDADE - UJM'!N68</f>
        <v>0</v>
      </c>
      <c r="R78" s="16">
        <f>'[6]PLANO ATIVIDADE - UJM'!O68</f>
        <v>0</v>
      </c>
      <c r="S78" s="16">
        <f>'[6]PLANO ATIVIDADE - UJM'!P68</f>
        <v>0</v>
      </c>
      <c r="T78" s="21" t="s">
        <v>30</v>
      </c>
    </row>
    <row r="79" spans="2:20" s="12" customFormat="1" x14ac:dyDescent="0.25">
      <c r="B79" s="5"/>
      <c r="C79" s="24" t="s">
        <v>59</v>
      </c>
      <c r="D79" s="25"/>
      <c r="E79" s="54"/>
      <c r="F79" s="27" t="s">
        <v>16</v>
      </c>
      <c r="G79" s="26">
        <f>G78</f>
        <v>0</v>
      </c>
      <c r="H79" s="26">
        <f>H78</f>
        <v>0</v>
      </c>
      <c r="I79" s="26">
        <f t="shared" ref="I79:S79" si="26">I78</f>
        <v>0</v>
      </c>
      <c r="J79" s="26">
        <f t="shared" si="26"/>
        <v>0</v>
      </c>
      <c r="K79" s="26">
        <f t="shared" si="26"/>
        <v>0</v>
      </c>
      <c r="L79" s="26">
        <f t="shared" si="26"/>
        <v>0</v>
      </c>
      <c r="M79" s="26">
        <f t="shared" si="26"/>
        <v>0</v>
      </c>
      <c r="N79" s="26">
        <f t="shared" si="26"/>
        <v>0</v>
      </c>
      <c r="O79" s="26">
        <f t="shared" si="26"/>
        <v>0</v>
      </c>
      <c r="P79" s="26">
        <f t="shared" si="26"/>
        <v>0</v>
      </c>
      <c r="Q79" s="26">
        <f t="shared" si="26"/>
        <v>0</v>
      </c>
      <c r="R79" s="26">
        <f t="shared" si="26"/>
        <v>0</v>
      </c>
      <c r="S79" s="26">
        <f t="shared" si="26"/>
        <v>0</v>
      </c>
    </row>
    <row r="80" spans="2:20" s="12" customFormat="1" x14ac:dyDescent="0.25">
      <c r="B80" s="43" t="s">
        <v>365</v>
      </c>
      <c r="C80" s="13" t="s">
        <v>55</v>
      </c>
      <c r="D80" s="19" t="s">
        <v>50</v>
      </c>
      <c r="E80" s="14"/>
      <c r="F80" s="14" t="s">
        <v>16</v>
      </c>
      <c r="G80" s="15">
        <f t="shared" si="23"/>
        <v>0</v>
      </c>
      <c r="H80" s="16">
        <f>'[6]PLANO ATIVIDADE - UJM'!E70</f>
        <v>0</v>
      </c>
      <c r="I80" s="16">
        <f>'[6]PLANO ATIVIDADE - UJM'!F70</f>
        <v>0</v>
      </c>
      <c r="J80" s="16">
        <f>'[6]PLANO ATIVIDADE - UJM'!G70</f>
        <v>0</v>
      </c>
      <c r="K80" s="16">
        <f>'[6]PLANO ATIVIDADE - UJM'!H70</f>
        <v>0</v>
      </c>
      <c r="L80" s="16">
        <f>'[6]PLANO ATIVIDADE - UJM'!I70</f>
        <v>0</v>
      </c>
      <c r="M80" s="16">
        <f>'[6]PLANO ATIVIDADE - UJM'!J70</f>
        <v>0</v>
      </c>
      <c r="N80" s="16">
        <f>'[6]PLANO ATIVIDADE - UJM'!K70</f>
        <v>0</v>
      </c>
      <c r="O80" s="16">
        <f>'[6]PLANO ATIVIDADE - UJM'!L70</f>
        <v>0</v>
      </c>
      <c r="P80" s="16">
        <f>'[6]PLANO ATIVIDADE - UJM'!M70</f>
        <v>0</v>
      </c>
      <c r="Q80" s="16">
        <f>'[6]PLANO ATIVIDADE - UJM'!N70</f>
        <v>0</v>
      </c>
      <c r="R80" s="16">
        <f>'[6]PLANO ATIVIDADE - UJM'!O70</f>
        <v>0</v>
      </c>
      <c r="S80" s="16">
        <f>'[6]PLANO ATIVIDADE - UJM'!P70</f>
        <v>0</v>
      </c>
      <c r="T80" s="21" t="s">
        <v>30</v>
      </c>
    </row>
    <row r="81" spans="1:20" s="12" customFormat="1" x14ac:dyDescent="0.25">
      <c r="B81" s="43" t="s">
        <v>364</v>
      </c>
      <c r="C81" s="13" t="s">
        <v>55</v>
      </c>
      <c r="D81" s="19" t="s">
        <v>60</v>
      </c>
      <c r="E81" s="14"/>
      <c r="F81" s="14" t="s">
        <v>16</v>
      </c>
      <c r="G81" s="15">
        <f t="shared" si="23"/>
        <v>0</v>
      </c>
      <c r="H81" s="16">
        <f>'[6]PLANO ATIVIDADE - UJM'!E71</f>
        <v>0</v>
      </c>
      <c r="I81" s="16">
        <f>'[6]PLANO ATIVIDADE - UJM'!F71</f>
        <v>0</v>
      </c>
      <c r="J81" s="16">
        <f>'[6]PLANO ATIVIDADE - UJM'!G71</f>
        <v>0</v>
      </c>
      <c r="K81" s="16">
        <f>'[6]PLANO ATIVIDADE - UJM'!H71</f>
        <v>0</v>
      </c>
      <c r="L81" s="16">
        <f>'[6]PLANO ATIVIDADE - UJM'!I71</f>
        <v>0</v>
      </c>
      <c r="M81" s="16">
        <f>'[6]PLANO ATIVIDADE - UJM'!J71</f>
        <v>0</v>
      </c>
      <c r="N81" s="16">
        <f>'[6]PLANO ATIVIDADE - UJM'!K71</f>
        <v>0</v>
      </c>
      <c r="O81" s="16">
        <f>'[6]PLANO ATIVIDADE - UJM'!L71</f>
        <v>0</v>
      </c>
      <c r="P81" s="16">
        <f>'[6]PLANO ATIVIDADE - UJM'!M71</f>
        <v>0</v>
      </c>
      <c r="Q81" s="16">
        <f>'[6]PLANO ATIVIDADE - UJM'!N71</f>
        <v>0</v>
      </c>
      <c r="R81" s="16">
        <f>'[6]PLANO ATIVIDADE - UJM'!O71</f>
        <v>0</v>
      </c>
      <c r="S81" s="16">
        <f>'[6]PLANO ATIVIDADE - UJM'!P71</f>
        <v>0</v>
      </c>
      <c r="T81" s="21" t="s">
        <v>30</v>
      </c>
    </row>
    <row r="82" spans="1:20" s="12" customFormat="1" x14ac:dyDescent="0.25">
      <c r="B82" s="5"/>
      <c r="C82" s="24" t="s">
        <v>61</v>
      </c>
      <c r="D82" s="25"/>
      <c r="E82" s="54"/>
      <c r="F82" s="27" t="s">
        <v>16</v>
      </c>
      <c r="G82" s="26">
        <f>G81</f>
        <v>0</v>
      </c>
      <c r="H82" s="26">
        <f>H81</f>
        <v>0</v>
      </c>
      <c r="I82" s="26">
        <f t="shared" ref="I82" si="27">I81</f>
        <v>0</v>
      </c>
      <c r="J82" s="26">
        <f t="shared" ref="J82" si="28">J81</f>
        <v>0</v>
      </c>
      <c r="K82" s="26">
        <f t="shared" ref="K82" si="29">K81</f>
        <v>0</v>
      </c>
      <c r="L82" s="26">
        <f t="shared" ref="L82" si="30">L81</f>
        <v>0</v>
      </c>
      <c r="M82" s="26">
        <f t="shared" ref="M82" si="31">M81</f>
        <v>0</v>
      </c>
      <c r="N82" s="26">
        <f t="shared" ref="N82" si="32">N81</f>
        <v>0</v>
      </c>
      <c r="O82" s="26">
        <f t="shared" ref="O82" si="33">O81</f>
        <v>0</v>
      </c>
      <c r="P82" s="26">
        <f t="shared" ref="P82" si="34">P81</f>
        <v>0</v>
      </c>
      <c r="Q82" s="26">
        <f t="shared" ref="Q82" si="35">Q81</f>
        <v>0</v>
      </c>
      <c r="R82" s="26">
        <f t="shared" ref="R82" si="36">R81</f>
        <v>0</v>
      </c>
      <c r="S82" s="26">
        <f t="shared" ref="S82" si="37">S81</f>
        <v>0</v>
      </c>
    </row>
    <row r="83" spans="1:20" s="12" customFormat="1" x14ac:dyDescent="0.25">
      <c r="B83" s="43" t="s">
        <v>348</v>
      </c>
      <c r="C83" s="13" t="s">
        <v>55</v>
      </c>
      <c r="D83" s="19" t="s">
        <v>62</v>
      </c>
      <c r="E83" s="14"/>
      <c r="F83" s="14" t="s">
        <v>16</v>
      </c>
      <c r="G83" s="15">
        <f t="shared" si="23"/>
        <v>1209</v>
      </c>
      <c r="H83" s="16">
        <f>'[6]PLANO ATIVIDADE - UJM'!E73</f>
        <v>0</v>
      </c>
      <c r="I83" s="16">
        <f>'[6]PLANO ATIVIDADE - UJM'!F73</f>
        <v>300</v>
      </c>
      <c r="J83" s="16">
        <f>'[6]PLANO ATIVIDADE - UJM'!G73</f>
        <v>430</v>
      </c>
      <c r="K83" s="16">
        <f>'[6]PLANO ATIVIDADE - UJM'!H73</f>
        <v>386</v>
      </c>
      <c r="L83" s="16">
        <f>'[6]PLANO ATIVIDADE - UJM'!I73</f>
        <v>0</v>
      </c>
      <c r="M83" s="16">
        <f>'[6]PLANO ATIVIDADE - UJM'!J73</f>
        <v>0</v>
      </c>
      <c r="N83" s="16">
        <f>'[6]PLANO ATIVIDADE - UJM'!K73</f>
        <v>0</v>
      </c>
      <c r="O83" s="16">
        <f>'[6]PLANO ATIVIDADE - UJM'!L73</f>
        <v>0</v>
      </c>
      <c r="P83" s="16">
        <f>'[6]PLANO ATIVIDADE - UJM'!M73</f>
        <v>0</v>
      </c>
      <c r="Q83" s="16">
        <f>'[6]PLANO ATIVIDADE - UJM'!N73</f>
        <v>0</v>
      </c>
      <c r="R83" s="16">
        <f>'[6]PLANO ATIVIDADE - UJM'!O73</f>
        <v>0</v>
      </c>
      <c r="S83" s="16">
        <f>'[6]PLANO ATIVIDADE - UJM'!P73</f>
        <v>93</v>
      </c>
      <c r="T83" s="21" t="s">
        <v>30</v>
      </c>
    </row>
    <row r="84" spans="1:20" s="12" customFormat="1" x14ac:dyDescent="0.25">
      <c r="B84" s="43" t="s">
        <v>224</v>
      </c>
      <c r="C84" s="13" t="s">
        <v>55</v>
      </c>
      <c r="D84" s="19" t="s">
        <v>63</v>
      </c>
      <c r="E84" s="14"/>
      <c r="F84" s="14" t="s">
        <v>16</v>
      </c>
      <c r="G84" s="15">
        <f t="shared" si="23"/>
        <v>139.5</v>
      </c>
      <c r="H84" s="16">
        <f>'[6]PLANO ATIVIDADE - UJM'!E74</f>
        <v>0</v>
      </c>
      <c r="I84" s="16">
        <f>'[6]PLANO ATIVIDADE - UJM'!F74</f>
        <v>36</v>
      </c>
      <c r="J84" s="16">
        <f>'[6]PLANO ATIVIDADE - UJM'!G74</f>
        <v>45.6</v>
      </c>
      <c r="K84" s="16">
        <f>'[6]PLANO ATIVIDADE - UJM'!H74</f>
        <v>57.9</v>
      </c>
      <c r="L84" s="16">
        <f>'[6]PLANO ATIVIDADE - UJM'!I74</f>
        <v>0</v>
      </c>
      <c r="M84" s="16">
        <f>'[6]PLANO ATIVIDADE - UJM'!J74</f>
        <v>0</v>
      </c>
      <c r="N84" s="16">
        <f>'[6]PLANO ATIVIDADE - UJM'!K74</f>
        <v>0</v>
      </c>
      <c r="O84" s="16">
        <f>'[6]PLANO ATIVIDADE - UJM'!L74</f>
        <v>0</v>
      </c>
      <c r="P84" s="16">
        <f>'[6]PLANO ATIVIDADE - UJM'!M74</f>
        <v>0</v>
      </c>
      <c r="Q84" s="16">
        <f>'[6]PLANO ATIVIDADE - UJM'!N74</f>
        <v>0</v>
      </c>
      <c r="R84" s="16">
        <f>'[6]PLANO ATIVIDADE - UJM'!O74</f>
        <v>0</v>
      </c>
      <c r="S84" s="16">
        <f>'[6]PLANO ATIVIDADE - UJM'!P74</f>
        <v>0</v>
      </c>
      <c r="T84" s="21" t="s">
        <v>30</v>
      </c>
    </row>
    <row r="85" spans="1:20" s="12" customFormat="1" x14ac:dyDescent="0.25">
      <c r="B85" s="43" t="s">
        <v>349</v>
      </c>
      <c r="C85" s="13" t="s">
        <v>55</v>
      </c>
      <c r="D85" s="19" t="s">
        <v>46</v>
      </c>
      <c r="E85" s="14"/>
      <c r="F85" s="14" t="s">
        <v>16</v>
      </c>
      <c r="G85" s="15">
        <f t="shared" si="23"/>
        <v>340.38</v>
      </c>
      <c r="H85" s="16">
        <f>'[6]PLANO ATIVIDADE - UJM'!E75</f>
        <v>0</v>
      </c>
      <c r="I85" s="16">
        <f>'[6]PLANO ATIVIDADE - UJM'!F75</f>
        <v>90</v>
      </c>
      <c r="J85" s="16">
        <f>'[6]PLANO ATIVIDADE - UJM'!G75</f>
        <v>129</v>
      </c>
      <c r="K85" s="16">
        <f>'[6]PLANO ATIVIDADE - UJM'!H75</f>
        <v>115.8</v>
      </c>
      <c r="L85" s="16">
        <f>'[6]PLANO ATIVIDADE - UJM'!I75</f>
        <v>0</v>
      </c>
      <c r="M85" s="16">
        <f>'[6]PLANO ATIVIDADE - UJM'!J75</f>
        <v>0</v>
      </c>
      <c r="N85" s="16">
        <f>'[6]PLANO ATIVIDADE - UJM'!K75</f>
        <v>0</v>
      </c>
      <c r="O85" s="16">
        <f>'[6]PLANO ATIVIDADE - UJM'!L75</f>
        <v>0</v>
      </c>
      <c r="P85" s="16">
        <f>'[6]PLANO ATIVIDADE - UJM'!M75</f>
        <v>0</v>
      </c>
      <c r="Q85" s="16">
        <f>'[6]PLANO ATIVIDADE - UJM'!N75</f>
        <v>0</v>
      </c>
      <c r="R85" s="16">
        <f>'[6]PLANO ATIVIDADE - UJM'!O75</f>
        <v>0</v>
      </c>
      <c r="S85" s="16">
        <f>'[6]PLANO ATIVIDADE - UJM'!P75</f>
        <v>5.58</v>
      </c>
      <c r="T85" s="21" t="s">
        <v>30</v>
      </c>
    </row>
    <row r="86" spans="1:20" s="12" customFormat="1" x14ac:dyDescent="0.25">
      <c r="B86" s="43" t="s">
        <v>350</v>
      </c>
      <c r="C86" s="13" t="s">
        <v>55</v>
      </c>
      <c r="D86" s="19" t="s">
        <v>47</v>
      </c>
      <c r="E86" s="14"/>
      <c r="F86" s="14" t="s">
        <v>16</v>
      </c>
      <c r="G86" s="15">
        <f t="shared" si="23"/>
        <v>410.12999999999994</v>
      </c>
      <c r="H86" s="16">
        <f>'[6]PLANO ATIVIDADE - UJM'!E76</f>
        <v>0</v>
      </c>
      <c r="I86" s="16">
        <f>'[6]PLANO ATIVIDADE - UJM'!F76</f>
        <v>108</v>
      </c>
      <c r="J86" s="16">
        <f>'[6]PLANO ATIVIDADE - UJM'!G76</f>
        <v>154.79999999999998</v>
      </c>
      <c r="K86" s="16">
        <f>'[6]PLANO ATIVIDADE - UJM'!H76</f>
        <v>138.95999999999998</v>
      </c>
      <c r="L86" s="16">
        <f>'[6]PLANO ATIVIDADE - UJM'!I76</f>
        <v>0</v>
      </c>
      <c r="M86" s="16">
        <f>'[6]PLANO ATIVIDADE - UJM'!J76</f>
        <v>0</v>
      </c>
      <c r="N86" s="16">
        <f>'[6]PLANO ATIVIDADE - UJM'!K76</f>
        <v>0</v>
      </c>
      <c r="O86" s="16">
        <f>'[6]PLANO ATIVIDADE - UJM'!L76</f>
        <v>0</v>
      </c>
      <c r="P86" s="16">
        <f>'[6]PLANO ATIVIDADE - UJM'!M76</f>
        <v>0</v>
      </c>
      <c r="Q86" s="16">
        <f>'[6]PLANO ATIVIDADE - UJM'!N76</f>
        <v>0</v>
      </c>
      <c r="R86" s="16">
        <f>'[6]PLANO ATIVIDADE - UJM'!O76</f>
        <v>0</v>
      </c>
      <c r="S86" s="16">
        <f>'[6]PLANO ATIVIDADE - UJM'!P76</f>
        <v>8.370000000000001</v>
      </c>
      <c r="T86" s="21" t="s">
        <v>30</v>
      </c>
    </row>
    <row r="87" spans="1:20" s="12" customFormat="1" x14ac:dyDescent="0.25">
      <c r="B87" s="5"/>
      <c r="C87" s="24" t="s">
        <v>64</v>
      </c>
      <c r="D87" s="25"/>
      <c r="E87" s="54"/>
      <c r="F87" s="27" t="s">
        <v>16</v>
      </c>
      <c r="G87" s="26">
        <f>SUM(G83:G84)</f>
        <v>1348.5</v>
      </c>
      <c r="H87" s="26">
        <f t="shared" ref="H87:S87" si="38">SUM(H83:H84)</f>
        <v>0</v>
      </c>
      <c r="I87" s="26">
        <f t="shared" si="38"/>
        <v>336</v>
      </c>
      <c r="J87" s="26">
        <f t="shared" si="38"/>
        <v>475.6</v>
      </c>
      <c r="K87" s="26">
        <f t="shared" si="38"/>
        <v>443.9</v>
      </c>
      <c r="L87" s="26">
        <f t="shared" si="38"/>
        <v>0</v>
      </c>
      <c r="M87" s="26">
        <f t="shared" si="38"/>
        <v>0</v>
      </c>
      <c r="N87" s="26">
        <f t="shared" si="38"/>
        <v>0</v>
      </c>
      <c r="O87" s="26">
        <f t="shared" si="38"/>
        <v>0</v>
      </c>
      <c r="P87" s="26">
        <f t="shared" si="38"/>
        <v>0</v>
      </c>
      <c r="Q87" s="26">
        <f t="shared" si="38"/>
        <v>0</v>
      </c>
      <c r="R87" s="26">
        <f t="shared" si="38"/>
        <v>0</v>
      </c>
      <c r="S87" s="26">
        <f t="shared" si="38"/>
        <v>93</v>
      </c>
    </row>
    <row r="89" spans="1:20" s="12" customFormat="1" x14ac:dyDescent="0.25">
      <c r="B89" s="5"/>
      <c r="C89" s="28" t="s">
        <v>66</v>
      </c>
      <c r="D89" s="29"/>
      <c r="E89" s="89"/>
      <c r="F89" s="30"/>
      <c r="G89" s="31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3"/>
      <c r="T89" s="21"/>
    </row>
    <row r="90" spans="1:20" s="12" customFormat="1" x14ac:dyDescent="0.25">
      <c r="A90" s="85" t="s">
        <v>500</v>
      </c>
      <c r="B90" s="87" t="s">
        <v>367</v>
      </c>
      <c r="C90" s="13" t="s">
        <v>66</v>
      </c>
      <c r="D90" s="19" t="s">
        <v>67</v>
      </c>
      <c r="E90" s="14"/>
      <c r="F90" s="14" t="s">
        <v>16</v>
      </c>
      <c r="G90" s="15">
        <f>SUM(H90:S90)</f>
        <v>3544.88</v>
      </c>
      <c r="H90" s="16">
        <f>'[5]Premissas Cana-Conv'!E26</f>
        <v>230.78</v>
      </c>
      <c r="I90" s="16">
        <f>'[5]Premissas Cana-Conv'!F26</f>
        <v>0</v>
      </c>
      <c r="J90" s="16">
        <f>'[5]Premissas Cana-Conv'!G26</f>
        <v>585</v>
      </c>
      <c r="K90" s="16">
        <f>'[5]Premissas Cana-Conv'!H26</f>
        <v>0</v>
      </c>
      <c r="L90" s="16">
        <f>'[5]Premissas Cana-Conv'!I26</f>
        <v>986.24</v>
      </c>
      <c r="M90" s="16">
        <f>'[5]Premissas Cana-Conv'!J26</f>
        <v>783.2</v>
      </c>
      <c r="N90" s="16">
        <f>'[5]Premissas Cana-Conv'!K26</f>
        <v>722.04</v>
      </c>
      <c r="O90" s="16">
        <f>'[5]Premissas Cana-Conv'!L26</f>
        <v>237.62</v>
      </c>
      <c r="P90" s="16">
        <f>'[5]Premissas Cana-Conv'!M26</f>
        <v>0</v>
      </c>
      <c r="Q90" s="16">
        <f>'[5]Premissas Cana-Conv'!N26</f>
        <v>0</v>
      </c>
      <c r="R90" s="16">
        <f>'[5]Premissas Cana-Conv'!O26</f>
        <v>0</v>
      </c>
      <c r="S90" s="16">
        <f>'[5]Premissas Cana-Conv'!P26</f>
        <v>0</v>
      </c>
      <c r="T90" s="21" t="s">
        <v>30</v>
      </c>
    </row>
    <row r="91" spans="1:20" s="12" customFormat="1" x14ac:dyDescent="0.25">
      <c r="A91" s="85" t="s">
        <v>500</v>
      </c>
      <c r="B91" s="87" t="s">
        <v>367</v>
      </c>
      <c r="C91" s="13" t="s">
        <v>66</v>
      </c>
      <c r="D91" s="19" t="s">
        <v>68</v>
      </c>
      <c r="E91" s="14"/>
      <c r="F91" s="14" t="s">
        <v>16</v>
      </c>
      <c r="G91" s="15">
        <f t="shared" ref="G91:G117" si="39">SUM(H91:S91)</f>
        <v>0</v>
      </c>
      <c r="H91" s="16">
        <f>'[6]PLANO ATIVIDADE - UJM'!E81</f>
        <v>0</v>
      </c>
      <c r="I91" s="16">
        <f>'[6]PLANO ATIVIDADE - UJM'!F81</f>
        <v>0</v>
      </c>
      <c r="J91" s="16">
        <f>'[6]PLANO ATIVIDADE - UJM'!G81</f>
        <v>0</v>
      </c>
      <c r="K91" s="16">
        <f>'[6]PLANO ATIVIDADE - UJM'!H81</f>
        <v>0</v>
      </c>
      <c r="L91" s="16">
        <f>'[6]PLANO ATIVIDADE - UJM'!I81</f>
        <v>0</v>
      </c>
      <c r="M91" s="16">
        <f>'[6]PLANO ATIVIDADE - UJM'!J81</f>
        <v>0</v>
      </c>
      <c r="N91" s="16">
        <f>'[6]PLANO ATIVIDADE - UJM'!K81</f>
        <v>0</v>
      </c>
      <c r="O91" s="16">
        <f>'[6]PLANO ATIVIDADE - UJM'!L81</f>
        <v>0</v>
      </c>
      <c r="P91" s="16">
        <f>'[6]PLANO ATIVIDADE - UJM'!M81</f>
        <v>0</v>
      </c>
      <c r="Q91" s="16">
        <f>'[6]PLANO ATIVIDADE - UJM'!N81</f>
        <v>0</v>
      </c>
      <c r="R91" s="16">
        <f>'[6]PLANO ATIVIDADE - UJM'!O81</f>
        <v>0</v>
      </c>
      <c r="S91" s="16">
        <f>'[6]PLANO ATIVIDADE - UJM'!P81</f>
        <v>0</v>
      </c>
      <c r="T91" s="21" t="s">
        <v>30</v>
      </c>
    </row>
    <row r="92" spans="1:20" s="12" customFormat="1" x14ac:dyDescent="0.25">
      <c r="B92" s="43" t="s">
        <v>241</v>
      </c>
      <c r="C92" s="13" t="s">
        <v>66</v>
      </c>
      <c r="D92" s="19" t="s">
        <v>26</v>
      </c>
      <c r="E92" s="14"/>
      <c r="F92" s="14" t="s">
        <v>16</v>
      </c>
      <c r="G92" s="15">
        <f t="shared" si="39"/>
        <v>3544.8799999999997</v>
      </c>
      <c r="H92" s="16">
        <f>'[6]PLANO ATIVIDADE - UJM'!E82</f>
        <v>115.39</v>
      </c>
      <c r="I92" s="16">
        <f>'[6]PLANO ATIVIDADE - UJM'!F82</f>
        <v>115.39</v>
      </c>
      <c r="J92" s="16">
        <f>'[6]PLANO ATIVIDADE - UJM'!G82</f>
        <v>292.5</v>
      </c>
      <c r="K92" s="16">
        <f>'[6]PLANO ATIVIDADE - UJM'!H82</f>
        <v>292.5</v>
      </c>
      <c r="L92" s="16">
        <f>'[6]PLANO ATIVIDADE - UJM'!I82</f>
        <v>493.12</v>
      </c>
      <c r="M92" s="16">
        <f>'[6]PLANO ATIVIDADE - UJM'!J82</f>
        <v>884.72</v>
      </c>
      <c r="N92" s="16">
        <f>'[6]PLANO ATIVIDADE - UJM'!K82</f>
        <v>752.62</v>
      </c>
      <c r="O92" s="16">
        <f>'[6]PLANO ATIVIDADE - UJM'!L82</f>
        <v>598.64</v>
      </c>
      <c r="P92" s="16">
        <f>'[6]PLANO ATIVIDADE - UJM'!M82</f>
        <v>0</v>
      </c>
      <c r="Q92" s="16">
        <f>'[6]PLANO ATIVIDADE - UJM'!N82</f>
        <v>0</v>
      </c>
      <c r="R92" s="16">
        <f>'[6]PLANO ATIVIDADE - UJM'!O82</f>
        <v>0</v>
      </c>
      <c r="S92" s="16">
        <f>'[6]PLANO ATIVIDADE - UJM'!P82</f>
        <v>0</v>
      </c>
      <c r="T92" s="21" t="s">
        <v>30</v>
      </c>
    </row>
    <row r="93" spans="1:20" s="12" customFormat="1" x14ac:dyDescent="0.25">
      <c r="B93" s="43" t="s">
        <v>244</v>
      </c>
      <c r="C93" s="13" t="s">
        <v>66</v>
      </c>
      <c r="D93" s="19" t="s">
        <v>27</v>
      </c>
      <c r="E93" s="14"/>
      <c r="F93" s="14" t="s">
        <v>16</v>
      </c>
      <c r="G93" s="15">
        <f t="shared" si="39"/>
        <v>354.48800000000006</v>
      </c>
      <c r="H93" s="16">
        <f>'[6]PLANO ATIVIDADE - UJM'!E83</f>
        <v>0</v>
      </c>
      <c r="I93" s="16">
        <f>'[6]PLANO ATIVIDADE - UJM'!F83</f>
        <v>0</v>
      </c>
      <c r="J93" s="16">
        <f>'[6]PLANO ATIVIDADE - UJM'!G83</f>
        <v>0</v>
      </c>
      <c r="K93" s="16">
        <f>'[6]PLANO ATIVIDADE - UJM'!H83</f>
        <v>0</v>
      </c>
      <c r="L93" s="16">
        <f>'[6]PLANO ATIVIDADE - UJM'!I83</f>
        <v>0</v>
      </c>
      <c r="M93" s="16">
        <f>'[6]PLANO ATIVIDADE - UJM'!J83</f>
        <v>0</v>
      </c>
      <c r="N93" s="16">
        <f>'[6]PLANO ATIVIDADE - UJM'!K83</f>
        <v>81.578000000000003</v>
      </c>
      <c r="O93" s="16">
        <f>'[6]PLANO ATIVIDADE - UJM'!L83</f>
        <v>272.91000000000003</v>
      </c>
      <c r="P93" s="16">
        <f>'[6]PLANO ATIVIDADE - UJM'!M83</f>
        <v>0</v>
      </c>
      <c r="Q93" s="16">
        <f>'[6]PLANO ATIVIDADE - UJM'!N83</f>
        <v>0</v>
      </c>
      <c r="R93" s="16">
        <f>'[6]PLANO ATIVIDADE - UJM'!O83</f>
        <v>0</v>
      </c>
      <c r="S93" s="16">
        <f>'[6]PLANO ATIVIDADE - UJM'!P83</f>
        <v>0</v>
      </c>
      <c r="T93" s="21" t="s">
        <v>30</v>
      </c>
    </row>
    <row r="94" spans="1:20" s="12" customFormat="1" x14ac:dyDescent="0.25">
      <c r="B94" s="43" t="s">
        <v>242</v>
      </c>
      <c r="C94" s="13" t="s">
        <v>66</v>
      </c>
      <c r="D94" s="19" t="s">
        <v>28</v>
      </c>
      <c r="E94" s="14"/>
      <c r="F94" s="14" t="s">
        <v>16</v>
      </c>
      <c r="G94" s="15">
        <f t="shared" si="39"/>
        <v>3544.8799999999997</v>
      </c>
      <c r="H94" s="16">
        <f>'[6]PLANO ATIVIDADE - UJM'!E84</f>
        <v>115.39</v>
      </c>
      <c r="I94" s="16">
        <f>'[6]PLANO ATIVIDADE - UJM'!F84</f>
        <v>115.39</v>
      </c>
      <c r="J94" s="16">
        <f>'[6]PLANO ATIVIDADE - UJM'!G84</f>
        <v>292.5</v>
      </c>
      <c r="K94" s="16">
        <f>'[6]PLANO ATIVIDADE - UJM'!H84</f>
        <v>292.5</v>
      </c>
      <c r="L94" s="16">
        <f>'[6]PLANO ATIVIDADE - UJM'!I84</f>
        <v>493.12</v>
      </c>
      <c r="M94" s="16">
        <f>'[6]PLANO ATIVIDADE - UJM'!J84</f>
        <v>884.72</v>
      </c>
      <c r="N94" s="16">
        <f>'[6]PLANO ATIVIDADE - UJM'!K84</f>
        <v>752.62</v>
      </c>
      <c r="O94" s="16">
        <f>'[6]PLANO ATIVIDADE - UJM'!L84</f>
        <v>598.64</v>
      </c>
      <c r="P94" s="16">
        <f>'[6]PLANO ATIVIDADE - UJM'!M84</f>
        <v>0</v>
      </c>
      <c r="Q94" s="16">
        <f>'[6]PLANO ATIVIDADE - UJM'!N84</f>
        <v>0</v>
      </c>
      <c r="R94" s="16">
        <f>'[6]PLANO ATIVIDADE - UJM'!O84</f>
        <v>0</v>
      </c>
      <c r="S94" s="16">
        <f>'[6]PLANO ATIVIDADE - UJM'!P84</f>
        <v>0</v>
      </c>
      <c r="T94" s="21" t="s">
        <v>30</v>
      </c>
    </row>
    <row r="95" spans="1:20" s="12" customFormat="1" x14ac:dyDescent="0.25">
      <c r="B95" s="43" t="s">
        <v>243</v>
      </c>
      <c r="C95" s="13" t="s">
        <v>66</v>
      </c>
      <c r="D95" s="19" t="s">
        <v>29</v>
      </c>
      <c r="E95" s="14"/>
      <c r="F95" s="14" t="s">
        <v>16</v>
      </c>
      <c r="G95" s="15">
        <f t="shared" si="39"/>
        <v>3544.8799999999997</v>
      </c>
      <c r="H95" s="16">
        <f>'[6]PLANO ATIVIDADE - UJM'!E85</f>
        <v>115.39</v>
      </c>
      <c r="I95" s="16">
        <f>'[6]PLANO ATIVIDADE - UJM'!F85</f>
        <v>115.39</v>
      </c>
      <c r="J95" s="16">
        <f>'[6]PLANO ATIVIDADE - UJM'!G85</f>
        <v>292.5</v>
      </c>
      <c r="K95" s="16">
        <f>'[6]PLANO ATIVIDADE - UJM'!H85</f>
        <v>292.5</v>
      </c>
      <c r="L95" s="16">
        <f>'[6]PLANO ATIVIDADE - UJM'!I85</f>
        <v>493.12</v>
      </c>
      <c r="M95" s="16">
        <f>'[6]PLANO ATIVIDADE - UJM'!J85</f>
        <v>884.72</v>
      </c>
      <c r="N95" s="16">
        <f>'[6]PLANO ATIVIDADE - UJM'!K85</f>
        <v>752.62</v>
      </c>
      <c r="O95" s="16">
        <f>'[6]PLANO ATIVIDADE - UJM'!L85</f>
        <v>598.64</v>
      </c>
      <c r="P95" s="16">
        <f>'[6]PLANO ATIVIDADE - UJM'!M85</f>
        <v>0</v>
      </c>
      <c r="Q95" s="16">
        <f>'[6]PLANO ATIVIDADE - UJM'!N85</f>
        <v>0</v>
      </c>
      <c r="R95" s="16">
        <f>'[6]PLANO ATIVIDADE - UJM'!O85</f>
        <v>0</v>
      </c>
      <c r="S95" s="16">
        <f>'[6]PLANO ATIVIDADE - UJM'!P85</f>
        <v>0</v>
      </c>
      <c r="T95" s="21" t="s">
        <v>30</v>
      </c>
    </row>
    <row r="96" spans="1:20" s="12" customFormat="1" x14ac:dyDescent="0.25">
      <c r="B96" s="5"/>
      <c r="C96" s="24" t="s">
        <v>31</v>
      </c>
      <c r="D96" s="25"/>
      <c r="E96" s="54"/>
      <c r="F96" s="27" t="s">
        <v>16</v>
      </c>
      <c r="G96" s="26">
        <f>SUM(G92:G95)</f>
        <v>10989.127999999999</v>
      </c>
      <c r="H96" s="26">
        <f>SUM(H92:H95)</f>
        <v>346.17</v>
      </c>
      <c r="I96" s="26">
        <f t="shared" ref="I96:S96" si="40">SUM(I92:I95)</f>
        <v>346.17</v>
      </c>
      <c r="J96" s="26">
        <f t="shared" si="40"/>
        <v>877.5</v>
      </c>
      <c r="K96" s="26">
        <f t="shared" si="40"/>
        <v>877.5</v>
      </c>
      <c r="L96" s="26">
        <f t="shared" si="40"/>
        <v>1479.3600000000001</v>
      </c>
      <c r="M96" s="26">
        <f t="shared" si="40"/>
        <v>2654.16</v>
      </c>
      <c r="N96" s="26">
        <f t="shared" si="40"/>
        <v>2339.4380000000001</v>
      </c>
      <c r="O96" s="26">
        <f t="shared" si="40"/>
        <v>2068.83</v>
      </c>
      <c r="P96" s="26">
        <f t="shared" si="40"/>
        <v>0</v>
      </c>
      <c r="Q96" s="26">
        <f t="shared" si="40"/>
        <v>0</v>
      </c>
      <c r="R96" s="26">
        <f t="shared" si="40"/>
        <v>0</v>
      </c>
      <c r="S96" s="26">
        <f t="shared" si="40"/>
        <v>0</v>
      </c>
    </row>
    <row r="97" spans="2:20" s="12" customFormat="1" x14ac:dyDescent="0.25">
      <c r="B97" s="43" t="s">
        <v>248</v>
      </c>
      <c r="C97" s="13" t="s">
        <v>66</v>
      </c>
      <c r="D97" s="19" t="s">
        <v>32</v>
      </c>
      <c r="E97" s="14"/>
      <c r="F97" s="14" t="s">
        <v>16</v>
      </c>
      <c r="G97" s="15">
        <f t="shared" si="39"/>
        <v>328.40927999999997</v>
      </c>
      <c r="H97" s="16">
        <f>'[6]PLANO ATIVIDADE - UJM'!E87</f>
        <v>70.2</v>
      </c>
      <c r="I97" s="16">
        <f>'[6]PLANO ATIVIDADE - UJM'!F87</f>
        <v>43.199999999999996</v>
      </c>
      <c r="J97" s="16">
        <f>'[6]PLANO ATIVIDADE - UJM'!G87</f>
        <v>0</v>
      </c>
      <c r="K97" s="16">
        <f>'[6]PLANO ATIVIDADE - UJM'!H87</f>
        <v>8.4</v>
      </c>
      <c r="L97" s="16">
        <f>'[6]PLANO ATIVIDADE - UJM'!I87</f>
        <v>14.82</v>
      </c>
      <c r="M97" s="16">
        <f>'[6]PLANO ATIVIDADE - UJM'!J87</f>
        <v>13.139999999999999</v>
      </c>
      <c r="N97" s="16">
        <f>'[6]PLANO ATIVIDADE - UJM'!K87</f>
        <v>8.16</v>
      </c>
      <c r="O97" s="16">
        <f>'[6]PLANO ATIVIDADE - UJM'!L87</f>
        <v>4.8946800000000001</v>
      </c>
      <c r="P97" s="16">
        <f>'[6]PLANO ATIVIDADE - UJM'!M87</f>
        <v>16.374600000000001</v>
      </c>
      <c r="Q97" s="16">
        <f>'[6]PLANO ATIVIDADE - UJM'!N87</f>
        <v>0</v>
      </c>
      <c r="R97" s="16">
        <f>'[6]PLANO ATIVIDADE - UJM'!O87</f>
        <v>57.72</v>
      </c>
      <c r="S97" s="16">
        <f>'[6]PLANO ATIVIDADE - UJM'!P87</f>
        <v>91.5</v>
      </c>
      <c r="T97" s="21" t="s">
        <v>30</v>
      </c>
    </row>
    <row r="98" spans="2:20" s="12" customFormat="1" x14ac:dyDescent="0.25">
      <c r="B98" s="43" t="s">
        <v>247</v>
      </c>
      <c r="C98" s="13" t="s">
        <v>66</v>
      </c>
      <c r="D98" s="19" t="s">
        <v>33</v>
      </c>
      <c r="E98" s="14"/>
      <c r="F98" s="14" t="s">
        <v>16</v>
      </c>
      <c r="G98" s="15">
        <f t="shared" si="39"/>
        <v>3139.3919999999998</v>
      </c>
      <c r="H98" s="16">
        <f>'[6]PLANO ATIVIDADE - UJM'!E89</f>
        <v>705.45529999999997</v>
      </c>
      <c r="I98" s="16">
        <f>'[6]PLANO ATIVIDADE - UJM'!F89</f>
        <v>251.24669999999998</v>
      </c>
      <c r="J98" s="16">
        <f>'[6]PLANO ATIVIDADE - UJM'!G89</f>
        <v>0</v>
      </c>
      <c r="K98" s="16">
        <f>'[6]PLANO ATIVIDADE - UJM'!H89</f>
        <v>0</v>
      </c>
      <c r="L98" s="16">
        <f>'[6]PLANO ATIVIDADE - UJM'!I89</f>
        <v>0</v>
      </c>
      <c r="M98" s="16">
        <f>'[6]PLANO ATIVIDADE - UJM'!J89</f>
        <v>0</v>
      </c>
      <c r="N98" s="16">
        <f>'[6]PLANO ATIVIDADE - UJM'!K89</f>
        <v>315.89999999999998</v>
      </c>
      <c r="O98" s="16">
        <f>'[6]PLANO ATIVIDADE - UJM'!L89</f>
        <v>210.60000000000002</v>
      </c>
      <c r="P98" s="16">
        <f>'[6]PLANO ATIVIDADE - UJM'!M89</f>
        <v>996.05600000000004</v>
      </c>
      <c r="Q98" s="16">
        <f>'[6]PLANO ATIVIDADE - UJM'!N89</f>
        <v>660.13400000000001</v>
      </c>
      <c r="R98" s="16">
        <f>'[6]PLANO ATIVIDADE - UJM'!O89</f>
        <v>0</v>
      </c>
      <c r="S98" s="16">
        <f>'[6]PLANO ATIVIDADE - UJM'!P89</f>
        <v>0</v>
      </c>
      <c r="T98" s="21" t="s">
        <v>30</v>
      </c>
    </row>
    <row r="99" spans="2:20" s="12" customFormat="1" x14ac:dyDescent="0.25">
      <c r="B99" s="43" t="s">
        <v>246</v>
      </c>
      <c r="C99" s="13" t="s">
        <v>66</v>
      </c>
      <c r="D99" s="19" t="s">
        <v>34</v>
      </c>
      <c r="E99" s="14"/>
      <c r="F99" s="14" t="s">
        <v>16</v>
      </c>
      <c r="G99" s="15">
        <f t="shared" si="39"/>
        <v>354.48800000000006</v>
      </c>
      <c r="H99" s="16">
        <f>'[6]PLANO ATIVIDADE - UJM'!E90</f>
        <v>0</v>
      </c>
      <c r="I99" s="16">
        <f>'[6]PLANO ATIVIDADE - UJM'!F90</f>
        <v>0</v>
      </c>
      <c r="J99" s="16">
        <f>'[6]PLANO ATIVIDADE - UJM'!G90</f>
        <v>0</v>
      </c>
      <c r="K99" s="16">
        <f>'[6]PLANO ATIVIDADE - UJM'!H90</f>
        <v>0</v>
      </c>
      <c r="L99" s="16">
        <f>'[6]PLANO ATIVIDADE - UJM'!I90</f>
        <v>0</v>
      </c>
      <c r="M99" s="16">
        <f>'[6]PLANO ATIVIDADE - UJM'!J90</f>
        <v>0</v>
      </c>
      <c r="N99" s="16">
        <f>'[6]PLANO ATIVIDADE - UJM'!K90</f>
        <v>0</v>
      </c>
      <c r="O99" s="16">
        <f>'[6]PLANO ATIVIDADE - UJM'!L90</f>
        <v>81.578000000000003</v>
      </c>
      <c r="P99" s="16">
        <f>'[6]PLANO ATIVIDADE - UJM'!M90</f>
        <v>272.91000000000003</v>
      </c>
      <c r="Q99" s="16">
        <f>'[6]PLANO ATIVIDADE - UJM'!N90</f>
        <v>0</v>
      </c>
      <c r="R99" s="16">
        <f>'[6]PLANO ATIVIDADE - UJM'!O90</f>
        <v>0</v>
      </c>
      <c r="S99" s="16">
        <f>'[6]PLANO ATIVIDADE - UJM'!P90</f>
        <v>0</v>
      </c>
      <c r="T99" s="21" t="s">
        <v>30</v>
      </c>
    </row>
    <row r="100" spans="2:20" s="12" customFormat="1" x14ac:dyDescent="0.25">
      <c r="C100" s="24" t="s">
        <v>35</v>
      </c>
      <c r="D100" s="25"/>
      <c r="E100" s="54"/>
      <c r="F100" s="27" t="s">
        <v>16</v>
      </c>
      <c r="G100" s="26">
        <f>SUM(G98:G99)</f>
        <v>3493.88</v>
      </c>
      <c r="H100" s="26">
        <f>SUM(H98:H99)</f>
        <v>705.45529999999997</v>
      </c>
      <c r="I100" s="26">
        <f t="shared" ref="I100:S100" si="41">SUM(I98:I99)</f>
        <v>251.24669999999998</v>
      </c>
      <c r="J100" s="26">
        <f t="shared" si="41"/>
        <v>0</v>
      </c>
      <c r="K100" s="26">
        <f t="shared" si="41"/>
        <v>0</v>
      </c>
      <c r="L100" s="26">
        <f t="shared" si="41"/>
        <v>0</v>
      </c>
      <c r="M100" s="26">
        <f t="shared" si="41"/>
        <v>0</v>
      </c>
      <c r="N100" s="26">
        <f t="shared" si="41"/>
        <v>315.89999999999998</v>
      </c>
      <c r="O100" s="26">
        <f t="shared" si="41"/>
        <v>292.178</v>
      </c>
      <c r="P100" s="26">
        <f t="shared" si="41"/>
        <v>1268.9660000000001</v>
      </c>
      <c r="Q100" s="26">
        <f t="shared" si="41"/>
        <v>660.13400000000001</v>
      </c>
      <c r="R100" s="26">
        <f t="shared" si="41"/>
        <v>0</v>
      </c>
      <c r="S100" s="26">
        <f t="shared" si="41"/>
        <v>0</v>
      </c>
    </row>
    <row r="101" spans="2:20" s="12" customFormat="1" x14ac:dyDescent="0.25">
      <c r="B101" s="43" t="s">
        <v>255</v>
      </c>
      <c r="C101" s="13" t="s">
        <v>66</v>
      </c>
      <c r="D101" s="19" t="s">
        <v>36</v>
      </c>
      <c r="E101" s="14"/>
      <c r="F101" s="14" t="s">
        <v>16</v>
      </c>
      <c r="G101" s="15">
        <f t="shared" si="39"/>
        <v>3664.6080000000002</v>
      </c>
      <c r="H101" s="16">
        <f>'[6]PLANO ATIVIDADE - UJM'!E92</f>
        <v>115.39</v>
      </c>
      <c r="I101" s="16">
        <f>'[6]PLANO ATIVIDADE - UJM'!F92</f>
        <v>80.772999999999996</v>
      </c>
      <c r="J101" s="16">
        <f>'[6]PLANO ATIVIDADE - UJM'!G92</f>
        <v>327.11700000000002</v>
      </c>
      <c r="K101" s="16">
        <f>'[6]PLANO ATIVIDADE - UJM'!H92</f>
        <v>292.5</v>
      </c>
      <c r="L101" s="16">
        <f>'[6]PLANO ATIVIDADE - UJM'!I92</f>
        <v>493.12</v>
      </c>
      <c r="M101" s="16">
        <f>'[6]PLANO ATIVIDADE - UJM'!J92</f>
        <v>176.94400000000002</v>
      </c>
      <c r="N101" s="16">
        <f>'[6]PLANO ATIVIDADE - UJM'!K92</f>
        <v>707.77600000000007</v>
      </c>
      <c r="O101" s="16">
        <f>'[6]PLANO ATIVIDADE - UJM'!L92</f>
        <v>721.82400000000007</v>
      </c>
      <c r="P101" s="16">
        <f>'[6]PLANO ATIVIDADE - UJM'!M92</f>
        <v>509.70799999999997</v>
      </c>
      <c r="Q101" s="16">
        <f>'[6]PLANO ATIVIDADE - UJM'!N92</f>
        <v>239.45600000000002</v>
      </c>
      <c r="R101" s="16">
        <f>'[6]PLANO ATIVIDADE - UJM'!O92</f>
        <v>0</v>
      </c>
      <c r="S101" s="16">
        <f>'[6]PLANO ATIVIDADE - UJM'!P92</f>
        <v>0</v>
      </c>
      <c r="T101" s="21" t="s">
        <v>30</v>
      </c>
    </row>
    <row r="102" spans="2:20" s="12" customFormat="1" x14ac:dyDescent="0.25">
      <c r="B102" s="43" t="s">
        <v>253</v>
      </c>
      <c r="C102" s="13" t="s">
        <v>66</v>
      </c>
      <c r="D102" s="19" t="s">
        <v>37</v>
      </c>
      <c r="E102" s="14"/>
      <c r="F102" s="14" t="s">
        <v>16</v>
      </c>
      <c r="G102" s="15">
        <f t="shared" si="39"/>
        <v>1370.454</v>
      </c>
      <c r="H102" s="16">
        <f>'[6]PLANO ATIVIDADE - UJM'!E93</f>
        <v>0</v>
      </c>
      <c r="I102" s="16">
        <f>'[6]PLANO ATIVIDADE - UJM'!F93</f>
        <v>80.772999999999996</v>
      </c>
      <c r="J102" s="16">
        <f>'[6]PLANO ATIVIDADE - UJM'!G93</f>
        <v>327.11700000000002</v>
      </c>
      <c r="K102" s="16">
        <f>'[6]PLANO ATIVIDADE - UJM'!H93</f>
        <v>292.5</v>
      </c>
      <c r="L102" s="16">
        <f>'[6]PLANO ATIVIDADE - UJM'!I93</f>
        <v>493.12</v>
      </c>
      <c r="M102" s="16">
        <f>'[6]PLANO ATIVIDADE - UJM'!J93</f>
        <v>176.94400000000002</v>
      </c>
      <c r="N102" s="16">
        <f>'[6]PLANO ATIVIDADE - UJM'!K93</f>
        <v>0</v>
      </c>
      <c r="O102" s="16">
        <f>'[6]PLANO ATIVIDADE - UJM'!L93</f>
        <v>0</v>
      </c>
      <c r="P102" s="16">
        <f>'[6]PLANO ATIVIDADE - UJM'!M93</f>
        <v>0</v>
      </c>
      <c r="Q102" s="16">
        <f>'[6]PLANO ATIVIDADE - UJM'!N93</f>
        <v>0</v>
      </c>
      <c r="R102" s="16">
        <f>'[6]PLANO ATIVIDADE - UJM'!O93</f>
        <v>0</v>
      </c>
      <c r="S102" s="16">
        <f>'[6]PLANO ATIVIDADE - UJM'!P93</f>
        <v>0</v>
      </c>
      <c r="T102" s="21" t="s">
        <v>30</v>
      </c>
    </row>
    <row r="103" spans="2:20" s="12" customFormat="1" x14ac:dyDescent="0.25">
      <c r="B103" s="43" t="s">
        <v>254</v>
      </c>
      <c r="C103" s="13" t="s">
        <v>66</v>
      </c>
      <c r="D103" s="19" t="s">
        <v>38</v>
      </c>
      <c r="E103" s="14"/>
      <c r="F103" s="14" t="s">
        <v>16</v>
      </c>
      <c r="G103" s="15">
        <f t="shared" si="39"/>
        <v>0</v>
      </c>
      <c r="H103" s="16">
        <f>'[6]PLANO ATIVIDADE - UJM'!E94</f>
        <v>0</v>
      </c>
      <c r="I103" s="16">
        <f>'[6]PLANO ATIVIDADE - UJM'!F94</f>
        <v>0</v>
      </c>
      <c r="J103" s="16">
        <f>'[6]PLANO ATIVIDADE - UJM'!G94</f>
        <v>0</v>
      </c>
      <c r="K103" s="16">
        <f>'[6]PLANO ATIVIDADE - UJM'!H94</f>
        <v>0</v>
      </c>
      <c r="L103" s="16">
        <f>'[6]PLANO ATIVIDADE - UJM'!I94</f>
        <v>0</v>
      </c>
      <c r="M103" s="16">
        <f>'[6]PLANO ATIVIDADE - UJM'!J94</f>
        <v>0</v>
      </c>
      <c r="N103" s="16">
        <f>'[6]PLANO ATIVIDADE - UJM'!K94</f>
        <v>0</v>
      </c>
      <c r="O103" s="16">
        <f>'[6]PLANO ATIVIDADE - UJM'!L94</f>
        <v>0</v>
      </c>
      <c r="P103" s="16">
        <f>'[6]PLANO ATIVIDADE - UJM'!M94</f>
        <v>0</v>
      </c>
      <c r="Q103" s="16">
        <f>'[6]PLANO ATIVIDADE - UJM'!N94</f>
        <v>0</v>
      </c>
      <c r="R103" s="16">
        <f>'[6]PLANO ATIVIDADE - UJM'!O94</f>
        <v>0</v>
      </c>
      <c r="S103" s="16">
        <f>'[6]PLANO ATIVIDADE - UJM'!P94</f>
        <v>0</v>
      </c>
      <c r="T103" s="21" t="s">
        <v>30</v>
      </c>
    </row>
    <row r="104" spans="2:20" s="12" customFormat="1" x14ac:dyDescent="0.25">
      <c r="B104" s="43" t="s">
        <v>249</v>
      </c>
      <c r="C104" s="13" t="s">
        <v>66</v>
      </c>
      <c r="D104" s="19" t="s">
        <v>39</v>
      </c>
      <c r="E104" s="14"/>
      <c r="F104" s="14" t="s">
        <v>16</v>
      </c>
      <c r="G104" s="15">
        <f t="shared" si="39"/>
        <v>1844.7260000000001</v>
      </c>
      <c r="H104" s="16">
        <f>'[6]PLANO ATIVIDADE - UJM'!E95</f>
        <v>205.39</v>
      </c>
      <c r="I104" s="16">
        <f>'[6]PLANO ATIVIDADE - UJM'!F95</f>
        <v>0</v>
      </c>
      <c r="J104" s="16">
        <f>'[6]PLANO ATIVIDADE - UJM'!G95</f>
        <v>0</v>
      </c>
      <c r="K104" s="16">
        <f>'[6]PLANO ATIVIDADE - UJM'!H95</f>
        <v>193.5</v>
      </c>
      <c r="L104" s="16">
        <f>'[6]PLANO ATIVIDADE - UJM'!I95</f>
        <v>109.5</v>
      </c>
      <c r="M104" s="16">
        <f>'[6]PLANO ATIVIDADE - UJM'!J95</f>
        <v>68</v>
      </c>
      <c r="N104" s="16">
        <f>'[6]PLANO ATIVIDADE - UJM'!K95</f>
        <v>283.11040000000003</v>
      </c>
      <c r="O104" s="16">
        <f>'[6]PLANO ATIVIDADE - UJM'!L95</f>
        <v>577.45920000000012</v>
      </c>
      <c r="P104" s="16">
        <f>'[6]PLANO ATIVIDADE - UJM'!M95</f>
        <v>407.76639999999998</v>
      </c>
      <c r="Q104" s="16">
        <f>'[6]PLANO ATIVIDADE - UJM'!N95</f>
        <v>0</v>
      </c>
      <c r="R104" s="16">
        <f>'[6]PLANO ATIVIDADE - UJM'!O95</f>
        <v>0</v>
      </c>
      <c r="S104" s="16">
        <f>'[6]PLANO ATIVIDADE - UJM'!P95</f>
        <v>0</v>
      </c>
      <c r="T104" s="21" t="s">
        <v>30</v>
      </c>
    </row>
    <row r="105" spans="2:20" s="12" customFormat="1" x14ac:dyDescent="0.25">
      <c r="B105" s="43" t="s">
        <v>252</v>
      </c>
      <c r="C105" s="13" t="s">
        <v>66</v>
      </c>
      <c r="D105" s="19" t="s">
        <v>40</v>
      </c>
      <c r="E105" s="14"/>
      <c r="F105" s="14" t="s">
        <v>16</v>
      </c>
      <c r="G105" s="15">
        <f t="shared" si="39"/>
        <v>827.12095999999997</v>
      </c>
      <c r="H105" s="16">
        <f>'[6]PLANO ATIVIDADE - UJM'!E97</f>
        <v>0</v>
      </c>
      <c r="I105" s="16">
        <f>'[6]PLANO ATIVIDADE - UJM'!F97</f>
        <v>0</v>
      </c>
      <c r="J105" s="16">
        <f>'[6]PLANO ATIVIDADE - UJM'!G97</f>
        <v>0</v>
      </c>
      <c r="K105" s="16">
        <f>'[6]PLANO ATIVIDADE - UJM'!H97</f>
        <v>0</v>
      </c>
      <c r="L105" s="16">
        <f>'[6]PLANO ATIVIDADE - UJM'!I97</f>
        <v>0</v>
      </c>
      <c r="M105" s="16">
        <f>'[6]PLANO ATIVIDADE - UJM'!J97</f>
        <v>0</v>
      </c>
      <c r="N105" s="16">
        <f>'[6]PLANO ATIVIDADE - UJM'!K97</f>
        <v>0</v>
      </c>
      <c r="O105" s="16">
        <f>'[6]PLANO ATIVIDADE - UJM'!L97</f>
        <v>0</v>
      </c>
      <c r="P105" s="16">
        <f>'[6]PLANO ATIVIDADE - UJM'!M97</f>
        <v>0</v>
      </c>
      <c r="Q105" s="16">
        <f>'[6]PLANO ATIVIDADE - UJM'!N97</f>
        <v>0</v>
      </c>
      <c r="R105" s="16">
        <f>'[6]PLANO ATIVIDADE - UJM'!O97</f>
        <v>0</v>
      </c>
      <c r="S105" s="16">
        <f>'[6]PLANO ATIVIDADE - UJM'!P97</f>
        <v>827.12095999999997</v>
      </c>
      <c r="T105" s="21" t="s">
        <v>30</v>
      </c>
    </row>
    <row r="106" spans="2:20" s="12" customFormat="1" x14ac:dyDescent="0.25">
      <c r="B106" s="43" t="s">
        <v>251</v>
      </c>
      <c r="C106" s="13" t="s">
        <v>66</v>
      </c>
      <c r="D106" s="19" t="s">
        <v>41</v>
      </c>
      <c r="E106" s="14"/>
      <c r="F106" s="14" t="s">
        <v>16</v>
      </c>
      <c r="G106" s="15">
        <f t="shared" si="39"/>
        <v>1437.1</v>
      </c>
      <c r="H106" s="16">
        <f>'[6]PLANO ATIVIDADE - UJM'!E99</f>
        <v>220</v>
      </c>
      <c r="I106" s="16">
        <f>'[6]PLANO ATIVIDADE - UJM'!F99</f>
        <v>471</v>
      </c>
      <c r="J106" s="16">
        <f>'[6]PLANO ATIVIDADE - UJM'!G99</f>
        <v>0</v>
      </c>
      <c r="K106" s="16">
        <f>'[6]PLANO ATIVIDADE - UJM'!H99</f>
        <v>0</v>
      </c>
      <c r="L106" s="16">
        <f>'[6]PLANO ATIVIDADE - UJM'!I99</f>
        <v>0</v>
      </c>
      <c r="M106" s="16">
        <f>'[6]PLANO ATIVIDADE - UJM'!J99</f>
        <v>0</v>
      </c>
      <c r="N106" s="16">
        <f>'[6]PLANO ATIVIDADE - UJM'!K99</f>
        <v>0</v>
      </c>
      <c r="O106" s="16">
        <f>'[6]PLANO ATIVIDADE - UJM'!L99</f>
        <v>0</v>
      </c>
      <c r="P106" s="16">
        <f>'[6]PLANO ATIVIDADE - UJM'!M99</f>
        <v>0</v>
      </c>
      <c r="Q106" s="16">
        <f>'[6]PLANO ATIVIDADE - UJM'!N99</f>
        <v>288.59999999999997</v>
      </c>
      <c r="R106" s="16">
        <f>'[6]PLANO ATIVIDADE - UJM'!O99</f>
        <v>457.5</v>
      </c>
      <c r="S106" s="16">
        <f>'[6]PLANO ATIVIDADE - UJM'!P99</f>
        <v>0</v>
      </c>
      <c r="T106" s="21" t="s">
        <v>30</v>
      </c>
    </row>
    <row r="107" spans="2:20" s="12" customFormat="1" x14ac:dyDescent="0.25">
      <c r="B107" s="43" t="s">
        <v>250</v>
      </c>
      <c r="C107" s="13" t="s">
        <v>66</v>
      </c>
      <c r="D107" s="19" t="s">
        <v>42</v>
      </c>
      <c r="E107" s="14"/>
      <c r="F107" s="14" t="s">
        <v>16</v>
      </c>
      <c r="G107" s="15">
        <f t="shared" si="39"/>
        <v>100</v>
      </c>
      <c r="H107" s="16">
        <f>'[6]PLANO ATIVIDADE - UJM'!E101</f>
        <v>100</v>
      </c>
      <c r="I107" s="16">
        <f>'[6]PLANO ATIVIDADE - UJM'!F101</f>
        <v>0</v>
      </c>
      <c r="J107" s="16">
        <f>'[6]PLANO ATIVIDADE - UJM'!G101</f>
        <v>0</v>
      </c>
      <c r="K107" s="16">
        <f>'[6]PLANO ATIVIDADE - UJM'!H101</f>
        <v>0</v>
      </c>
      <c r="L107" s="16">
        <f>'[6]PLANO ATIVIDADE - UJM'!I101</f>
        <v>0</v>
      </c>
      <c r="M107" s="16">
        <f>'[6]PLANO ATIVIDADE - UJM'!J101</f>
        <v>0</v>
      </c>
      <c r="N107" s="16">
        <f>'[6]PLANO ATIVIDADE - UJM'!K101</f>
        <v>0</v>
      </c>
      <c r="O107" s="16">
        <f>'[6]PLANO ATIVIDADE - UJM'!L101</f>
        <v>0</v>
      </c>
      <c r="P107" s="16">
        <f>'[6]PLANO ATIVIDADE - UJM'!M101</f>
        <v>0</v>
      </c>
      <c r="Q107" s="16">
        <f>'[6]PLANO ATIVIDADE - UJM'!N101</f>
        <v>0</v>
      </c>
      <c r="R107" s="16">
        <f>'[6]PLANO ATIVIDADE - UJM'!O101</f>
        <v>0</v>
      </c>
      <c r="S107" s="16">
        <f>'[6]PLANO ATIVIDADE - UJM'!P101</f>
        <v>0</v>
      </c>
      <c r="T107" s="21" t="s">
        <v>30</v>
      </c>
    </row>
    <row r="108" spans="2:20" s="12" customFormat="1" x14ac:dyDescent="0.25">
      <c r="C108" s="24" t="s">
        <v>43</v>
      </c>
      <c r="D108" s="25"/>
      <c r="E108" s="54"/>
      <c r="F108" s="27" t="s">
        <v>16</v>
      </c>
      <c r="G108" s="26">
        <f>SUM(G101:G107)</f>
        <v>9244.008960000001</v>
      </c>
      <c r="H108" s="26">
        <f>SUM(H101:H107)</f>
        <v>640.78</v>
      </c>
      <c r="I108" s="26">
        <f t="shared" ref="I108:S108" si="42">SUM(I101:I107)</f>
        <v>632.54600000000005</v>
      </c>
      <c r="J108" s="26">
        <f t="shared" si="42"/>
        <v>654.23400000000004</v>
      </c>
      <c r="K108" s="26">
        <f t="shared" si="42"/>
        <v>778.5</v>
      </c>
      <c r="L108" s="26">
        <f t="shared" si="42"/>
        <v>1095.74</v>
      </c>
      <c r="M108" s="26">
        <f t="shared" si="42"/>
        <v>421.88800000000003</v>
      </c>
      <c r="N108" s="26">
        <f t="shared" si="42"/>
        <v>990.88640000000009</v>
      </c>
      <c r="O108" s="26">
        <f t="shared" si="42"/>
        <v>1299.2832000000003</v>
      </c>
      <c r="P108" s="26">
        <f t="shared" si="42"/>
        <v>917.47439999999995</v>
      </c>
      <c r="Q108" s="26">
        <f t="shared" si="42"/>
        <v>528.05600000000004</v>
      </c>
      <c r="R108" s="26">
        <f t="shared" si="42"/>
        <v>457.5</v>
      </c>
      <c r="S108" s="26">
        <f t="shared" si="42"/>
        <v>827.12095999999997</v>
      </c>
    </row>
    <row r="109" spans="2:20" s="12" customFormat="1" x14ac:dyDescent="0.25">
      <c r="B109" s="43" t="s">
        <v>245</v>
      </c>
      <c r="C109" s="13" t="s">
        <v>66</v>
      </c>
      <c r="D109" s="19" t="s">
        <v>58</v>
      </c>
      <c r="E109" s="14"/>
      <c r="F109" s="14" t="s">
        <v>16</v>
      </c>
      <c r="G109" s="15">
        <f t="shared" si="39"/>
        <v>0</v>
      </c>
      <c r="H109" s="16">
        <f>'[6]PLANO ATIVIDADE - UJM'!E104</f>
        <v>0</v>
      </c>
      <c r="I109" s="16">
        <f>'[6]PLANO ATIVIDADE - UJM'!F104</f>
        <v>0</v>
      </c>
      <c r="J109" s="16">
        <f>'[6]PLANO ATIVIDADE - UJM'!G104</f>
        <v>0</v>
      </c>
      <c r="K109" s="16">
        <f>'[6]PLANO ATIVIDADE - UJM'!H104</f>
        <v>0</v>
      </c>
      <c r="L109" s="16">
        <f>'[6]PLANO ATIVIDADE - UJM'!I104</f>
        <v>0</v>
      </c>
      <c r="M109" s="16">
        <f>'[6]PLANO ATIVIDADE - UJM'!J104</f>
        <v>0</v>
      </c>
      <c r="N109" s="16">
        <f>'[6]PLANO ATIVIDADE - UJM'!K104</f>
        <v>0</v>
      </c>
      <c r="O109" s="16">
        <f>'[6]PLANO ATIVIDADE - UJM'!L104</f>
        <v>0</v>
      </c>
      <c r="P109" s="16">
        <f>'[6]PLANO ATIVIDADE - UJM'!M104</f>
        <v>0</v>
      </c>
      <c r="Q109" s="16">
        <f>'[6]PLANO ATIVIDADE - UJM'!N104</f>
        <v>0</v>
      </c>
      <c r="R109" s="16">
        <f>'[6]PLANO ATIVIDADE - UJM'!O104</f>
        <v>0</v>
      </c>
      <c r="S109" s="16">
        <f>'[6]PLANO ATIVIDADE - UJM'!P104</f>
        <v>0</v>
      </c>
      <c r="T109" s="21" t="s">
        <v>30</v>
      </c>
    </row>
    <row r="110" spans="2:20" s="12" customFormat="1" x14ac:dyDescent="0.25">
      <c r="C110" s="24" t="s">
        <v>59</v>
      </c>
      <c r="D110" s="25"/>
      <c r="E110" s="54"/>
      <c r="F110" s="27" t="s">
        <v>16</v>
      </c>
      <c r="G110" s="26">
        <f>SUM(G103:G109)</f>
        <v>13452.95592</v>
      </c>
      <c r="H110" s="26">
        <f>SUM(H103:H109)</f>
        <v>1166.17</v>
      </c>
      <c r="I110" s="26">
        <f t="shared" ref="I110" si="43">SUM(I103:I109)</f>
        <v>1103.546</v>
      </c>
      <c r="J110" s="26">
        <f t="shared" ref="J110" si="44">SUM(J103:J109)</f>
        <v>654.23400000000004</v>
      </c>
      <c r="K110" s="26">
        <f t="shared" ref="K110" si="45">SUM(K103:K109)</f>
        <v>972</v>
      </c>
      <c r="L110" s="26">
        <f t="shared" ref="L110" si="46">SUM(L103:L109)</f>
        <v>1205.24</v>
      </c>
      <c r="M110" s="26">
        <f t="shared" ref="M110" si="47">SUM(M103:M109)</f>
        <v>489.88800000000003</v>
      </c>
      <c r="N110" s="26">
        <f t="shared" ref="N110" si="48">SUM(N103:N109)</f>
        <v>1273.9968000000001</v>
      </c>
      <c r="O110" s="26">
        <f t="shared" ref="O110" si="49">SUM(O103:O109)</f>
        <v>1876.7424000000005</v>
      </c>
      <c r="P110" s="26">
        <f t="shared" ref="P110" si="50">SUM(P103:P109)</f>
        <v>1325.2408</v>
      </c>
      <c r="Q110" s="26">
        <f t="shared" ref="Q110" si="51">SUM(Q103:Q109)</f>
        <v>816.65599999999995</v>
      </c>
      <c r="R110" s="26">
        <f t="shared" ref="R110" si="52">SUM(R103:R109)</f>
        <v>915</v>
      </c>
      <c r="S110" s="26">
        <f t="shared" ref="S110" si="53">SUM(S103:S109)</f>
        <v>1654.2419199999999</v>
      </c>
    </row>
    <row r="111" spans="2:20" s="12" customFormat="1" x14ac:dyDescent="0.25">
      <c r="B111" s="43" t="s">
        <v>256</v>
      </c>
      <c r="C111" s="13" t="s">
        <v>66</v>
      </c>
      <c r="D111" s="19" t="s">
        <v>50</v>
      </c>
      <c r="E111" s="14"/>
      <c r="F111" s="14" t="s">
        <v>16</v>
      </c>
      <c r="G111" s="15">
        <f t="shared" si="39"/>
        <v>0</v>
      </c>
      <c r="H111" s="16">
        <f>'[6]PLANO ATIVIDADE - UJM'!E106</f>
        <v>0</v>
      </c>
      <c r="I111" s="16">
        <f>'[6]PLANO ATIVIDADE - UJM'!F106</f>
        <v>0</v>
      </c>
      <c r="J111" s="16">
        <f>'[6]PLANO ATIVIDADE - UJM'!G106</f>
        <v>0</v>
      </c>
      <c r="K111" s="16">
        <f>'[6]PLANO ATIVIDADE - UJM'!H106</f>
        <v>0</v>
      </c>
      <c r="L111" s="16">
        <f>'[6]PLANO ATIVIDADE - UJM'!I106</f>
        <v>0</v>
      </c>
      <c r="M111" s="16">
        <f>'[6]PLANO ATIVIDADE - UJM'!J106</f>
        <v>0</v>
      </c>
      <c r="N111" s="16">
        <f>'[6]PLANO ATIVIDADE - UJM'!K106</f>
        <v>0</v>
      </c>
      <c r="O111" s="16">
        <f>'[6]PLANO ATIVIDADE - UJM'!L106</f>
        <v>0</v>
      </c>
      <c r="P111" s="16">
        <f>'[6]PLANO ATIVIDADE - UJM'!M106</f>
        <v>0</v>
      </c>
      <c r="Q111" s="16">
        <f>'[6]PLANO ATIVIDADE - UJM'!N106</f>
        <v>0</v>
      </c>
      <c r="R111" s="16">
        <f>'[6]PLANO ATIVIDADE - UJM'!O106</f>
        <v>0</v>
      </c>
      <c r="S111" s="16">
        <f>'[6]PLANO ATIVIDADE - UJM'!P106</f>
        <v>0</v>
      </c>
      <c r="T111" s="21" t="s">
        <v>30</v>
      </c>
    </row>
    <row r="112" spans="2:20" s="12" customFormat="1" x14ac:dyDescent="0.25">
      <c r="B112" s="43" t="s">
        <v>257</v>
      </c>
      <c r="C112" s="13" t="s">
        <v>66</v>
      </c>
      <c r="D112" s="19" t="s">
        <v>60</v>
      </c>
      <c r="E112" s="14"/>
      <c r="F112" s="14" t="s">
        <v>16</v>
      </c>
      <c r="G112" s="15">
        <f t="shared" si="39"/>
        <v>0</v>
      </c>
      <c r="H112" s="16">
        <f>'[6]PLANO ATIVIDADE - UJM'!E107</f>
        <v>0</v>
      </c>
      <c r="I112" s="16">
        <f>'[6]PLANO ATIVIDADE - UJM'!F107</f>
        <v>0</v>
      </c>
      <c r="J112" s="16">
        <f>'[6]PLANO ATIVIDADE - UJM'!G107</f>
        <v>0</v>
      </c>
      <c r="K112" s="16">
        <f>'[6]PLANO ATIVIDADE - UJM'!H107</f>
        <v>0</v>
      </c>
      <c r="L112" s="16">
        <f>'[6]PLANO ATIVIDADE - UJM'!I107</f>
        <v>0</v>
      </c>
      <c r="M112" s="16">
        <f>'[6]PLANO ATIVIDADE - UJM'!J107</f>
        <v>0</v>
      </c>
      <c r="N112" s="16">
        <f>'[6]PLANO ATIVIDADE - UJM'!K107</f>
        <v>0</v>
      </c>
      <c r="O112" s="16">
        <f>'[6]PLANO ATIVIDADE - UJM'!L107</f>
        <v>0</v>
      </c>
      <c r="P112" s="16">
        <f>'[6]PLANO ATIVIDADE - UJM'!M107</f>
        <v>0</v>
      </c>
      <c r="Q112" s="16">
        <f>'[6]PLANO ATIVIDADE - UJM'!N107</f>
        <v>0</v>
      </c>
      <c r="R112" s="16">
        <f>'[6]PLANO ATIVIDADE - UJM'!O107</f>
        <v>0</v>
      </c>
      <c r="S112" s="16">
        <f>'[6]PLANO ATIVIDADE - UJM'!P107</f>
        <v>0</v>
      </c>
      <c r="T112" s="21" t="s">
        <v>30</v>
      </c>
    </row>
    <row r="113" spans="1:20" s="12" customFormat="1" x14ac:dyDescent="0.25">
      <c r="B113" s="5"/>
      <c r="C113" s="24" t="s">
        <v>69</v>
      </c>
      <c r="D113" s="25"/>
      <c r="E113" s="54"/>
      <c r="F113" s="27" t="s">
        <v>16</v>
      </c>
      <c r="G113" s="26">
        <f>SUM(G111:G112)</f>
        <v>0</v>
      </c>
      <c r="H113" s="26">
        <f>SUM(H111:H112)</f>
        <v>0</v>
      </c>
      <c r="I113" s="26">
        <f t="shared" ref="I113:S113" si="54">SUM(I111:I112)</f>
        <v>0</v>
      </c>
      <c r="J113" s="26">
        <f t="shared" si="54"/>
        <v>0</v>
      </c>
      <c r="K113" s="26">
        <f t="shared" si="54"/>
        <v>0</v>
      </c>
      <c r="L113" s="26">
        <f t="shared" si="54"/>
        <v>0</v>
      </c>
      <c r="M113" s="26">
        <f t="shared" si="54"/>
        <v>0</v>
      </c>
      <c r="N113" s="26">
        <f t="shared" si="54"/>
        <v>0</v>
      </c>
      <c r="O113" s="26">
        <f t="shared" si="54"/>
        <v>0</v>
      </c>
      <c r="P113" s="26">
        <f t="shared" si="54"/>
        <v>0</v>
      </c>
      <c r="Q113" s="26">
        <f t="shared" si="54"/>
        <v>0</v>
      </c>
      <c r="R113" s="26">
        <f t="shared" si="54"/>
        <v>0</v>
      </c>
      <c r="S113" s="26">
        <f t="shared" si="54"/>
        <v>0</v>
      </c>
    </row>
    <row r="114" spans="1:20" s="12" customFormat="1" x14ac:dyDescent="0.25">
      <c r="B114" s="43" t="s">
        <v>351</v>
      </c>
      <c r="C114" s="13" t="s">
        <v>66</v>
      </c>
      <c r="D114" s="19" t="s">
        <v>44</v>
      </c>
      <c r="E114" s="14"/>
      <c r="F114" s="14" t="s">
        <v>16</v>
      </c>
      <c r="G114" s="15">
        <f t="shared" si="39"/>
        <v>3769.212</v>
      </c>
      <c r="H114" s="16">
        <f>'[6]PLANO ATIVIDADE - UJM'!E111</f>
        <v>151.38999999999999</v>
      </c>
      <c r="I114" s="16">
        <f>'[6]PLANO ATIVIDADE - UJM'!F111</f>
        <v>80.772999999999996</v>
      </c>
      <c r="J114" s="16">
        <f>'[6]PLANO ATIVIDADE - UJM'!G111</f>
        <v>327.11700000000002</v>
      </c>
      <c r="K114" s="16">
        <f>'[6]PLANO ATIVIDADE - UJM'!H111</f>
        <v>245.2</v>
      </c>
      <c r="L114" s="16">
        <f>'[6]PLANO ATIVIDADE - UJM'!I111</f>
        <v>423.44399999999996</v>
      </c>
      <c r="M114" s="16">
        <f>'[6]PLANO ATIVIDADE - UJM'!J111</f>
        <v>342.40000000000003</v>
      </c>
      <c r="N114" s="16">
        <f>'[6]PLANO ATIVIDADE - UJM'!K111</f>
        <v>223.21280000000002</v>
      </c>
      <c r="O114" s="16">
        <f>'[6]PLANO ATIVIDADE - UJM'!L111</f>
        <v>495.44319999999999</v>
      </c>
      <c r="P114" s="16">
        <f>'[6]PLANO ATIVIDADE - UJM'!M111</f>
        <v>613.55040000000008</v>
      </c>
      <c r="Q114" s="16">
        <f>'[6]PLANO ATIVIDADE - UJM'!N111</f>
        <v>617.98159999999996</v>
      </c>
      <c r="R114" s="16">
        <f>'[6]PLANO ATIVIDADE - UJM'!O111</f>
        <v>96.2</v>
      </c>
      <c r="S114" s="16">
        <f>'[6]PLANO ATIVIDADE - UJM'!P111</f>
        <v>152.5</v>
      </c>
      <c r="T114" s="21" t="s">
        <v>30</v>
      </c>
    </row>
    <row r="115" spans="1:20" s="12" customFormat="1" x14ac:dyDescent="0.25">
      <c r="B115" s="43" t="s">
        <v>240</v>
      </c>
      <c r="C115" s="13" t="s">
        <v>66</v>
      </c>
      <c r="D115" s="19" t="s">
        <v>63</v>
      </c>
      <c r="E115" s="14"/>
      <c r="F115" s="14" t="s">
        <v>16</v>
      </c>
      <c r="G115" s="15">
        <f t="shared" si="39"/>
        <v>283.59039999999999</v>
      </c>
      <c r="H115" s="16">
        <f>'[6]PLANO ATIVIDADE - UJM'!E113</f>
        <v>9.2311999999999994</v>
      </c>
      <c r="I115" s="16">
        <f>'[6]PLANO ATIVIDADE - UJM'!F113</f>
        <v>9.2311999999999994</v>
      </c>
      <c r="J115" s="16">
        <f>'[6]PLANO ATIVIDADE - UJM'!G113</f>
        <v>23.400000000000002</v>
      </c>
      <c r="K115" s="16">
        <f>'[6]PLANO ATIVIDADE - UJM'!H113</f>
        <v>23.400000000000002</v>
      </c>
      <c r="L115" s="16">
        <f>'[6]PLANO ATIVIDADE - UJM'!I113</f>
        <v>39.449600000000004</v>
      </c>
      <c r="M115" s="16">
        <f>'[6]PLANO ATIVIDADE - UJM'!J113</f>
        <v>70.777600000000007</v>
      </c>
      <c r="N115" s="16">
        <f>'[6]PLANO ATIVIDADE - UJM'!K113</f>
        <v>60.209600000000002</v>
      </c>
      <c r="O115" s="16">
        <f>'[6]PLANO ATIVIDADE - UJM'!L113</f>
        <v>23.945599999999999</v>
      </c>
      <c r="P115" s="16">
        <f>'[6]PLANO ATIVIDADE - UJM'!M113</f>
        <v>23.945599999999999</v>
      </c>
      <c r="Q115" s="16">
        <f>'[6]PLANO ATIVIDADE - UJM'!N113</f>
        <v>0</v>
      </c>
      <c r="R115" s="16">
        <f>'[6]PLANO ATIVIDADE - UJM'!O113</f>
        <v>0</v>
      </c>
      <c r="S115" s="16">
        <f>'[6]PLANO ATIVIDADE - UJM'!P113</f>
        <v>0</v>
      </c>
      <c r="T115" s="21" t="s">
        <v>30</v>
      </c>
    </row>
    <row r="116" spans="1:20" s="12" customFormat="1" x14ac:dyDescent="0.25">
      <c r="B116" s="43" t="s">
        <v>353</v>
      </c>
      <c r="C116" s="13" t="s">
        <v>66</v>
      </c>
      <c r="D116" s="19" t="s">
        <v>46</v>
      </c>
      <c r="E116" s="14"/>
      <c r="F116" s="14" t="s">
        <v>16</v>
      </c>
      <c r="G116" s="15">
        <f t="shared" si="39"/>
        <v>226.15271999999999</v>
      </c>
      <c r="H116" s="16">
        <f>'[6]PLANO ATIVIDADE - UJM'!E114</f>
        <v>9.0833999999999993</v>
      </c>
      <c r="I116" s="16">
        <f>'[6]PLANO ATIVIDADE - UJM'!F114</f>
        <v>4.8463799999999999</v>
      </c>
      <c r="J116" s="16">
        <f>'[6]PLANO ATIVIDADE - UJM'!G114</f>
        <v>19.627020000000002</v>
      </c>
      <c r="K116" s="16">
        <f>'[6]PLANO ATIVIDADE - UJM'!H114</f>
        <v>14.711999999999998</v>
      </c>
      <c r="L116" s="16">
        <f>'[6]PLANO ATIVIDADE - UJM'!I114</f>
        <v>25.406639999999996</v>
      </c>
      <c r="M116" s="16">
        <f>'[6]PLANO ATIVIDADE - UJM'!J114</f>
        <v>20.544</v>
      </c>
      <c r="N116" s="16">
        <f>'[6]PLANO ATIVIDADE - UJM'!K114</f>
        <v>13.392768</v>
      </c>
      <c r="O116" s="16">
        <f>'[6]PLANO ATIVIDADE - UJM'!L114</f>
        <v>29.726591999999997</v>
      </c>
      <c r="P116" s="16">
        <f>'[6]PLANO ATIVIDADE - UJM'!M114</f>
        <v>36.813024000000006</v>
      </c>
      <c r="Q116" s="16">
        <f>'[6]PLANO ATIVIDADE - UJM'!N114</f>
        <v>37.078895999999993</v>
      </c>
      <c r="R116" s="16">
        <f>'[6]PLANO ATIVIDADE - UJM'!O114</f>
        <v>5.7720000000000002</v>
      </c>
      <c r="S116" s="16">
        <f>'[6]PLANO ATIVIDADE - UJM'!P114</f>
        <v>9.15</v>
      </c>
      <c r="T116" s="21" t="s">
        <v>30</v>
      </c>
    </row>
    <row r="117" spans="1:20" s="12" customFormat="1" x14ac:dyDescent="0.25">
      <c r="B117" s="43" t="s">
        <v>352</v>
      </c>
      <c r="C117" s="13" t="s">
        <v>66</v>
      </c>
      <c r="D117" s="19" t="s">
        <v>47</v>
      </c>
      <c r="E117" s="14"/>
      <c r="F117" s="14" t="s">
        <v>16</v>
      </c>
      <c r="G117" s="15">
        <f t="shared" si="39"/>
        <v>226.15271999999999</v>
      </c>
      <c r="H117" s="16">
        <f>'[6]PLANO ATIVIDADE - UJM'!E115</f>
        <v>9.0833999999999993</v>
      </c>
      <c r="I117" s="16">
        <f>'[6]PLANO ATIVIDADE - UJM'!F115</f>
        <v>4.8463799999999999</v>
      </c>
      <c r="J117" s="16">
        <f>'[6]PLANO ATIVIDADE - UJM'!G115</f>
        <v>19.627020000000002</v>
      </c>
      <c r="K117" s="16">
        <f>'[6]PLANO ATIVIDADE - UJM'!H115</f>
        <v>14.711999999999998</v>
      </c>
      <c r="L117" s="16">
        <f>'[6]PLANO ATIVIDADE - UJM'!I115</f>
        <v>25.406639999999996</v>
      </c>
      <c r="M117" s="16">
        <f>'[6]PLANO ATIVIDADE - UJM'!J115</f>
        <v>20.544</v>
      </c>
      <c r="N117" s="16">
        <f>'[6]PLANO ATIVIDADE - UJM'!K115</f>
        <v>13.392768</v>
      </c>
      <c r="O117" s="16">
        <f>'[6]PLANO ATIVIDADE - UJM'!L115</f>
        <v>29.726591999999997</v>
      </c>
      <c r="P117" s="16">
        <f>'[6]PLANO ATIVIDADE - UJM'!M115</f>
        <v>36.813024000000006</v>
      </c>
      <c r="Q117" s="16">
        <f>'[6]PLANO ATIVIDADE - UJM'!N115</f>
        <v>37.078895999999993</v>
      </c>
      <c r="R117" s="16">
        <f>'[6]PLANO ATIVIDADE - UJM'!O115</f>
        <v>5.7720000000000002</v>
      </c>
      <c r="S117" s="16">
        <f>'[6]PLANO ATIVIDADE - UJM'!P115</f>
        <v>9.15</v>
      </c>
      <c r="T117" s="21" t="s">
        <v>30</v>
      </c>
    </row>
    <row r="118" spans="1:20" s="12" customFormat="1" x14ac:dyDescent="0.25">
      <c r="B118" s="5"/>
      <c r="C118" s="24" t="s">
        <v>70</v>
      </c>
      <c r="D118" s="25"/>
      <c r="E118" s="54"/>
      <c r="F118" s="27" t="s">
        <v>16</v>
      </c>
      <c r="G118" s="26">
        <f>SUM(G114:G117)</f>
        <v>4505.1078399999997</v>
      </c>
      <c r="H118" s="26">
        <f>SUM(H114:H117)</f>
        <v>178.78800000000001</v>
      </c>
      <c r="I118" s="26">
        <f t="shared" ref="I118:S118" si="55">SUM(I114:I117)</f>
        <v>99.69695999999999</v>
      </c>
      <c r="J118" s="26">
        <f t="shared" si="55"/>
        <v>389.77104000000003</v>
      </c>
      <c r="K118" s="26">
        <f t="shared" si="55"/>
        <v>298.02399999999994</v>
      </c>
      <c r="L118" s="26">
        <f t="shared" si="55"/>
        <v>513.70687999999996</v>
      </c>
      <c r="M118" s="26">
        <f t="shared" si="55"/>
        <v>454.26560000000001</v>
      </c>
      <c r="N118" s="26">
        <f t="shared" si="55"/>
        <v>310.20793600000002</v>
      </c>
      <c r="O118" s="26">
        <f t="shared" si="55"/>
        <v>578.84198399999991</v>
      </c>
      <c r="P118" s="26">
        <f t="shared" si="55"/>
        <v>711.12204800000018</v>
      </c>
      <c r="Q118" s="26">
        <f t="shared" si="55"/>
        <v>692.13939199999993</v>
      </c>
      <c r="R118" s="26">
        <f t="shared" si="55"/>
        <v>107.74400000000001</v>
      </c>
      <c r="S118" s="26">
        <f t="shared" si="55"/>
        <v>170.8</v>
      </c>
    </row>
    <row r="120" spans="1:20" s="12" customFormat="1" x14ac:dyDescent="0.25">
      <c r="B120" s="5"/>
      <c r="C120" s="28" t="s">
        <v>71</v>
      </c>
      <c r="D120" s="29"/>
      <c r="E120" s="89"/>
      <c r="F120" s="30"/>
      <c r="G120" s="31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3"/>
      <c r="T120" s="21"/>
    </row>
    <row r="121" spans="1:20" s="12" customFormat="1" x14ac:dyDescent="0.25">
      <c r="A121" s="43" t="s">
        <v>372</v>
      </c>
      <c r="B121" s="44" t="s">
        <v>369</v>
      </c>
      <c r="C121" s="13" t="s">
        <v>71</v>
      </c>
      <c r="D121" s="19" t="s">
        <v>72</v>
      </c>
      <c r="E121" s="14"/>
      <c r="F121" s="14" t="s">
        <v>16</v>
      </c>
      <c r="G121" s="15">
        <f>SUM(H121:S121)</f>
        <v>1200</v>
      </c>
      <c r="H121" s="16">
        <f>'[7]PLANO ATIVIDADE - UJM '!E113</f>
        <v>0</v>
      </c>
      <c r="I121" s="16">
        <f>'[7]PLANO ATIVIDADE - UJM '!F113</f>
        <v>0</v>
      </c>
      <c r="J121" s="16">
        <f>'[7]PLANO ATIVIDADE - UJM '!G113</f>
        <v>0</v>
      </c>
      <c r="K121" s="16">
        <f>'[7]PLANO ATIVIDADE - UJM '!H113</f>
        <v>0</v>
      </c>
      <c r="L121" s="16">
        <f>'[7]PLANO ATIVIDADE - UJM '!I113</f>
        <v>0</v>
      </c>
      <c r="M121" s="16">
        <f>'[7]PLANO ATIVIDADE - UJM '!J113</f>
        <v>0</v>
      </c>
      <c r="N121" s="16">
        <f>'[7]PLANO ATIVIDADE - UJM '!K113</f>
        <v>286</v>
      </c>
      <c r="O121" s="16">
        <f>'[7]PLANO ATIVIDADE - UJM '!L113</f>
        <v>476</v>
      </c>
      <c r="P121" s="16">
        <f>'[7]PLANO ATIVIDADE - UJM '!M113</f>
        <v>438</v>
      </c>
      <c r="Q121" s="16">
        <f>'[7]PLANO ATIVIDADE - UJM '!N113</f>
        <v>0</v>
      </c>
      <c r="R121" s="16">
        <f>'[7]PLANO ATIVIDADE - UJM '!O113</f>
        <v>0</v>
      </c>
      <c r="S121" s="16">
        <f>'[7]PLANO ATIVIDADE - UJM '!P113</f>
        <v>0</v>
      </c>
      <c r="T121" s="21" t="s">
        <v>74</v>
      </c>
    </row>
    <row r="122" spans="1:20" s="12" customFormat="1" x14ac:dyDescent="0.25">
      <c r="A122" s="43" t="s">
        <v>372</v>
      </c>
      <c r="B122" s="44" t="s">
        <v>370</v>
      </c>
      <c r="C122" s="13" t="s">
        <v>71</v>
      </c>
      <c r="D122" s="19" t="s">
        <v>73</v>
      </c>
      <c r="E122" s="14"/>
      <c r="F122" s="14" t="s">
        <v>16</v>
      </c>
      <c r="G122" s="15">
        <f t="shared" ref="G122:G124" si="56">SUM(H122:S122)</f>
        <v>900</v>
      </c>
      <c r="H122" s="16">
        <f>'[7]PLANO ATIVIDADE - UJM '!E114</f>
        <v>0</v>
      </c>
      <c r="I122" s="16">
        <f>'[7]PLANO ATIVIDADE - UJM '!F114</f>
        <v>0</v>
      </c>
      <c r="J122" s="16">
        <f>'[7]PLANO ATIVIDADE - UJM '!G114</f>
        <v>0</v>
      </c>
      <c r="K122" s="16">
        <f>'[7]PLANO ATIVIDADE - UJM '!H114</f>
        <v>0</v>
      </c>
      <c r="L122" s="16">
        <f>'[7]PLANO ATIVIDADE - UJM '!I114</f>
        <v>0</v>
      </c>
      <c r="M122" s="16">
        <f>'[7]PLANO ATIVIDADE - UJM '!J114</f>
        <v>0</v>
      </c>
      <c r="N122" s="16">
        <f>'[7]PLANO ATIVIDADE - UJM '!K114</f>
        <v>350</v>
      </c>
      <c r="O122" s="16">
        <f>'[7]PLANO ATIVIDADE - UJM '!L114</f>
        <v>280</v>
      </c>
      <c r="P122" s="16">
        <f>'[7]PLANO ATIVIDADE - UJM '!M114</f>
        <v>270</v>
      </c>
      <c r="Q122" s="16">
        <f>'[7]PLANO ATIVIDADE - UJM '!N114</f>
        <v>0</v>
      </c>
      <c r="R122" s="16">
        <f>'[7]PLANO ATIVIDADE - UJM '!O114</f>
        <v>0</v>
      </c>
      <c r="S122" s="16">
        <f>'[7]PLANO ATIVIDADE - UJM '!P114</f>
        <v>0</v>
      </c>
      <c r="T122" s="21" t="s">
        <v>74</v>
      </c>
    </row>
    <row r="123" spans="1:20" s="12" customFormat="1" x14ac:dyDescent="0.25">
      <c r="A123" s="43" t="s">
        <v>372</v>
      </c>
      <c r="B123" s="44" t="s">
        <v>424</v>
      </c>
      <c r="C123" s="13" t="s">
        <v>71</v>
      </c>
      <c r="D123" s="19" t="s">
        <v>60</v>
      </c>
      <c r="E123" s="14"/>
      <c r="F123" s="14" t="s">
        <v>16</v>
      </c>
      <c r="G123" s="15">
        <f t="shared" si="56"/>
        <v>126.59443992000003</v>
      </c>
      <c r="H123" s="16">
        <f>'[7]PLANO ATIVIDADE - UJM '!E115</f>
        <v>14.857830000000002</v>
      </c>
      <c r="I123" s="16">
        <f>'[7]PLANO ATIVIDADE - UJM '!F115</f>
        <v>36.75003696000001</v>
      </c>
      <c r="J123" s="16">
        <f>'[7]PLANO ATIVIDADE - UJM '!G115</f>
        <v>34.026220800000004</v>
      </c>
      <c r="K123" s="16">
        <f>'[7]PLANO ATIVIDADE - UJM '!H115</f>
        <v>0</v>
      </c>
      <c r="L123" s="16">
        <f>'[7]PLANO ATIVIDADE - UJM '!I115</f>
        <v>0</v>
      </c>
      <c r="M123" s="16">
        <f>'[7]PLANO ATIVIDADE - UJM '!J115</f>
        <v>0</v>
      </c>
      <c r="N123" s="16">
        <f>'[7]PLANO ATIVIDADE - UJM '!K115</f>
        <v>29.601093600000013</v>
      </c>
      <c r="O123" s="16">
        <f>'[7]PLANO ATIVIDADE - UJM '!L115</f>
        <v>11.359258560000002</v>
      </c>
      <c r="P123" s="16">
        <f>'[7]PLANO ATIVIDADE - UJM '!M115</f>
        <v>0</v>
      </c>
      <c r="Q123" s="16">
        <f>'[7]PLANO ATIVIDADE - UJM '!N115</f>
        <v>0</v>
      </c>
      <c r="R123" s="16">
        <f>'[7]PLANO ATIVIDADE - UJM '!O115</f>
        <v>0</v>
      </c>
      <c r="S123" s="16">
        <f>'[7]PLANO ATIVIDADE - UJM '!P115</f>
        <v>0</v>
      </c>
      <c r="T123" s="21" t="s">
        <v>74</v>
      </c>
    </row>
    <row r="124" spans="1:20" s="12" customFormat="1" x14ac:dyDescent="0.25">
      <c r="A124" s="43" t="s">
        <v>372</v>
      </c>
      <c r="B124" s="44" t="s">
        <v>371</v>
      </c>
      <c r="C124" s="13" t="s">
        <v>71</v>
      </c>
      <c r="D124" s="19" t="s">
        <v>50</v>
      </c>
      <c r="E124" s="14"/>
      <c r="F124" s="14" t="s">
        <v>16</v>
      </c>
      <c r="G124" s="15">
        <f t="shared" si="56"/>
        <v>46.655999999999999</v>
      </c>
      <c r="H124" s="16">
        <f>'[7]PLANO ATIVIDADE - UJM '!E116</f>
        <v>0</v>
      </c>
      <c r="I124" s="16">
        <f>'[7]PLANO ATIVIDADE - UJM '!F116</f>
        <v>0</v>
      </c>
      <c r="J124" s="16">
        <f>'[7]PLANO ATIVIDADE - UJM '!G116</f>
        <v>0</v>
      </c>
      <c r="K124" s="16">
        <f>'[7]PLANO ATIVIDADE - UJM '!H116</f>
        <v>0</v>
      </c>
      <c r="L124" s="16">
        <f>'[7]PLANO ATIVIDADE - UJM '!I116</f>
        <v>0</v>
      </c>
      <c r="M124" s="16">
        <f>'[7]PLANO ATIVIDADE - UJM '!J116</f>
        <v>0</v>
      </c>
      <c r="N124" s="16">
        <f>'[7]PLANO ATIVIDADE - UJM '!K116</f>
        <v>0</v>
      </c>
      <c r="O124" s="16">
        <f>'[7]PLANO ATIVIDADE - UJM '!L116</f>
        <v>0</v>
      </c>
      <c r="P124" s="16">
        <f>'[7]PLANO ATIVIDADE - UJM '!M116</f>
        <v>0</v>
      </c>
      <c r="Q124" s="16">
        <f>'[7]PLANO ATIVIDADE - UJM '!N116</f>
        <v>0</v>
      </c>
      <c r="R124" s="16">
        <f>'[7]PLANO ATIVIDADE - UJM '!O116</f>
        <v>0</v>
      </c>
      <c r="S124" s="16">
        <f>'[7]PLANO ATIVIDADE - UJM '!P116</f>
        <v>46.655999999999999</v>
      </c>
      <c r="T124" s="21" t="s">
        <v>74</v>
      </c>
    </row>
    <row r="126" spans="1:20" s="12" customFormat="1" x14ac:dyDescent="0.25">
      <c r="B126" s="5"/>
      <c r="C126" s="28" t="s">
        <v>75</v>
      </c>
      <c r="D126" s="29"/>
      <c r="E126" s="89"/>
      <c r="F126" s="30"/>
      <c r="G126" s="31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3"/>
      <c r="T126" s="21"/>
    </row>
    <row r="127" spans="1:20" s="12" customFormat="1" x14ac:dyDescent="0.25">
      <c r="A127" s="43" t="s">
        <v>368</v>
      </c>
      <c r="B127" s="44" t="s">
        <v>373</v>
      </c>
      <c r="C127" s="13" t="s">
        <v>78</v>
      </c>
      <c r="D127" s="19" t="s">
        <v>72</v>
      </c>
      <c r="E127" s="14"/>
      <c r="F127" s="14" t="s">
        <v>16</v>
      </c>
      <c r="G127" s="15">
        <f>SUM(H127:S127)</f>
        <v>3040</v>
      </c>
      <c r="H127" s="16">
        <f>'[7]PLANO ATIVIDADE - UJM '!E119</f>
        <v>0</v>
      </c>
      <c r="I127" s="16">
        <f>'[7]PLANO ATIVIDADE - UJM '!F119</f>
        <v>0</v>
      </c>
      <c r="J127" s="16">
        <f>'[7]PLANO ATIVIDADE - UJM '!G119</f>
        <v>0</v>
      </c>
      <c r="K127" s="16">
        <f>'[7]PLANO ATIVIDADE - UJM '!H119</f>
        <v>0</v>
      </c>
      <c r="L127" s="16">
        <f>'[7]PLANO ATIVIDADE - UJM '!I119</f>
        <v>0</v>
      </c>
      <c r="M127" s="16">
        <f>'[7]PLANO ATIVIDADE - UJM '!J119</f>
        <v>0</v>
      </c>
      <c r="N127" s="16">
        <f>'[7]PLANO ATIVIDADE - UJM '!K119</f>
        <v>650</v>
      </c>
      <c r="O127" s="16">
        <f>'[7]PLANO ATIVIDADE - UJM '!L119</f>
        <v>1210</v>
      </c>
      <c r="P127" s="16">
        <f>'[7]PLANO ATIVIDADE - UJM '!M119</f>
        <v>1180</v>
      </c>
      <c r="Q127" s="16">
        <f>'[7]PLANO ATIVIDADE - UJM '!N119</f>
        <v>0</v>
      </c>
      <c r="R127" s="16">
        <f>'[7]PLANO ATIVIDADE - UJM '!O119</f>
        <v>0</v>
      </c>
      <c r="S127" s="16">
        <f>'[7]PLANO ATIVIDADE - UJM '!P119</f>
        <v>0</v>
      </c>
      <c r="T127" s="21" t="s">
        <v>74</v>
      </c>
    </row>
    <row r="128" spans="1:20" s="12" customFormat="1" x14ac:dyDescent="0.25">
      <c r="A128" s="43" t="s">
        <v>368</v>
      </c>
      <c r="B128" s="44" t="s">
        <v>374</v>
      </c>
      <c r="C128" s="13" t="s">
        <v>78</v>
      </c>
      <c r="D128" s="19" t="s">
        <v>76</v>
      </c>
      <c r="E128" s="14"/>
      <c r="F128" s="14" t="s">
        <v>16</v>
      </c>
      <c r="G128" s="15">
        <f t="shared" ref="G128:G130" si="57">SUM(H128:S128)</f>
        <v>799.9375</v>
      </c>
      <c r="H128" s="16">
        <f>'[7]PLANO ATIVIDADE - UJM '!E120</f>
        <v>0</v>
      </c>
      <c r="I128" s="16">
        <f>'[7]PLANO ATIVIDADE - UJM '!F120</f>
        <v>0</v>
      </c>
      <c r="J128" s="16">
        <f>'[7]PLANO ATIVIDADE - UJM '!G120</f>
        <v>0</v>
      </c>
      <c r="K128" s="16">
        <f>'[7]PLANO ATIVIDADE - UJM '!H120</f>
        <v>0</v>
      </c>
      <c r="L128" s="16">
        <f>'[7]PLANO ATIVIDADE - UJM '!I120</f>
        <v>0</v>
      </c>
      <c r="M128" s="16">
        <f>'[7]PLANO ATIVIDADE - UJM '!J120</f>
        <v>0</v>
      </c>
      <c r="N128" s="16">
        <f>'[7]PLANO ATIVIDADE - UJM '!K120</f>
        <v>308.0625</v>
      </c>
      <c r="O128" s="16">
        <f>'[7]PLANO ATIVIDADE - UJM '!L120</f>
        <v>247.87500000000003</v>
      </c>
      <c r="P128" s="16">
        <f>'[7]PLANO ATIVIDADE - UJM '!M120</f>
        <v>244</v>
      </c>
      <c r="Q128" s="16">
        <f>'[7]PLANO ATIVIDADE - UJM '!N120</f>
        <v>0</v>
      </c>
      <c r="R128" s="16">
        <f>'[7]PLANO ATIVIDADE - UJM '!O120</f>
        <v>0</v>
      </c>
      <c r="S128" s="16">
        <f>'[7]PLANO ATIVIDADE - UJM '!P120</f>
        <v>0</v>
      </c>
      <c r="T128" s="21" t="s">
        <v>74</v>
      </c>
    </row>
    <row r="129" spans="1:20" s="12" customFormat="1" x14ac:dyDescent="0.25">
      <c r="A129" s="43" t="s">
        <v>368</v>
      </c>
      <c r="B129" s="44" t="s">
        <v>375</v>
      </c>
      <c r="C129" s="13" t="s">
        <v>78</v>
      </c>
      <c r="D129" s="19" t="s">
        <v>21</v>
      </c>
      <c r="E129" s="14"/>
      <c r="F129" s="14" t="s">
        <v>16</v>
      </c>
      <c r="G129" s="15">
        <f t="shared" si="57"/>
        <v>1514.4959999999999</v>
      </c>
      <c r="H129" s="16">
        <f>'[7]PLANO ATIVIDADE - UJM '!E121</f>
        <v>137.08799999999999</v>
      </c>
      <c r="I129" s="16">
        <f>'[7]PLANO ATIVIDADE - UJM '!F121</f>
        <v>143.61599999999999</v>
      </c>
      <c r="J129" s="16">
        <f>'[7]PLANO ATIVIDADE - UJM '!G121</f>
        <v>124.03200000000001</v>
      </c>
      <c r="K129" s="16">
        <f>'[7]PLANO ATIVIDADE - UJM '!H121</f>
        <v>150.14400000000001</v>
      </c>
      <c r="L129" s="16">
        <f>'[7]PLANO ATIVIDADE - UJM '!I121</f>
        <v>137.08799999999999</v>
      </c>
      <c r="M129" s="16">
        <f>'[7]PLANO ATIVIDADE - UJM '!J121</f>
        <v>130.56</v>
      </c>
      <c r="N129" s="16">
        <f>'[7]PLANO ATIVIDADE - UJM '!K121</f>
        <v>150.14400000000001</v>
      </c>
      <c r="O129" s="16">
        <f>'[7]PLANO ATIVIDADE - UJM '!L121</f>
        <v>130.56</v>
      </c>
      <c r="P129" s="16">
        <f>'[7]PLANO ATIVIDADE - UJM '!M121</f>
        <v>0</v>
      </c>
      <c r="Q129" s="16">
        <f>'[7]PLANO ATIVIDADE - UJM '!N121</f>
        <v>143.61599999999999</v>
      </c>
      <c r="R129" s="16">
        <f>'[7]PLANO ATIVIDADE - UJM '!O121</f>
        <v>124.03200000000001</v>
      </c>
      <c r="S129" s="16">
        <f>'[7]PLANO ATIVIDADE - UJM '!P121</f>
        <v>143.61599999999999</v>
      </c>
      <c r="T129" s="21" t="s">
        <v>74</v>
      </c>
    </row>
    <row r="130" spans="1:20" s="12" customFormat="1" x14ac:dyDescent="0.25">
      <c r="A130" s="43" t="s">
        <v>368</v>
      </c>
      <c r="B130" s="44" t="s">
        <v>376</v>
      </c>
      <c r="C130" s="13" t="s">
        <v>78</v>
      </c>
      <c r="D130" s="19" t="s">
        <v>77</v>
      </c>
      <c r="E130" s="14"/>
      <c r="F130" s="14" t="s">
        <v>16</v>
      </c>
      <c r="G130" s="15">
        <f t="shared" si="57"/>
        <v>0</v>
      </c>
      <c r="H130" s="16">
        <f>'[7]PLANO ATIVIDADE - UJM '!E122</f>
        <v>0</v>
      </c>
      <c r="I130" s="16">
        <f>'[7]PLANO ATIVIDADE - UJM '!F122</f>
        <v>0</v>
      </c>
      <c r="J130" s="16">
        <f>'[7]PLANO ATIVIDADE - UJM '!G122</f>
        <v>0</v>
      </c>
      <c r="K130" s="16">
        <f>'[7]PLANO ATIVIDADE - UJM '!H122</f>
        <v>0</v>
      </c>
      <c r="L130" s="16">
        <f>'[7]PLANO ATIVIDADE - UJM '!I122</f>
        <v>0</v>
      </c>
      <c r="M130" s="16">
        <f>'[7]PLANO ATIVIDADE - UJM '!J122</f>
        <v>0</v>
      </c>
      <c r="N130" s="16">
        <f>'[7]PLANO ATIVIDADE - UJM '!K122</f>
        <v>0</v>
      </c>
      <c r="O130" s="16">
        <f>'[7]PLANO ATIVIDADE - UJM '!L122</f>
        <v>0</v>
      </c>
      <c r="P130" s="16">
        <f>'[7]PLANO ATIVIDADE - UJM '!M122</f>
        <v>0</v>
      </c>
      <c r="Q130" s="16">
        <f>'[7]PLANO ATIVIDADE - UJM '!N122</f>
        <v>0</v>
      </c>
      <c r="R130" s="16">
        <f>'[7]PLANO ATIVIDADE - UJM '!O122</f>
        <v>0</v>
      </c>
      <c r="S130" s="16">
        <f>'[7]PLANO ATIVIDADE - UJM '!P122</f>
        <v>0</v>
      </c>
      <c r="T130" s="21" t="s">
        <v>74</v>
      </c>
    </row>
    <row r="132" spans="1:20" s="12" customFormat="1" x14ac:dyDescent="0.25">
      <c r="B132" s="5"/>
      <c r="C132" s="28" t="s">
        <v>78</v>
      </c>
      <c r="D132" s="29"/>
      <c r="E132" s="89"/>
      <c r="F132" s="30"/>
      <c r="G132" s="31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3"/>
      <c r="T132" s="21"/>
    </row>
    <row r="133" spans="1:20" s="12" customFormat="1" x14ac:dyDescent="0.25">
      <c r="B133" s="44" t="s">
        <v>260</v>
      </c>
      <c r="C133" s="13" t="s">
        <v>78</v>
      </c>
      <c r="D133" s="19" t="s">
        <v>79</v>
      </c>
      <c r="E133" s="14"/>
      <c r="F133" s="14" t="s">
        <v>16</v>
      </c>
      <c r="G133" s="15">
        <f>SUM(H133:S133)</f>
        <v>3679</v>
      </c>
      <c r="H133" s="16">
        <f>'[5]Premissas Cana-Conv'!E29</f>
        <v>450</v>
      </c>
      <c r="I133" s="16">
        <f>'[5]Premissas Cana-Conv'!F29</f>
        <v>0</v>
      </c>
      <c r="J133" s="16">
        <f>'[5]Premissas Cana-Conv'!G29</f>
        <v>0</v>
      </c>
      <c r="K133" s="16">
        <f>'[5]Premissas Cana-Conv'!H29</f>
        <v>140</v>
      </c>
      <c r="L133" s="16">
        <f>'[5]Premissas Cana-Conv'!I29</f>
        <v>247</v>
      </c>
      <c r="M133" s="16">
        <f>'[5]Premissas Cana-Conv'!J29</f>
        <v>219</v>
      </c>
      <c r="N133" s="16">
        <f>'[5]Premissas Cana-Conv'!K29</f>
        <v>136</v>
      </c>
      <c r="O133" s="16">
        <f>'[5]Premissas Cana-Conv'!L29</f>
        <v>0</v>
      </c>
      <c r="P133" s="16">
        <f>'[5]Premissas Cana-Conv'!M29</f>
        <v>0</v>
      </c>
      <c r="Q133" s="16">
        <f>'[5]Premissas Cana-Conv'!N29</f>
        <v>0</v>
      </c>
      <c r="R133" s="16">
        <f>'[5]Premissas Cana-Conv'!O29</f>
        <v>962</v>
      </c>
      <c r="S133" s="16">
        <f>'[5]Premissas Cana-Conv'!P29</f>
        <v>1525</v>
      </c>
      <c r="T133" s="21" t="s">
        <v>89</v>
      </c>
    </row>
    <row r="134" spans="1:20" s="12" customFormat="1" x14ac:dyDescent="0.25">
      <c r="B134" s="44" t="s">
        <v>159</v>
      </c>
      <c r="C134" s="13" t="s">
        <v>83</v>
      </c>
      <c r="D134" s="19" t="s">
        <v>81</v>
      </c>
      <c r="E134" s="14"/>
      <c r="F134" s="14" t="s">
        <v>16</v>
      </c>
      <c r="G134" s="15">
        <f>SUM(H134:S134)</f>
        <v>0</v>
      </c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21"/>
    </row>
    <row r="135" spans="1:20" s="12" customFormat="1" x14ac:dyDescent="0.25">
      <c r="B135" s="44" t="s">
        <v>152</v>
      </c>
      <c r="C135" s="13" t="s">
        <v>78</v>
      </c>
      <c r="D135" s="19" t="s">
        <v>377</v>
      </c>
      <c r="E135" s="14"/>
      <c r="F135" s="14" t="s">
        <v>16</v>
      </c>
      <c r="G135" s="15">
        <f>SUM(H135:S135)</f>
        <v>0</v>
      </c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21"/>
    </row>
    <row r="136" spans="1:20" s="12" customFormat="1" x14ac:dyDescent="0.25">
      <c r="B136" s="44" t="s">
        <v>158</v>
      </c>
      <c r="C136" s="13" t="s">
        <v>83</v>
      </c>
      <c r="D136" s="19" t="s">
        <v>80</v>
      </c>
      <c r="E136" s="14"/>
      <c r="F136" s="14" t="s">
        <v>16</v>
      </c>
      <c r="G136" s="15">
        <f>SUM(H136:S136)</f>
        <v>0</v>
      </c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21"/>
    </row>
    <row r="137" spans="1:20" s="12" customFormat="1" x14ac:dyDescent="0.25">
      <c r="B137" s="5"/>
      <c r="C137" s="24" t="s">
        <v>82</v>
      </c>
      <c r="D137" s="25"/>
      <c r="E137" s="54"/>
      <c r="F137" s="27" t="s">
        <v>16</v>
      </c>
      <c r="G137" s="26">
        <f t="shared" ref="G137:S137" si="58">SUM(G133:G136)</f>
        <v>3679</v>
      </c>
      <c r="H137" s="26">
        <f t="shared" si="58"/>
        <v>450</v>
      </c>
      <c r="I137" s="26">
        <f t="shared" si="58"/>
        <v>0</v>
      </c>
      <c r="J137" s="26">
        <f t="shared" si="58"/>
        <v>0</v>
      </c>
      <c r="K137" s="26">
        <f t="shared" si="58"/>
        <v>140</v>
      </c>
      <c r="L137" s="26">
        <f t="shared" si="58"/>
        <v>247</v>
      </c>
      <c r="M137" s="26">
        <f t="shared" si="58"/>
        <v>219</v>
      </c>
      <c r="N137" s="26">
        <f t="shared" si="58"/>
        <v>136</v>
      </c>
      <c r="O137" s="26">
        <f t="shared" si="58"/>
        <v>0</v>
      </c>
      <c r="P137" s="26">
        <f t="shared" si="58"/>
        <v>0</v>
      </c>
      <c r="Q137" s="26">
        <f t="shared" si="58"/>
        <v>0</v>
      </c>
      <c r="R137" s="26">
        <f t="shared" si="58"/>
        <v>962</v>
      </c>
      <c r="S137" s="26">
        <f t="shared" si="58"/>
        <v>1525</v>
      </c>
    </row>
    <row r="138" spans="1:20" s="12" customFormat="1" x14ac:dyDescent="0.25">
      <c r="B138" s="44" t="s">
        <v>367</v>
      </c>
      <c r="C138" s="13" t="s">
        <v>78</v>
      </c>
      <c r="D138" s="19" t="s">
        <v>84</v>
      </c>
      <c r="E138" s="14"/>
      <c r="F138" s="14" t="s">
        <v>4</v>
      </c>
      <c r="G138" s="15">
        <f t="shared" ref="G138:G146" si="59">SUM(H138:S138)</f>
        <v>793</v>
      </c>
      <c r="H138" s="16">
        <f>'[5]Premissas Cana-Conv'!E34</f>
        <v>68</v>
      </c>
      <c r="I138" s="16">
        <f>'[5]Premissas Cana-Conv'!F34</f>
        <v>75</v>
      </c>
      <c r="J138" s="16">
        <f>'[5]Premissas Cana-Conv'!G34</f>
        <v>65</v>
      </c>
      <c r="K138" s="16">
        <f>'[5]Premissas Cana-Conv'!H34</f>
        <v>69</v>
      </c>
      <c r="L138" s="16">
        <f>'[5]Premissas Cana-Conv'!I34</f>
        <v>70</v>
      </c>
      <c r="M138" s="16">
        <f>'[5]Premissas Cana-Conv'!J34</f>
        <v>65</v>
      </c>
      <c r="N138" s="16">
        <f>'[5]Premissas Cana-Conv'!K34</f>
        <v>64</v>
      </c>
      <c r="O138" s="16">
        <f>'[5]Premissas Cana-Conv'!L34</f>
        <v>64</v>
      </c>
      <c r="P138" s="16">
        <f>'[5]Premissas Cana-Conv'!M34</f>
        <v>65</v>
      </c>
      <c r="Q138" s="16">
        <f>'[5]Premissas Cana-Conv'!N34</f>
        <v>65</v>
      </c>
      <c r="R138" s="16">
        <f>'[5]Premissas Cana-Conv'!O34</f>
        <v>55</v>
      </c>
      <c r="S138" s="16">
        <f>'[5]Premissas Cana-Conv'!P34</f>
        <v>68</v>
      </c>
      <c r="T138" s="21" t="s">
        <v>89</v>
      </c>
    </row>
    <row r="139" spans="1:20" s="12" customFormat="1" x14ac:dyDescent="0.25">
      <c r="B139" s="44" t="s">
        <v>367</v>
      </c>
      <c r="C139" s="13" t="s">
        <v>78</v>
      </c>
      <c r="D139" s="19" t="s">
        <v>85</v>
      </c>
      <c r="E139" s="14"/>
      <c r="F139" s="14" t="s">
        <v>4</v>
      </c>
      <c r="G139" s="15">
        <f t="shared" si="59"/>
        <v>180</v>
      </c>
      <c r="H139" s="16">
        <f>'[5]Premissas Cana-Conv'!E35</f>
        <v>15</v>
      </c>
      <c r="I139" s="16">
        <f>'[5]Premissas Cana-Conv'!F35</f>
        <v>15</v>
      </c>
      <c r="J139" s="16">
        <f>'[5]Premissas Cana-Conv'!G35</f>
        <v>15</v>
      </c>
      <c r="K139" s="16">
        <f>'[5]Premissas Cana-Conv'!H35</f>
        <v>15</v>
      </c>
      <c r="L139" s="16">
        <f>'[5]Premissas Cana-Conv'!I35</f>
        <v>15</v>
      </c>
      <c r="M139" s="16">
        <f>'[5]Premissas Cana-Conv'!J35</f>
        <v>15</v>
      </c>
      <c r="N139" s="16">
        <f>'[5]Premissas Cana-Conv'!K35</f>
        <v>15</v>
      </c>
      <c r="O139" s="16">
        <f>'[5]Premissas Cana-Conv'!L35</f>
        <v>15</v>
      </c>
      <c r="P139" s="16">
        <f>'[5]Premissas Cana-Conv'!M35</f>
        <v>15</v>
      </c>
      <c r="Q139" s="16">
        <f>'[5]Premissas Cana-Conv'!N35</f>
        <v>15</v>
      </c>
      <c r="R139" s="16">
        <f>'[5]Premissas Cana-Conv'!O35</f>
        <v>15</v>
      </c>
      <c r="S139" s="16">
        <f>'[5]Premissas Cana-Conv'!P35</f>
        <v>15</v>
      </c>
      <c r="T139" s="21" t="s">
        <v>89</v>
      </c>
    </row>
    <row r="140" spans="1:20" s="12" customFormat="1" x14ac:dyDescent="0.25">
      <c r="B140" s="44" t="s">
        <v>367</v>
      </c>
      <c r="C140" s="13" t="s">
        <v>78</v>
      </c>
      <c r="D140" s="19" t="s">
        <v>86</v>
      </c>
      <c r="E140" s="14"/>
      <c r="F140" s="14" t="s">
        <v>4</v>
      </c>
      <c r="G140" s="15">
        <f t="shared" si="59"/>
        <v>67650</v>
      </c>
      <c r="H140" s="16">
        <f>'[5]Premissas Cana-Conv'!E36</f>
        <v>10050</v>
      </c>
      <c r="I140" s="16">
        <f>'[5]Premissas Cana-Conv'!F36</f>
        <v>7065</v>
      </c>
      <c r="J140" s="16">
        <f>'[5]Premissas Cana-Conv'!G36</f>
        <v>0</v>
      </c>
      <c r="K140" s="16">
        <f>'[5]Premissas Cana-Conv'!H36</f>
        <v>2100</v>
      </c>
      <c r="L140" s="16">
        <f>'[5]Premissas Cana-Conv'!I36</f>
        <v>4005</v>
      </c>
      <c r="M140" s="16">
        <f>'[5]Premissas Cana-Conv'!J36</f>
        <v>3285</v>
      </c>
      <c r="N140" s="16">
        <f>'[5]Premissas Cana-Conv'!K36</f>
        <v>3240</v>
      </c>
      <c r="O140" s="16">
        <f>'[5]Premissas Cana-Conv'!L36</f>
        <v>300</v>
      </c>
      <c r="P140" s="16">
        <f>'[5]Premissas Cana-Conv'!M36</f>
        <v>0</v>
      </c>
      <c r="Q140" s="16">
        <f>'[5]Premissas Cana-Conv'!N36</f>
        <v>0</v>
      </c>
      <c r="R140" s="16">
        <f>'[5]Premissas Cana-Conv'!O36</f>
        <v>14730</v>
      </c>
      <c r="S140" s="16">
        <f>'[5]Premissas Cana-Conv'!P36</f>
        <v>22875</v>
      </c>
      <c r="T140" s="21" t="s">
        <v>89</v>
      </c>
    </row>
    <row r="141" spans="1:20" s="12" customFormat="1" x14ac:dyDescent="0.25">
      <c r="B141" s="44" t="s">
        <v>367</v>
      </c>
      <c r="C141" s="13" t="s">
        <v>78</v>
      </c>
      <c r="D141" s="19" t="s">
        <v>87</v>
      </c>
      <c r="E141" s="14"/>
      <c r="F141" s="14" t="s">
        <v>16</v>
      </c>
      <c r="G141" s="15">
        <f t="shared" si="59"/>
        <v>1039.7093881502128</v>
      </c>
      <c r="H141" s="16">
        <f>'[5]Premissas Cana-Conv'!E37</f>
        <v>147.79411764705881</v>
      </c>
      <c r="I141" s="16">
        <f>'[5]Premissas Cana-Conv'!F37</f>
        <v>94.2</v>
      </c>
      <c r="J141" s="16">
        <f>'[5]Premissas Cana-Conv'!G37</f>
        <v>0</v>
      </c>
      <c r="K141" s="16">
        <f>'[5]Premissas Cana-Conv'!H37</f>
        <v>30.434782608695652</v>
      </c>
      <c r="L141" s="16">
        <f>'[5]Premissas Cana-Conv'!I37</f>
        <v>57.214285714285715</v>
      </c>
      <c r="M141" s="16">
        <f>'[5]Premissas Cana-Conv'!J37</f>
        <v>50.53846153846154</v>
      </c>
      <c r="N141" s="16">
        <f>'[5]Premissas Cana-Conv'!K37</f>
        <v>50.625</v>
      </c>
      <c r="O141" s="16">
        <f>'[5]Premissas Cana-Conv'!L37</f>
        <v>4.6875</v>
      </c>
      <c r="P141" s="16">
        <f>'[5]Premissas Cana-Conv'!M37</f>
        <v>0</v>
      </c>
      <c r="Q141" s="16">
        <f>'[5]Premissas Cana-Conv'!N37</f>
        <v>0</v>
      </c>
      <c r="R141" s="16">
        <f>'[5]Premissas Cana-Conv'!O37</f>
        <v>267.81818181818181</v>
      </c>
      <c r="S141" s="16">
        <f>'[5]Premissas Cana-Conv'!P37</f>
        <v>336.39705882352939</v>
      </c>
      <c r="T141" s="21" t="s">
        <v>89</v>
      </c>
    </row>
    <row r="142" spans="1:20" s="12" customFormat="1" x14ac:dyDescent="0.25">
      <c r="B142" s="5"/>
      <c r="C142" s="24" t="s">
        <v>88</v>
      </c>
      <c r="D142" s="25"/>
      <c r="E142" s="54"/>
      <c r="F142" s="27" t="s">
        <v>4</v>
      </c>
      <c r="G142" s="26">
        <f t="shared" ref="G142:S142" si="60">G140</f>
        <v>67650</v>
      </c>
      <c r="H142" s="26">
        <f t="shared" si="60"/>
        <v>10050</v>
      </c>
      <c r="I142" s="26">
        <f t="shared" si="60"/>
        <v>7065</v>
      </c>
      <c r="J142" s="26">
        <f t="shared" si="60"/>
        <v>0</v>
      </c>
      <c r="K142" s="26">
        <f t="shared" si="60"/>
        <v>2100</v>
      </c>
      <c r="L142" s="26">
        <f t="shared" si="60"/>
        <v>4005</v>
      </c>
      <c r="M142" s="26">
        <f t="shared" si="60"/>
        <v>3285</v>
      </c>
      <c r="N142" s="26">
        <f t="shared" si="60"/>
        <v>3240</v>
      </c>
      <c r="O142" s="26">
        <f t="shared" si="60"/>
        <v>300</v>
      </c>
      <c r="P142" s="26">
        <f t="shared" si="60"/>
        <v>0</v>
      </c>
      <c r="Q142" s="26">
        <f t="shared" si="60"/>
        <v>0</v>
      </c>
      <c r="R142" s="26">
        <f t="shared" si="60"/>
        <v>14730</v>
      </c>
      <c r="S142" s="26">
        <f t="shared" si="60"/>
        <v>22875</v>
      </c>
    </row>
    <row r="143" spans="1:20" s="12" customFormat="1" x14ac:dyDescent="0.25">
      <c r="B143" s="43" t="s">
        <v>263</v>
      </c>
      <c r="C143" s="13" t="s">
        <v>78</v>
      </c>
      <c r="D143" s="19" t="s">
        <v>90</v>
      </c>
      <c r="E143" s="14"/>
      <c r="F143" s="14" t="s">
        <v>93</v>
      </c>
      <c r="G143" s="15">
        <f t="shared" si="59"/>
        <v>607</v>
      </c>
      <c r="H143" s="16">
        <f>'[8]PLANO ATIVIDADE - UJM'!E115</f>
        <v>207</v>
      </c>
      <c r="I143" s="16">
        <f>'[8]PLANO ATIVIDADE - UJM'!F115</f>
        <v>200</v>
      </c>
      <c r="J143" s="16">
        <f>'[8]PLANO ATIVIDADE - UJM'!G115</f>
        <v>200</v>
      </c>
      <c r="K143" s="16">
        <f>'[8]PLANO ATIVIDADE - UJM'!H115</f>
        <v>0</v>
      </c>
      <c r="L143" s="16">
        <f>'[8]PLANO ATIVIDADE - UJM'!I115</f>
        <v>0</v>
      </c>
      <c r="M143" s="16">
        <f>'[8]PLANO ATIVIDADE - UJM'!J115</f>
        <v>0</v>
      </c>
      <c r="N143" s="16">
        <f>'[8]PLANO ATIVIDADE - UJM'!K115</f>
        <v>0</v>
      </c>
      <c r="O143" s="16">
        <f>'[8]PLANO ATIVIDADE - UJM'!L115</f>
        <v>0</v>
      </c>
      <c r="P143" s="16">
        <f>'[8]PLANO ATIVIDADE - UJM'!M115</f>
        <v>0</v>
      </c>
      <c r="Q143" s="16">
        <f>'[8]PLANO ATIVIDADE - UJM'!N115</f>
        <v>0</v>
      </c>
      <c r="R143" s="16">
        <f>'[8]PLANO ATIVIDADE - UJM'!O115</f>
        <v>0</v>
      </c>
      <c r="S143" s="16">
        <f>'[8]PLANO ATIVIDADE - UJM'!P115</f>
        <v>0</v>
      </c>
      <c r="T143" s="21"/>
    </row>
    <row r="144" spans="1:20" s="12" customFormat="1" x14ac:dyDescent="0.25">
      <c r="B144" s="43" t="s">
        <v>262</v>
      </c>
      <c r="C144" s="13" t="s">
        <v>78</v>
      </c>
      <c r="D144" s="19" t="s">
        <v>91</v>
      </c>
      <c r="E144" s="14"/>
      <c r="F144" s="14" t="s">
        <v>93</v>
      </c>
      <c r="G144" s="15">
        <f t="shared" si="59"/>
        <v>1468</v>
      </c>
      <c r="H144" s="16">
        <f>'[8]PLANO ATIVIDADE - UJM'!E116</f>
        <v>0</v>
      </c>
      <c r="I144" s="16">
        <f>'[8]PLANO ATIVIDADE - UJM'!F116</f>
        <v>0</v>
      </c>
      <c r="J144" s="16">
        <f>'[8]PLANO ATIVIDADE - UJM'!G116</f>
        <v>0</v>
      </c>
      <c r="K144" s="16">
        <f>'[8]PLANO ATIVIDADE - UJM'!H116</f>
        <v>280</v>
      </c>
      <c r="L144" s="16">
        <f>'[8]PLANO ATIVIDADE - UJM'!I116</f>
        <v>534</v>
      </c>
      <c r="M144" s="16">
        <f>'[8]PLANO ATIVIDADE - UJM'!J116</f>
        <v>438</v>
      </c>
      <c r="N144" s="16">
        <f>'[8]PLANO ATIVIDADE - UJM'!K116</f>
        <v>216</v>
      </c>
      <c r="O144" s="16">
        <f>'[8]PLANO ATIVIDADE - UJM'!L116</f>
        <v>0</v>
      </c>
      <c r="P144" s="16">
        <f>'[8]PLANO ATIVIDADE - UJM'!M116</f>
        <v>0</v>
      </c>
      <c r="Q144" s="16">
        <f>'[8]PLANO ATIVIDADE - UJM'!N116</f>
        <v>0</v>
      </c>
      <c r="R144" s="16">
        <f>'[8]PLANO ATIVIDADE - UJM'!O116</f>
        <v>0</v>
      </c>
      <c r="S144" s="16">
        <f>'[8]PLANO ATIVIDADE - UJM'!P116</f>
        <v>0</v>
      </c>
      <c r="T144" s="21"/>
    </row>
    <row r="145" spans="2:20" s="12" customFormat="1" x14ac:dyDescent="0.25">
      <c r="B145" s="43" t="s">
        <v>261</v>
      </c>
      <c r="C145" s="13" t="s">
        <v>78</v>
      </c>
      <c r="D145" s="19" t="s">
        <v>51</v>
      </c>
      <c r="E145" s="14"/>
      <c r="F145" s="14" t="s">
        <v>93</v>
      </c>
      <c r="G145" s="15">
        <f t="shared" si="59"/>
        <v>0</v>
      </c>
      <c r="H145" s="16">
        <f>'[8]PLANO ATIVIDADE - UJM'!E117</f>
        <v>0</v>
      </c>
      <c r="I145" s="16">
        <f>'[8]PLANO ATIVIDADE - UJM'!F117</f>
        <v>0</v>
      </c>
      <c r="J145" s="16">
        <f>'[8]PLANO ATIVIDADE - UJM'!G117</f>
        <v>0</v>
      </c>
      <c r="K145" s="16">
        <f>'[8]PLANO ATIVIDADE - UJM'!H117</f>
        <v>0</v>
      </c>
      <c r="L145" s="16">
        <f>'[8]PLANO ATIVIDADE - UJM'!I117</f>
        <v>0</v>
      </c>
      <c r="M145" s="16">
        <f>'[8]PLANO ATIVIDADE - UJM'!J117</f>
        <v>0</v>
      </c>
      <c r="N145" s="16">
        <f>'[8]PLANO ATIVIDADE - UJM'!K117</f>
        <v>0</v>
      </c>
      <c r="O145" s="16">
        <f>'[8]PLANO ATIVIDADE - UJM'!L117</f>
        <v>0</v>
      </c>
      <c r="P145" s="16">
        <f>'[8]PLANO ATIVIDADE - UJM'!M117</f>
        <v>0</v>
      </c>
      <c r="Q145" s="16">
        <f>'[8]PLANO ATIVIDADE - UJM'!N117</f>
        <v>0</v>
      </c>
      <c r="R145" s="16">
        <f>'[8]PLANO ATIVIDADE - UJM'!O117</f>
        <v>0</v>
      </c>
      <c r="S145" s="16">
        <f>'[8]PLANO ATIVIDADE - UJM'!P117</f>
        <v>0</v>
      </c>
      <c r="T145" s="21"/>
    </row>
    <row r="146" spans="2:20" s="12" customFormat="1" x14ac:dyDescent="0.25">
      <c r="B146" s="43" t="s">
        <v>264</v>
      </c>
      <c r="C146" s="13" t="s">
        <v>78</v>
      </c>
      <c r="D146" s="19" t="s">
        <v>92</v>
      </c>
      <c r="E146" s="14"/>
      <c r="F146" s="14" t="s">
        <v>93</v>
      </c>
      <c r="G146" s="15">
        <f t="shared" si="59"/>
        <v>0</v>
      </c>
      <c r="H146" s="16">
        <f>'[8]PLANO ATIVIDADE - UJM'!E118</f>
        <v>0</v>
      </c>
      <c r="I146" s="16">
        <f>'[8]PLANO ATIVIDADE - UJM'!F118</f>
        <v>0</v>
      </c>
      <c r="J146" s="16">
        <f>'[8]PLANO ATIVIDADE - UJM'!G118</f>
        <v>0</v>
      </c>
      <c r="K146" s="16">
        <f>'[8]PLANO ATIVIDADE - UJM'!H118</f>
        <v>0</v>
      </c>
      <c r="L146" s="16">
        <f>'[8]PLANO ATIVIDADE - UJM'!I118</f>
        <v>0</v>
      </c>
      <c r="M146" s="16">
        <f>'[8]PLANO ATIVIDADE - UJM'!J118</f>
        <v>0</v>
      </c>
      <c r="N146" s="16">
        <f>'[8]PLANO ATIVIDADE - UJM'!K118</f>
        <v>0</v>
      </c>
      <c r="O146" s="16">
        <f>'[8]PLANO ATIVIDADE - UJM'!L118</f>
        <v>0</v>
      </c>
      <c r="P146" s="16">
        <f>'[8]PLANO ATIVIDADE - UJM'!M118</f>
        <v>0</v>
      </c>
      <c r="Q146" s="16">
        <f>'[8]PLANO ATIVIDADE - UJM'!N118</f>
        <v>0</v>
      </c>
      <c r="R146" s="16">
        <f>'[8]PLANO ATIVIDADE - UJM'!O118</f>
        <v>0</v>
      </c>
      <c r="S146" s="16">
        <f>'[8]PLANO ATIVIDADE - UJM'!P118</f>
        <v>0</v>
      </c>
      <c r="T146" s="21"/>
    </row>
    <row r="148" spans="2:20" s="12" customFormat="1" x14ac:dyDescent="0.25">
      <c r="B148" s="5"/>
      <c r="C148" s="28" t="s">
        <v>94</v>
      </c>
      <c r="D148" s="29"/>
      <c r="E148" s="89"/>
      <c r="F148" s="30"/>
      <c r="G148" s="31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3"/>
      <c r="T148" s="21"/>
    </row>
    <row r="149" spans="2:20" s="12" customFormat="1" x14ac:dyDescent="0.25">
      <c r="B149" s="43" t="s">
        <v>315</v>
      </c>
      <c r="C149" s="13" t="s">
        <v>94</v>
      </c>
      <c r="D149" s="19" t="s">
        <v>79</v>
      </c>
      <c r="E149" s="14"/>
      <c r="F149" s="14" t="s">
        <v>16</v>
      </c>
      <c r="G149" s="15">
        <f>SUM(H149:S149)</f>
        <v>1770</v>
      </c>
      <c r="H149" s="16">
        <f>'[9]Premissas Cana-Org'!E25</f>
        <v>450</v>
      </c>
      <c r="I149" s="16">
        <f>'[9]Premissas Cana-Org'!F25</f>
        <v>500</v>
      </c>
      <c r="J149" s="16">
        <f>'[9]Premissas Cana-Org'!G25</f>
        <v>330</v>
      </c>
      <c r="K149" s="16">
        <f>'[9]Premissas Cana-Org'!H25</f>
        <v>190</v>
      </c>
      <c r="L149" s="16">
        <f>'[9]Premissas Cana-Org'!I25</f>
        <v>0</v>
      </c>
      <c r="M149" s="16">
        <f>'[9]Premissas Cana-Org'!J25</f>
        <v>0</v>
      </c>
      <c r="N149" s="16">
        <f>'[9]Premissas Cana-Org'!K25</f>
        <v>0</v>
      </c>
      <c r="O149" s="16">
        <f>'[9]Premissas Cana-Org'!L25</f>
        <v>0</v>
      </c>
      <c r="P149" s="16">
        <f>'[9]Premissas Cana-Org'!M25</f>
        <v>0</v>
      </c>
      <c r="Q149" s="16">
        <f>'[9]Premissas Cana-Org'!N25</f>
        <v>0</v>
      </c>
      <c r="R149" s="16">
        <f>'[9]Premissas Cana-Org'!O25</f>
        <v>0</v>
      </c>
      <c r="S149" s="16">
        <f>'[9]Premissas Cana-Org'!P25</f>
        <v>300</v>
      </c>
      <c r="T149" s="21" t="s">
        <v>89</v>
      </c>
    </row>
    <row r="150" spans="2:20" s="12" customFormat="1" x14ac:dyDescent="0.25">
      <c r="B150" s="43" t="s">
        <v>378</v>
      </c>
      <c r="C150" s="13" t="s">
        <v>94</v>
      </c>
      <c r="D150" s="19" t="s">
        <v>81</v>
      </c>
      <c r="E150" s="14"/>
      <c r="F150" s="14" t="s">
        <v>16</v>
      </c>
      <c r="G150" s="15">
        <f t="shared" ref="G150:G152" si="61">SUM(H150:S150)</f>
        <v>0</v>
      </c>
      <c r="H150" s="16">
        <f>'[9]Premissas Cana-Org'!E26</f>
        <v>0</v>
      </c>
      <c r="I150" s="16">
        <f>'[9]Premissas Cana-Org'!F26</f>
        <v>0</v>
      </c>
      <c r="J150" s="16">
        <f>'[9]Premissas Cana-Org'!G26</f>
        <v>0</v>
      </c>
      <c r="K150" s="16">
        <f>'[9]Premissas Cana-Org'!H26</f>
        <v>0</v>
      </c>
      <c r="L150" s="16">
        <f>'[9]Premissas Cana-Org'!I26</f>
        <v>0</v>
      </c>
      <c r="M150" s="16">
        <f>'[9]Premissas Cana-Org'!J26</f>
        <v>0</v>
      </c>
      <c r="N150" s="16">
        <f>'[9]Premissas Cana-Org'!K26</f>
        <v>0</v>
      </c>
      <c r="O150" s="16">
        <f>'[9]Premissas Cana-Org'!L26</f>
        <v>0</v>
      </c>
      <c r="P150" s="16">
        <f>'[9]Premissas Cana-Org'!M26</f>
        <v>0</v>
      </c>
      <c r="Q150" s="16">
        <f>'[9]Premissas Cana-Org'!N26</f>
        <v>0</v>
      </c>
      <c r="R150" s="16">
        <f>'[9]Premissas Cana-Org'!O26</f>
        <v>0</v>
      </c>
      <c r="S150" s="16">
        <f>'[9]Premissas Cana-Org'!P26</f>
        <v>0</v>
      </c>
      <c r="T150" s="21" t="s">
        <v>89</v>
      </c>
    </row>
    <row r="151" spans="2:20" s="12" customFormat="1" x14ac:dyDescent="0.25">
      <c r="B151" s="43" t="s">
        <v>379</v>
      </c>
      <c r="C151" s="13" t="s">
        <v>94</v>
      </c>
      <c r="D151" s="19" t="s">
        <v>377</v>
      </c>
      <c r="E151" s="14"/>
      <c r="F151" s="14" t="s">
        <v>16</v>
      </c>
      <c r="G151" s="15">
        <f t="shared" si="61"/>
        <v>20</v>
      </c>
      <c r="H151" s="16">
        <f>'[9]Premissas Cana-Org'!E27</f>
        <v>0</v>
      </c>
      <c r="I151" s="16">
        <f>'[9]Premissas Cana-Org'!F27</f>
        <v>0</v>
      </c>
      <c r="J151" s="16">
        <f>'[9]Premissas Cana-Org'!G27</f>
        <v>0</v>
      </c>
      <c r="K151" s="16">
        <f>'[9]Premissas Cana-Org'!H27</f>
        <v>0</v>
      </c>
      <c r="L151" s="16">
        <f>'[9]Premissas Cana-Org'!I27</f>
        <v>0</v>
      </c>
      <c r="M151" s="16">
        <f>'[9]Premissas Cana-Org'!J27</f>
        <v>0</v>
      </c>
      <c r="N151" s="16">
        <f>'[9]Premissas Cana-Org'!K27</f>
        <v>20</v>
      </c>
      <c r="O151" s="16">
        <f>'[9]Premissas Cana-Org'!L27</f>
        <v>0</v>
      </c>
      <c r="P151" s="16">
        <f>'[9]Premissas Cana-Org'!M27</f>
        <v>0</v>
      </c>
      <c r="Q151" s="16">
        <f>'[9]Premissas Cana-Org'!N27</f>
        <v>0</v>
      </c>
      <c r="R151" s="16">
        <f>'[9]Premissas Cana-Org'!O27</f>
        <v>0</v>
      </c>
      <c r="S151" s="16">
        <f>'[9]Premissas Cana-Org'!P27</f>
        <v>0</v>
      </c>
      <c r="T151" s="21" t="s">
        <v>89</v>
      </c>
    </row>
    <row r="152" spans="2:20" s="12" customFormat="1" x14ac:dyDescent="0.25">
      <c r="B152" s="43" t="s">
        <v>380</v>
      </c>
      <c r="C152" s="13" t="s">
        <v>94</v>
      </c>
      <c r="D152" s="19" t="s">
        <v>80</v>
      </c>
      <c r="E152" s="14"/>
      <c r="F152" s="14" t="s">
        <v>16</v>
      </c>
      <c r="G152" s="15">
        <f t="shared" si="61"/>
        <v>134</v>
      </c>
      <c r="H152" s="16">
        <f>'[9]Premissas Cana-Org'!E28</f>
        <v>134</v>
      </c>
      <c r="I152" s="16">
        <f>'[9]Premissas Cana-Org'!F28</f>
        <v>0</v>
      </c>
      <c r="J152" s="16">
        <f>'[9]Premissas Cana-Org'!G28</f>
        <v>0</v>
      </c>
      <c r="K152" s="16">
        <f>'[9]Premissas Cana-Org'!H28</f>
        <v>0</v>
      </c>
      <c r="L152" s="16">
        <f>'[9]Premissas Cana-Org'!I28</f>
        <v>0</v>
      </c>
      <c r="M152" s="16">
        <f>'[9]Premissas Cana-Org'!J28</f>
        <v>0</v>
      </c>
      <c r="N152" s="16">
        <f>'[9]Premissas Cana-Org'!K28</f>
        <v>0</v>
      </c>
      <c r="O152" s="16">
        <f>'[9]Premissas Cana-Org'!L28</f>
        <v>0</v>
      </c>
      <c r="P152" s="16">
        <f>'[9]Premissas Cana-Org'!M28</f>
        <v>0</v>
      </c>
      <c r="Q152" s="16">
        <f>'[9]Premissas Cana-Org'!N28</f>
        <v>0</v>
      </c>
      <c r="R152" s="16">
        <f>'[9]Premissas Cana-Org'!O28</f>
        <v>0</v>
      </c>
      <c r="S152" s="16">
        <f>'[9]Premissas Cana-Org'!P28</f>
        <v>0</v>
      </c>
      <c r="T152" s="21" t="s">
        <v>89</v>
      </c>
    </row>
    <row r="153" spans="2:20" s="12" customFormat="1" x14ac:dyDescent="0.25">
      <c r="B153" s="5"/>
      <c r="C153" s="24" t="s">
        <v>82</v>
      </c>
      <c r="D153" s="25"/>
      <c r="E153" s="54"/>
      <c r="F153" s="27" t="s">
        <v>16</v>
      </c>
      <c r="G153" s="26">
        <f>SUM(G149:G152)</f>
        <v>1924</v>
      </c>
      <c r="H153" s="26">
        <f>SUM(H149:H152)</f>
        <v>584</v>
      </c>
      <c r="I153" s="26">
        <f t="shared" ref="I153" si="62">SUM(I149:I152)</f>
        <v>500</v>
      </c>
      <c r="J153" s="26">
        <f t="shared" ref="J153" si="63">SUM(J149:J152)</f>
        <v>330</v>
      </c>
      <c r="K153" s="26">
        <f t="shared" ref="K153" si="64">SUM(K149:K152)</f>
        <v>190</v>
      </c>
      <c r="L153" s="26">
        <f t="shared" ref="L153" si="65">SUM(L149:L152)</f>
        <v>0</v>
      </c>
      <c r="M153" s="26">
        <f t="shared" ref="M153" si="66">SUM(M149:M152)</f>
        <v>0</v>
      </c>
      <c r="N153" s="26">
        <f t="shared" ref="N153" si="67">SUM(N149:N152)</f>
        <v>20</v>
      </c>
      <c r="O153" s="26">
        <f t="shared" ref="O153" si="68">SUM(O149:O152)</f>
        <v>0</v>
      </c>
      <c r="P153" s="26">
        <f t="shared" ref="P153" si="69">SUM(P149:P152)</f>
        <v>0</v>
      </c>
      <c r="Q153" s="26">
        <f t="shared" ref="Q153" si="70">SUM(Q149:Q152)</f>
        <v>0</v>
      </c>
      <c r="R153" s="26">
        <f t="shared" ref="R153" si="71">SUM(R149:R152)</f>
        <v>0</v>
      </c>
      <c r="S153" s="26">
        <f t="shared" ref="S153" si="72">SUM(S149:S152)</f>
        <v>300</v>
      </c>
    </row>
    <row r="154" spans="2:20" s="12" customFormat="1" x14ac:dyDescent="0.25">
      <c r="B154" s="44" t="s">
        <v>354</v>
      </c>
      <c r="C154" s="13" t="s">
        <v>94</v>
      </c>
      <c r="D154" s="19" t="s">
        <v>95</v>
      </c>
      <c r="E154" s="14"/>
      <c r="F154" s="14" t="s">
        <v>4</v>
      </c>
      <c r="G154" s="15">
        <f>SUM(H154:S154)</f>
        <v>765</v>
      </c>
      <c r="H154" s="16">
        <f>'[9]Premissas Cana-Org'!E30</f>
        <v>68</v>
      </c>
      <c r="I154" s="16">
        <f>'[9]Premissas Cana-Org'!F30</f>
        <v>68</v>
      </c>
      <c r="J154" s="16">
        <f>'[9]Premissas Cana-Org'!G30</f>
        <v>60</v>
      </c>
      <c r="K154" s="16">
        <f>'[9]Premissas Cana-Org'!H30</f>
        <v>60</v>
      </c>
      <c r="L154" s="16">
        <f>'[9]Premissas Cana-Org'!I30</f>
        <v>70</v>
      </c>
      <c r="M154" s="16">
        <f>'[9]Premissas Cana-Org'!J30</f>
        <v>65</v>
      </c>
      <c r="N154" s="16">
        <f>'[9]Premissas Cana-Org'!K30</f>
        <v>60</v>
      </c>
      <c r="O154" s="16">
        <f>'[9]Premissas Cana-Org'!L30</f>
        <v>64</v>
      </c>
      <c r="P154" s="16">
        <f>'[9]Premissas Cana-Org'!M30</f>
        <v>65</v>
      </c>
      <c r="Q154" s="16">
        <f>'[9]Premissas Cana-Org'!N30</f>
        <v>65</v>
      </c>
      <c r="R154" s="16">
        <f>'[9]Premissas Cana-Org'!O30</f>
        <v>55</v>
      </c>
      <c r="S154" s="16">
        <f>'[9]Premissas Cana-Org'!P30</f>
        <v>65</v>
      </c>
      <c r="T154" s="21" t="s">
        <v>89</v>
      </c>
    </row>
    <row r="155" spans="2:20" s="12" customFormat="1" x14ac:dyDescent="0.25">
      <c r="B155" s="44" t="s">
        <v>354</v>
      </c>
      <c r="C155" s="13" t="s">
        <v>94</v>
      </c>
      <c r="D155" s="19" t="s">
        <v>85</v>
      </c>
      <c r="E155" s="14"/>
      <c r="F155" s="14" t="s">
        <v>4</v>
      </c>
      <c r="G155" s="15">
        <f t="shared" ref="G155:G157" si="73">SUM(H155:S155)</f>
        <v>192</v>
      </c>
      <c r="H155" s="16">
        <f>'[9]Premissas Cana-Org'!E31</f>
        <v>16</v>
      </c>
      <c r="I155" s="16">
        <f>'[9]Premissas Cana-Org'!F31</f>
        <v>16</v>
      </c>
      <c r="J155" s="16">
        <f>'[9]Premissas Cana-Org'!G31</f>
        <v>16</v>
      </c>
      <c r="K155" s="16">
        <f>'[9]Premissas Cana-Org'!H31</f>
        <v>16</v>
      </c>
      <c r="L155" s="16">
        <f>'[9]Premissas Cana-Org'!I31</f>
        <v>16</v>
      </c>
      <c r="M155" s="16">
        <f>'[9]Premissas Cana-Org'!J31</f>
        <v>16</v>
      </c>
      <c r="N155" s="16">
        <f>'[9]Premissas Cana-Org'!K31</f>
        <v>16</v>
      </c>
      <c r="O155" s="16">
        <f>'[9]Premissas Cana-Org'!L31</f>
        <v>16</v>
      </c>
      <c r="P155" s="16">
        <f>'[9]Premissas Cana-Org'!M31</f>
        <v>16</v>
      </c>
      <c r="Q155" s="16">
        <f>'[9]Premissas Cana-Org'!N31</f>
        <v>16</v>
      </c>
      <c r="R155" s="16">
        <f>'[9]Premissas Cana-Org'!O31</f>
        <v>16</v>
      </c>
      <c r="S155" s="16">
        <f>'[9]Premissas Cana-Org'!P31</f>
        <v>16</v>
      </c>
      <c r="T155" s="21" t="s">
        <v>89</v>
      </c>
    </row>
    <row r="156" spans="2:20" s="12" customFormat="1" x14ac:dyDescent="0.25">
      <c r="B156" s="44" t="s">
        <v>354</v>
      </c>
      <c r="C156" s="13" t="s">
        <v>94</v>
      </c>
      <c r="D156" s="19" t="s">
        <v>86</v>
      </c>
      <c r="E156" s="14"/>
      <c r="F156" s="14" t="s">
        <v>4</v>
      </c>
      <c r="G156" s="15">
        <f t="shared" si="73"/>
        <v>30784</v>
      </c>
      <c r="H156" s="16">
        <f>'[9]Premissas Cana-Org'!E32</f>
        <v>9344</v>
      </c>
      <c r="I156" s="16">
        <f>'[9]Premissas Cana-Org'!F32</f>
        <v>8000</v>
      </c>
      <c r="J156" s="16">
        <f>'[9]Premissas Cana-Org'!G32</f>
        <v>5280</v>
      </c>
      <c r="K156" s="16">
        <f>'[9]Premissas Cana-Org'!H32</f>
        <v>3040</v>
      </c>
      <c r="L156" s="16">
        <f>'[9]Premissas Cana-Org'!I32</f>
        <v>0</v>
      </c>
      <c r="M156" s="16">
        <f>'[9]Premissas Cana-Org'!J32</f>
        <v>0</v>
      </c>
      <c r="N156" s="16">
        <f>'[9]Premissas Cana-Org'!K32</f>
        <v>320</v>
      </c>
      <c r="O156" s="16">
        <f>'[9]Premissas Cana-Org'!L32</f>
        <v>0</v>
      </c>
      <c r="P156" s="16">
        <f>'[9]Premissas Cana-Org'!M32</f>
        <v>0</v>
      </c>
      <c r="Q156" s="16">
        <f>'[9]Premissas Cana-Org'!N32</f>
        <v>0</v>
      </c>
      <c r="R156" s="16">
        <f>'[9]Premissas Cana-Org'!O32</f>
        <v>0</v>
      </c>
      <c r="S156" s="16">
        <f>'[9]Premissas Cana-Org'!P32</f>
        <v>4800</v>
      </c>
      <c r="T156" s="21" t="s">
        <v>89</v>
      </c>
    </row>
    <row r="157" spans="2:20" s="12" customFormat="1" x14ac:dyDescent="0.25">
      <c r="B157" s="44" t="s">
        <v>354</v>
      </c>
      <c r="C157" s="13" t="s">
        <v>94</v>
      </c>
      <c r="D157" s="19" t="s">
        <v>96</v>
      </c>
      <c r="E157" s="14"/>
      <c r="F157" s="14" t="s">
        <v>16</v>
      </c>
      <c r="G157" s="15">
        <f t="shared" si="73"/>
        <v>472.90497737556564</v>
      </c>
      <c r="H157" s="16">
        <f>'[9]Premissas Cana-Org'!E33</f>
        <v>137.41176470588235</v>
      </c>
      <c r="I157" s="16">
        <f>'[9]Premissas Cana-Org'!F33</f>
        <v>117.64705882352941</v>
      </c>
      <c r="J157" s="16">
        <f>'[9]Premissas Cana-Org'!G33</f>
        <v>88</v>
      </c>
      <c r="K157" s="16">
        <f>'[9]Premissas Cana-Org'!H33</f>
        <v>50.666666666666664</v>
      </c>
      <c r="L157" s="16">
        <f>'[9]Premissas Cana-Org'!I33</f>
        <v>0</v>
      </c>
      <c r="M157" s="16">
        <f>'[9]Premissas Cana-Org'!J33</f>
        <v>0</v>
      </c>
      <c r="N157" s="16">
        <f>'[9]Premissas Cana-Org'!K33</f>
        <v>5.333333333333333</v>
      </c>
      <c r="O157" s="16">
        <f>'[9]Premissas Cana-Org'!L33</f>
        <v>0</v>
      </c>
      <c r="P157" s="16">
        <f>'[9]Premissas Cana-Org'!M33</f>
        <v>0</v>
      </c>
      <c r="Q157" s="16">
        <f>'[9]Premissas Cana-Org'!N33</f>
        <v>0</v>
      </c>
      <c r="R157" s="16">
        <f>'[9]Premissas Cana-Org'!O33</f>
        <v>0</v>
      </c>
      <c r="S157" s="16">
        <f>'[9]Premissas Cana-Org'!P33</f>
        <v>73.84615384615384</v>
      </c>
      <c r="T157" s="21" t="s">
        <v>89</v>
      </c>
    </row>
    <row r="158" spans="2:20" s="12" customFormat="1" x14ac:dyDescent="0.25">
      <c r="B158" s="5"/>
      <c r="C158" s="24" t="s">
        <v>88</v>
      </c>
      <c r="D158" s="25"/>
      <c r="E158" s="54"/>
      <c r="F158" s="27" t="s">
        <v>4</v>
      </c>
      <c r="G158" s="26">
        <f>G156</f>
        <v>30784</v>
      </c>
      <c r="H158" s="26">
        <f>H156</f>
        <v>9344</v>
      </c>
      <c r="I158" s="26">
        <f t="shared" ref="I158:S158" si="74">I156</f>
        <v>8000</v>
      </c>
      <c r="J158" s="26">
        <f t="shared" si="74"/>
        <v>5280</v>
      </c>
      <c r="K158" s="26">
        <f t="shared" si="74"/>
        <v>3040</v>
      </c>
      <c r="L158" s="26">
        <f t="shared" si="74"/>
        <v>0</v>
      </c>
      <c r="M158" s="26">
        <f t="shared" si="74"/>
        <v>0</v>
      </c>
      <c r="N158" s="26">
        <f t="shared" si="74"/>
        <v>320</v>
      </c>
      <c r="O158" s="26">
        <f t="shared" si="74"/>
        <v>0</v>
      </c>
      <c r="P158" s="26">
        <f t="shared" si="74"/>
        <v>0</v>
      </c>
      <c r="Q158" s="26">
        <f t="shared" si="74"/>
        <v>0</v>
      </c>
      <c r="R158" s="26">
        <f t="shared" si="74"/>
        <v>0</v>
      </c>
      <c r="S158" s="26">
        <f t="shared" si="74"/>
        <v>4800</v>
      </c>
    </row>
    <row r="159" spans="2:20" s="12" customFormat="1" x14ac:dyDescent="0.25">
      <c r="B159" s="43" t="s">
        <v>317</v>
      </c>
      <c r="C159" s="13" t="s">
        <v>94</v>
      </c>
      <c r="D159" s="19" t="s">
        <v>91</v>
      </c>
      <c r="E159" s="14"/>
      <c r="F159" s="14" t="s">
        <v>16</v>
      </c>
      <c r="G159" s="15">
        <f>SUM(H159:S159)</f>
        <v>1540</v>
      </c>
      <c r="H159" s="16">
        <f>'[8]PLANO ATIVIDADE - UJM'!E130</f>
        <v>0</v>
      </c>
      <c r="I159" s="16">
        <f>'[8]PLANO ATIVIDADE - UJM'!F130</f>
        <v>500</v>
      </c>
      <c r="J159" s="16">
        <f>'[8]PLANO ATIVIDADE - UJM'!G130</f>
        <v>660</v>
      </c>
      <c r="K159" s="16">
        <f>'[8]PLANO ATIVIDADE - UJM'!H130</f>
        <v>380</v>
      </c>
      <c r="L159" s="16">
        <f>'[8]PLANO ATIVIDADE - UJM'!I130</f>
        <v>0</v>
      </c>
      <c r="M159" s="16">
        <f>'[8]PLANO ATIVIDADE - UJM'!J130</f>
        <v>0</v>
      </c>
      <c r="N159" s="16">
        <f>'[8]PLANO ATIVIDADE - UJM'!K130</f>
        <v>0</v>
      </c>
      <c r="O159" s="16">
        <f>'[8]PLANO ATIVIDADE - UJM'!L130</f>
        <v>0</v>
      </c>
      <c r="P159" s="16">
        <f>'[8]PLANO ATIVIDADE - UJM'!M130</f>
        <v>0</v>
      </c>
      <c r="Q159" s="16">
        <f>'[8]PLANO ATIVIDADE - UJM'!N130</f>
        <v>0</v>
      </c>
      <c r="R159" s="16">
        <f>'[8]PLANO ATIVIDADE - UJM'!O130</f>
        <v>0</v>
      </c>
      <c r="S159" s="16">
        <f>'[8]PLANO ATIVIDADE - UJM'!P130</f>
        <v>0</v>
      </c>
      <c r="T159" s="21" t="s">
        <v>89</v>
      </c>
    </row>
    <row r="160" spans="2:20" s="12" customFormat="1" x14ac:dyDescent="0.25">
      <c r="B160" s="43" t="s">
        <v>318</v>
      </c>
      <c r="C160" s="13" t="s">
        <v>94</v>
      </c>
      <c r="D160" s="19" t="s">
        <v>90</v>
      </c>
      <c r="E160" s="14"/>
      <c r="F160" s="14" t="s">
        <v>16</v>
      </c>
      <c r="G160" s="15">
        <f t="shared" ref="G160:G162" si="75">SUM(H160:S160)</f>
        <v>340</v>
      </c>
      <c r="H160" s="16">
        <f>'[8]PLANO ATIVIDADE - UJM'!E131</f>
        <v>170</v>
      </c>
      <c r="I160" s="16">
        <f>'[8]PLANO ATIVIDADE - UJM'!F131</f>
        <v>170</v>
      </c>
      <c r="J160" s="16">
        <f>'[8]PLANO ATIVIDADE - UJM'!G131</f>
        <v>0</v>
      </c>
      <c r="K160" s="16">
        <f>'[8]PLANO ATIVIDADE - UJM'!H131</f>
        <v>0</v>
      </c>
      <c r="L160" s="16">
        <f>'[8]PLANO ATIVIDADE - UJM'!I131</f>
        <v>0</v>
      </c>
      <c r="M160" s="16">
        <f>'[8]PLANO ATIVIDADE - UJM'!J131</f>
        <v>0</v>
      </c>
      <c r="N160" s="16">
        <f>'[8]PLANO ATIVIDADE - UJM'!K131</f>
        <v>0</v>
      </c>
      <c r="O160" s="16">
        <f>'[8]PLANO ATIVIDADE - UJM'!L131</f>
        <v>0</v>
      </c>
      <c r="P160" s="16">
        <f>'[8]PLANO ATIVIDADE - UJM'!M131</f>
        <v>0</v>
      </c>
      <c r="Q160" s="16">
        <f>'[8]PLANO ATIVIDADE - UJM'!N131</f>
        <v>0</v>
      </c>
      <c r="R160" s="16">
        <f>'[8]PLANO ATIVIDADE - UJM'!O131</f>
        <v>0</v>
      </c>
      <c r="S160" s="16">
        <f>'[8]PLANO ATIVIDADE - UJM'!P131</f>
        <v>0</v>
      </c>
      <c r="T160" s="21" t="s">
        <v>89</v>
      </c>
    </row>
    <row r="161" spans="1:20" s="12" customFormat="1" x14ac:dyDescent="0.25">
      <c r="B161" s="43" t="s">
        <v>316</v>
      </c>
      <c r="C161" s="13" t="s">
        <v>94</v>
      </c>
      <c r="D161" s="19" t="s">
        <v>51</v>
      </c>
      <c r="E161" s="14"/>
      <c r="F161" s="14" t="s">
        <v>16</v>
      </c>
      <c r="G161" s="15">
        <f t="shared" si="75"/>
        <v>0</v>
      </c>
      <c r="H161" s="16">
        <f>'[8]PLANO ATIVIDADE - UJM'!E132</f>
        <v>0</v>
      </c>
      <c r="I161" s="16">
        <f>'[8]PLANO ATIVIDADE - UJM'!F132</f>
        <v>0</v>
      </c>
      <c r="J161" s="16">
        <f>'[8]PLANO ATIVIDADE - UJM'!G132</f>
        <v>0</v>
      </c>
      <c r="K161" s="16">
        <f>'[8]PLANO ATIVIDADE - UJM'!H132</f>
        <v>0</v>
      </c>
      <c r="L161" s="16">
        <f>'[8]PLANO ATIVIDADE - UJM'!I132</f>
        <v>0</v>
      </c>
      <c r="M161" s="16">
        <f>'[8]PLANO ATIVIDADE - UJM'!J132</f>
        <v>0</v>
      </c>
      <c r="N161" s="16">
        <f>'[8]PLANO ATIVIDADE - UJM'!K132</f>
        <v>0</v>
      </c>
      <c r="O161" s="16">
        <f>'[8]PLANO ATIVIDADE - UJM'!L132</f>
        <v>0</v>
      </c>
      <c r="P161" s="16">
        <f>'[8]PLANO ATIVIDADE - UJM'!M132</f>
        <v>0</v>
      </c>
      <c r="Q161" s="16">
        <f>'[8]PLANO ATIVIDADE - UJM'!N132</f>
        <v>0</v>
      </c>
      <c r="R161" s="16">
        <f>'[8]PLANO ATIVIDADE - UJM'!O132</f>
        <v>0</v>
      </c>
      <c r="S161" s="16">
        <f>'[8]PLANO ATIVIDADE - UJM'!P132</f>
        <v>0</v>
      </c>
      <c r="T161" s="21" t="s">
        <v>89</v>
      </c>
    </row>
    <row r="162" spans="1:20" s="12" customFormat="1" x14ac:dyDescent="0.25">
      <c r="B162" s="43" t="s">
        <v>319</v>
      </c>
      <c r="C162" s="13" t="s">
        <v>94</v>
      </c>
      <c r="D162" s="19" t="s">
        <v>92</v>
      </c>
      <c r="E162" s="14"/>
      <c r="F162" s="14" t="s">
        <v>16</v>
      </c>
      <c r="G162" s="15">
        <f t="shared" si="75"/>
        <v>1280</v>
      </c>
      <c r="H162" s="16">
        <f>'[8]PLANO ATIVIDADE - UJM'!E133</f>
        <v>490</v>
      </c>
      <c r="I162" s="16">
        <f>'[8]PLANO ATIVIDADE - UJM'!F133</f>
        <v>490</v>
      </c>
      <c r="J162" s="16">
        <f>'[8]PLANO ATIVIDADE - UJM'!G133</f>
        <v>150</v>
      </c>
      <c r="K162" s="16">
        <f>'[8]PLANO ATIVIDADE - UJM'!H133</f>
        <v>150</v>
      </c>
      <c r="L162" s="16">
        <f>'[8]PLANO ATIVIDADE - UJM'!I133</f>
        <v>0</v>
      </c>
      <c r="M162" s="16">
        <f>'[8]PLANO ATIVIDADE - UJM'!J133</f>
        <v>0</v>
      </c>
      <c r="N162" s="16">
        <f>'[8]PLANO ATIVIDADE - UJM'!K133</f>
        <v>0</v>
      </c>
      <c r="O162" s="16">
        <f>'[8]PLANO ATIVIDADE - UJM'!L133</f>
        <v>0</v>
      </c>
      <c r="P162" s="16">
        <f>'[8]PLANO ATIVIDADE - UJM'!M133</f>
        <v>0</v>
      </c>
      <c r="Q162" s="16">
        <f>'[8]PLANO ATIVIDADE - UJM'!N133</f>
        <v>0</v>
      </c>
      <c r="R162" s="16">
        <f>'[8]PLANO ATIVIDADE - UJM'!O133</f>
        <v>0</v>
      </c>
      <c r="S162" s="16">
        <f>'[8]PLANO ATIVIDADE - UJM'!P133</f>
        <v>0</v>
      </c>
      <c r="T162" s="21" t="s">
        <v>89</v>
      </c>
    </row>
    <row r="163" spans="1:20" s="12" customFormat="1" x14ac:dyDescent="0.25">
      <c r="B163" s="5"/>
      <c r="C163" s="24" t="s">
        <v>97</v>
      </c>
      <c r="D163" s="25"/>
      <c r="E163" s="54"/>
      <c r="F163" s="27" t="s">
        <v>16</v>
      </c>
      <c r="G163" s="26">
        <f>SUM(G159:G162)</f>
        <v>3160</v>
      </c>
      <c r="H163" s="26">
        <f>SUM(H159:H162)</f>
        <v>660</v>
      </c>
      <c r="I163" s="26">
        <f t="shared" ref="I163:S163" si="76">SUM(I159:I162)</f>
        <v>1160</v>
      </c>
      <c r="J163" s="26">
        <f t="shared" si="76"/>
        <v>810</v>
      </c>
      <c r="K163" s="26">
        <f t="shared" si="76"/>
        <v>530</v>
      </c>
      <c r="L163" s="26">
        <f t="shared" si="76"/>
        <v>0</v>
      </c>
      <c r="M163" s="26">
        <f t="shared" si="76"/>
        <v>0</v>
      </c>
      <c r="N163" s="26">
        <f t="shared" si="76"/>
        <v>0</v>
      </c>
      <c r="O163" s="26">
        <f t="shared" si="76"/>
        <v>0</v>
      </c>
      <c r="P163" s="26">
        <f t="shared" si="76"/>
        <v>0</v>
      </c>
      <c r="Q163" s="26">
        <f t="shared" si="76"/>
        <v>0</v>
      </c>
      <c r="R163" s="26">
        <f t="shared" si="76"/>
        <v>0</v>
      </c>
      <c r="S163" s="26">
        <f t="shared" si="76"/>
        <v>0</v>
      </c>
    </row>
    <row r="165" spans="1:20" s="12" customFormat="1" x14ac:dyDescent="0.25">
      <c r="B165" s="5"/>
      <c r="C165" s="28" t="s">
        <v>98</v>
      </c>
      <c r="D165" s="29"/>
      <c r="E165" s="89"/>
      <c r="F165" s="30"/>
      <c r="G165" s="31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3"/>
      <c r="T165" s="21"/>
    </row>
    <row r="166" spans="1:20" s="12" customFormat="1" x14ac:dyDescent="0.25">
      <c r="B166" s="43" t="s">
        <v>165</v>
      </c>
      <c r="C166" s="13" t="s">
        <v>98</v>
      </c>
      <c r="D166" s="19" t="s">
        <v>156</v>
      </c>
      <c r="E166" s="14"/>
      <c r="F166" s="14" t="s">
        <v>16</v>
      </c>
      <c r="G166" s="15">
        <f t="shared" ref="G166:G210" si="77">SUM(H166:S166)</f>
        <v>4424.010000000002</v>
      </c>
      <c r="H166" s="16">
        <f>'[3]PLANO ATIVIDADE - UJM'!E141</f>
        <v>951.12000000000035</v>
      </c>
      <c r="I166" s="16">
        <f>'[3]PLANO ATIVIDADE - UJM'!F141</f>
        <v>1475.700000000001</v>
      </c>
      <c r="J166" s="16">
        <f>'[3]PLANO ATIVIDADE - UJM'!G141</f>
        <v>245.62999999999994</v>
      </c>
      <c r="K166" s="16">
        <f>'[3]PLANO ATIVIDADE - UJM'!H141</f>
        <v>454.64999999999981</v>
      </c>
      <c r="L166" s="16">
        <f>'[3]PLANO ATIVIDADE - UJM'!I141</f>
        <v>440.51</v>
      </c>
      <c r="M166" s="16">
        <f>'[3]PLANO ATIVIDADE - UJM'!J141</f>
        <v>9.0399999999999991</v>
      </c>
      <c r="N166" s="16">
        <f>'[3]PLANO ATIVIDADE - UJM'!K141</f>
        <v>131.07999999999993</v>
      </c>
      <c r="O166" s="16">
        <f>'[3]PLANO ATIVIDADE - UJM'!L141</f>
        <v>487.08000000000033</v>
      </c>
      <c r="P166" s="16">
        <f>'[3]PLANO ATIVIDADE - UJM'!M141</f>
        <v>209.76999999999998</v>
      </c>
      <c r="Q166" s="16">
        <f>'[3]PLANO ATIVIDADE - UJM'!N141</f>
        <v>19.43000000000001</v>
      </c>
      <c r="R166" s="16">
        <f>'[3]PLANO ATIVIDADE - UJM'!O141</f>
        <v>0</v>
      </c>
      <c r="S166" s="16">
        <f>'[3]PLANO ATIVIDADE - UJM'!P141</f>
        <v>0</v>
      </c>
      <c r="T166" s="21" t="s">
        <v>89</v>
      </c>
    </row>
    <row r="167" spans="1:20" s="12" customFormat="1" x14ac:dyDescent="0.25">
      <c r="A167" s="48" t="s">
        <v>372</v>
      </c>
      <c r="B167" s="47" t="s">
        <v>457</v>
      </c>
      <c r="C167" s="34" t="s">
        <v>98</v>
      </c>
      <c r="D167" s="35" t="s">
        <v>430</v>
      </c>
      <c r="E167" s="36"/>
      <c r="F167" s="14" t="s">
        <v>16</v>
      </c>
      <c r="G167" s="15">
        <f t="shared" si="77"/>
        <v>0</v>
      </c>
      <c r="H167" s="16">
        <f>'[3]PLANO ATIVIDADE - UJM'!E143</f>
        <v>0</v>
      </c>
      <c r="I167" s="16">
        <f>'[3]PLANO ATIVIDADE - UJM'!F143</f>
        <v>0</v>
      </c>
      <c r="J167" s="16">
        <f>'[3]PLANO ATIVIDADE - UJM'!G143</f>
        <v>0</v>
      </c>
      <c r="K167" s="16">
        <f>'[3]PLANO ATIVIDADE - UJM'!H143</f>
        <v>0</v>
      </c>
      <c r="L167" s="16">
        <f>'[3]PLANO ATIVIDADE - UJM'!I143</f>
        <v>0</v>
      </c>
      <c r="M167" s="16">
        <f>'[3]PLANO ATIVIDADE - UJM'!J143</f>
        <v>0</v>
      </c>
      <c r="N167" s="16">
        <f>'[3]PLANO ATIVIDADE - UJM'!K143</f>
        <v>0</v>
      </c>
      <c r="O167" s="16">
        <f>'[3]PLANO ATIVIDADE - UJM'!L143</f>
        <v>0</v>
      </c>
      <c r="P167" s="16">
        <f>'[3]PLANO ATIVIDADE - UJM'!M143</f>
        <v>0</v>
      </c>
      <c r="Q167" s="16">
        <f>'[3]PLANO ATIVIDADE - UJM'!N143</f>
        <v>0</v>
      </c>
      <c r="R167" s="16">
        <f>'[3]PLANO ATIVIDADE - UJM'!O143</f>
        <v>0</v>
      </c>
      <c r="S167" s="16">
        <f>'[3]PLANO ATIVIDADE - UJM'!P143</f>
        <v>0</v>
      </c>
      <c r="T167" s="21" t="s">
        <v>89</v>
      </c>
    </row>
    <row r="168" spans="1:20" s="12" customFormat="1" x14ac:dyDescent="0.25">
      <c r="B168" s="43" t="s">
        <v>166</v>
      </c>
      <c r="C168" s="13" t="s">
        <v>98</v>
      </c>
      <c r="D168" s="19" t="s">
        <v>167</v>
      </c>
      <c r="E168" s="14"/>
      <c r="F168" s="14" t="s">
        <v>16</v>
      </c>
      <c r="G168" s="15">
        <f>SUM(H168:S168)</f>
        <v>950</v>
      </c>
      <c r="H168" s="16">
        <f>'[2]PLANO ATIVIDADE - UJM'!E182</f>
        <v>0</v>
      </c>
      <c r="I168" s="16">
        <f>'[2]PLANO ATIVIDADE - UJM'!F182</f>
        <v>0</v>
      </c>
      <c r="J168" s="16">
        <f>'[2]PLANO ATIVIDADE - UJM'!G182</f>
        <v>0</v>
      </c>
      <c r="K168" s="16">
        <f>'[2]PLANO ATIVIDADE - UJM'!H182</f>
        <v>0</v>
      </c>
      <c r="L168" s="16">
        <f>'[2]PLANO ATIVIDADE - UJM'!I182</f>
        <v>0</v>
      </c>
      <c r="M168" s="16">
        <f>'[2]PLANO ATIVIDADE - UJM'!J182</f>
        <v>0</v>
      </c>
      <c r="N168" s="16">
        <f>'[2]PLANO ATIVIDADE - UJM'!K182</f>
        <v>0</v>
      </c>
      <c r="O168" s="16">
        <f>'[2]PLANO ATIVIDADE - UJM'!L182</f>
        <v>950</v>
      </c>
      <c r="P168" s="16">
        <f>'[2]PLANO ATIVIDADE - UJM'!M182</f>
        <v>0</v>
      </c>
      <c r="Q168" s="16">
        <f>'[2]PLANO ATIVIDADE - UJM'!N182</f>
        <v>0</v>
      </c>
      <c r="R168" s="16">
        <f>'[2]PLANO ATIVIDADE - UJM'!O182</f>
        <v>0</v>
      </c>
      <c r="S168" s="16">
        <f>'[2]PLANO ATIVIDADE - UJM'!P182</f>
        <v>0</v>
      </c>
      <c r="T168" s="21"/>
    </row>
    <row r="169" spans="1:20" s="12" customFormat="1" x14ac:dyDescent="0.25">
      <c r="B169" s="5"/>
      <c r="C169" s="24" t="s">
        <v>99</v>
      </c>
      <c r="D169" s="25"/>
      <c r="E169" s="54"/>
      <c r="F169" s="27" t="s">
        <v>16</v>
      </c>
      <c r="G169" s="26">
        <f t="shared" si="77"/>
        <v>5374.010000000002</v>
      </c>
      <c r="H169" s="26">
        <f>SUM(H166:H168)</f>
        <v>951.12000000000035</v>
      </c>
      <c r="I169" s="26">
        <f t="shared" ref="I169:S169" si="78">SUM(I166:I168)</f>
        <v>1475.700000000001</v>
      </c>
      <c r="J169" s="26">
        <f t="shared" si="78"/>
        <v>245.62999999999994</v>
      </c>
      <c r="K169" s="26">
        <f t="shared" si="78"/>
        <v>454.64999999999981</v>
      </c>
      <c r="L169" s="26">
        <f t="shared" si="78"/>
        <v>440.51</v>
      </c>
      <c r="M169" s="26">
        <f t="shared" si="78"/>
        <v>9.0399999999999991</v>
      </c>
      <c r="N169" s="26">
        <f t="shared" si="78"/>
        <v>131.07999999999993</v>
      </c>
      <c r="O169" s="26">
        <f t="shared" si="78"/>
        <v>1437.0800000000004</v>
      </c>
      <c r="P169" s="26">
        <f t="shared" si="78"/>
        <v>209.76999999999998</v>
      </c>
      <c r="Q169" s="26">
        <f t="shared" si="78"/>
        <v>19.43000000000001</v>
      </c>
      <c r="R169" s="26">
        <f t="shared" si="78"/>
        <v>0</v>
      </c>
      <c r="S169" s="26">
        <f t="shared" si="78"/>
        <v>0</v>
      </c>
    </row>
    <row r="170" spans="1:20" s="12" customFormat="1" x14ac:dyDescent="0.25">
      <c r="A170" s="48" t="s">
        <v>467</v>
      </c>
      <c r="B170" s="47" t="s">
        <v>191</v>
      </c>
      <c r="C170" s="34" t="s">
        <v>98</v>
      </c>
      <c r="D170" s="35" t="s">
        <v>192</v>
      </c>
      <c r="E170" s="36"/>
      <c r="F170" s="14" t="s">
        <v>16</v>
      </c>
      <c r="G170" s="15">
        <f t="shared" si="77"/>
        <v>346.47210000000001</v>
      </c>
      <c r="H170" s="16">
        <f>[3]Dimensionamento!F1369</f>
        <v>28.009799999999998</v>
      </c>
      <c r="I170" s="16">
        <f>[3]Dimensionamento!G1369</f>
        <v>77.22</v>
      </c>
      <c r="J170" s="16">
        <f>[3]Dimensionamento!H1369</f>
        <v>40.014000000000003</v>
      </c>
      <c r="K170" s="16">
        <f>[3]Dimensionamento!I1369</f>
        <v>0</v>
      </c>
      <c r="L170" s="16">
        <f>[3]Dimensionamento!J1369</f>
        <v>103.19400000000002</v>
      </c>
      <c r="M170" s="16">
        <f>[3]Dimensionamento!K1369</f>
        <v>42.12</v>
      </c>
      <c r="N170" s="16">
        <f>[3]Dimensionamento!L1369</f>
        <v>30.677399999999995</v>
      </c>
      <c r="O170" s="16">
        <f>[3]Dimensionamento!M1369</f>
        <v>0</v>
      </c>
      <c r="P170" s="16">
        <f>[3]Dimensionamento!N1369</f>
        <v>0</v>
      </c>
      <c r="Q170" s="16">
        <f>[3]Dimensionamento!O1369</f>
        <v>0</v>
      </c>
      <c r="R170" s="16">
        <f>[3]Dimensionamento!P1369</f>
        <v>11.337299999999999</v>
      </c>
      <c r="S170" s="16">
        <f>[3]Dimensionamento!Q1369</f>
        <v>13.899600000000001</v>
      </c>
      <c r="T170" s="21" t="s">
        <v>89</v>
      </c>
    </row>
    <row r="171" spans="1:20" s="12" customFormat="1" x14ac:dyDescent="0.25">
      <c r="A171" s="48" t="s">
        <v>467</v>
      </c>
      <c r="B171" s="47" t="s">
        <v>193</v>
      </c>
      <c r="C171" s="34" t="s">
        <v>98</v>
      </c>
      <c r="D171" s="35" t="s">
        <v>151</v>
      </c>
      <c r="E171" s="36"/>
      <c r="F171" s="14" t="s">
        <v>16</v>
      </c>
      <c r="G171" s="15">
        <f t="shared" si="77"/>
        <v>0</v>
      </c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21"/>
    </row>
    <row r="172" spans="1:20" s="12" customFormat="1" x14ac:dyDescent="0.25">
      <c r="B172" s="5"/>
      <c r="C172" s="24" t="s">
        <v>479</v>
      </c>
      <c r="D172" s="25"/>
      <c r="E172" s="54"/>
      <c r="F172" s="27" t="s">
        <v>16</v>
      </c>
      <c r="G172" s="26">
        <f t="shared" si="77"/>
        <v>346.47210000000001</v>
      </c>
      <c r="H172" s="26">
        <f>SUM(H170:H171)</f>
        <v>28.009799999999998</v>
      </c>
      <c r="I172" s="26">
        <f t="shared" ref="I172:S172" si="79">SUM(I170:I171)</f>
        <v>77.22</v>
      </c>
      <c r="J172" s="26">
        <f t="shared" si="79"/>
        <v>40.014000000000003</v>
      </c>
      <c r="K172" s="26">
        <f t="shared" si="79"/>
        <v>0</v>
      </c>
      <c r="L172" s="26">
        <f t="shared" si="79"/>
        <v>103.19400000000002</v>
      </c>
      <c r="M172" s="26">
        <f t="shared" si="79"/>
        <v>42.12</v>
      </c>
      <c r="N172" s="26">
        <f t="shared" si="79"/>
        <v>30.677399999999995</v>
      </c>
      <c r="O172" s="26">
        <f t="shared" si="79"/>
        <v>0</v>
      </c>
      <c r="P172" s="26">
        <f t="shared" si="79"/>
        <v>0</v>
      </c>
      <c r="Q172" s="26">
        <f t="shared" si="79"/>
        <v>0</v>
      </c>
      <c r="R172" s="26">
        <f t="shared" si="79"/>
        <v>11.337299999999999</v>
      </c>
      <c r="S172" s="26">
        <f t="shared" si="79"/>
        <v>13.899600000000001</v>
      </c>
    </row>
    <row r="173" spans="1:20" s="12" customFormat="1" x14ac:dyDescent="0.25">
      <c r="B173" s="43" t="s">
        <v>194</v>
      </c>
      <c r="C173" s="13" t="s">
        <v>98</v>
      </c>
      <c r="D173" s="19" t="s">
        <v>160</v>
      </c>
      <c r="E173" s="14"/>
      <c r="F173" s="14" t="s">
        <v>16</v>
      </c>
      <c r="G173" s="15">
        <f t="shared" si="77"/>
        <v>4510</v>
      </c>
      <c r="H173" s="16">
        <f>'[3]PLANO ATIVIDADE - UJM'!E148</f>
        <v>670</v>
      </c>
      <c r="I173" s="16">
        <f>'[3]PLANO ATIVIDADE - UJM'!F148</f>
        <v>471</v>
      </c>
      <c r="J173" s="16">
        <f>'[3]PLANO ATIVIDADE - UJM'!G148</f>
        <v>0</v>
      </c>
      <c r="K173" s="16">
        <f>'[3]PLANO ATIVIDADE - UJM'!H148</f>
        <v>140</v>
      </c>
      <c r="L173" s="16">
        <f>'[3]PLANO ATIVIDADE - UJM'!I148</f>
        <v>267</v>
      </c>
      <c r="M173" s="16">
        <f>'[3]PLANO ATIVIDADE - UJM'!J148</f>
        <v>219</v>
      </c>
      <c r="N173" s="16">
        <f>'[3]PLANO ATIVIDADE - UJM'!K148</f>
        <v>216</v>
      </c>
      <c r="O173" s="16">
        <f>'[3]PLANO ATIVIDADE - UJM'!L148</f>
        <v>20</v>
      </c>
      <c r="P173" s="16">
        <f>'[3]PLANO ATIVIDADE - UJM'!M148</f>
        <v>0</v>
      </c>
      <c r="Q173" s="16">
        <f>'[3]PLANO ATIVIDADE - UJM'!N148</f>
        <v>0</v>
      </c>
      <c r="R173" s="16">
        <f>'[3]PLANO ATIVIDADE - UJM'!O148</f>
        <v>982</v>
      </c>
      <c r="S173" s="16">
        <f>'[3]PLANO ATIVIDADE - UJM'!P148</f>
        <v>1525</v>
      </c>
      <c r="T173" s="21"/>
    </row>
    <row r="174" spans="1:20" s="12" customFormat="1" x14ac:dyDescent="0.25">
      <c r="B174" s="43" t="s">
        <v>195</v>
      </c>
      <c r="C174" s="13" t="s">
        <v>98</v>
      </c>
      <c r="D174" s="19" t="s">
        <v>161</v>
      </c>
      <c r="E174" s="14"/>
      <c r="F174" s="14" t="s">
        <v>16</v>
      </c>
      <c r="G174" s="15">
        <f>SUM(H174:S174)</f>
        <v>4424.010000000002</v>
      </c>
      <c r="H174" s="16">
        <f>'[3]PLANO ATIVIDADE - UJM'!E152</f>
        <v>0</v>
      </c>
      <c r="I174" s="16">
        <f>'[3]PLANO ATIVIDADE - UJM'!F152</f>
        <v>951.12000000000035</v>
      </c>
      <c r="J174" s="16">
        <f>'[3]PLANO ATIVIDADE - UJM'!G152</f>
        <v>0</v>
      </c>
      <c r="K174" s="16">
        <f>'[3]PLANO ATIVIDADE - UJM'!H152</f>
        <v>0</v>
      </c>
      <c r="L174" s="16">
        <f>'[3]PLANO ATIVIDADE - UJM'!I152</f>
        <v>885.42000000000053</v>
      </c>
      <c r="M174" s="16">
        <f>'[3]PLANO ATIVIDADE - UJM'!J152</f>
        <v>1740.1100000000001</v>
      </c>
      <c r="N174" s="16">
        <f>'[3]PLANO ATIVIDADE - UJM'!K152</f>
        <v>0</v>
      </c>
      <c r="O174" s="16">
        <f>'[3]PLANO ATIVIDADE - UJM'!L152</f>
        <v>618.16000000000031</v>
      </c>
      <c r="P174" s="16">
        <f>'[3]PLANO ATIVIDADE - UJM'!M152</f>
        <v>209.76999999999998</v>
      </c>
      <c r="Q174" s="16">
        <f>'[3]PLANO ATIVIDADE - UJM'!N152</f>
        <v>19.43000000000001</v>
      </c>
      <c r="R174" s="16">
        <f>'[3]PLANO ATIVIDADE - UJM'!O152</f>
        <v>0</v>
      </c>
      <c r="S174" s="16">
        <f>'[3]PLANO ATIVIDADE - UJM'!P152</f>
        <v>0</v>
      </c>
      <c r="T174" s="21"/>
    </row>
    <row r="175" spans="1:20" s="12" customFormat="1" x14ac:dyDescent="0.25">
      <c r="B175" s="43" t="s">
        <v>197</v>
      </c>
      <c r="C175" s="13" t="s">
        <v>98</v>
      </c>
      <c r="D175" s="19" t="s">
        <v>163</v>
      </c>
      <c r="E175" s="14"/>
      <c r="F175" s="14" t="s">
        <v>16</v>
      </c>
      <c r="G175" s="15">
        <f>SUM(H175:S175)</f>
        <v>270.60000000000002</v>
      </c>
      <c r="H175" s="16">
        <f>'[3]PLANO ATIVIDADE - UJM'!E150</f>
        <v>40.200000000000003</v>
      </c>
      <c r="I175" s="16">
        <f>'[3]PLANO ATIVIDADE - UJM'!F150</f>
        <v>28.26</v>
      </c>
      <c r="J175" s="16">
        <f>'[3]PLANO ATIVIDADE - UJM'!G150</f>
        <v>0</v>
      </c>
      <c r="K175" s="16">
        <f>'[3]PLANO ATIVIDADE - UJM'!H150</f>
        <v>8.4</v>
      </c>
      <c r="L175" s="16">
        <f>'[3]PLANO ATIVIDADE - UJM'!I150</f>
        <v>16.02</v>
      </c>
      <c r="M175" s="16">
        <f>'[3]PLANO ATIVIDADE - UJM'!J150</f>
        <v>13.14</v>
      </c>
      <c r="N175" s="16">
        <f>'[3]PLANO ATIVIDADE - UJM'!K150</f>
        <v>12.96</v>
      </c>
      <c r="O175" s="16">
        <f>'[3]PLANO ATIVIDADE - UJM'!L150</f>
        <v>1.2</v>
      </c>
      <c r="P175" s="16">
        <f>'[3]PLANO ATIVIDADE - UJM'!M150</f>
        <v>0</v>
      </c>
      <c r="Q175" s="16">
        <f>'[3]PLANO ATIVIDADE - UJM'!N150</f>
        <v>0</v>
      </c>
      <c r="R175" s="16">
        <f>'[3]PLANO ATIVIDADE - UJM'!O150</f>
        <v>58.92</v>
      </c>
      <c r="S175" s="16">
        <f>'[3]PLANO ATIVIDADE - UJM'!P150</f>
        <v>91.5</v>
      </c>
      <c r="T175" s="21"/>
    </row>
    <row r="176" spans="1:20" s="12" customFormat="1" x14ac:dyDescent="0.25">
      <c r="B176" s="43" t="s">
        <v>196</v>
      </c>
      <c r="C176" s="13" t="s">
        <v>98</v>
      </c>
      <c r="D176" s="19" t="s">
        <v>162</v>
      </c>
      <c r="E176" s="14"/>
      <c r="F176" s="14" t="s">
        <v>16</v>
      </c>
      <c r="G176" s="15">
        <f t="shared" si="77"/>
        <v>284.101518</v>
      </c>
      <c r="H176" s="16">
        <f>'[3]PLANO ATIVIDADE - UJM'!E156</f>
        <v>21.306000000000004</v>
      </c>
      <c r="I176" s="16">
        <f>'[3]PLANO ATIVIDADE - UJM'!F156</f>
        <v>45.223416000000014</v>
      </c>
      <c r="J176" s="16">
        <f>'[3]PLANO ATIVIDADE - UJM'!G156</f>
        <v>0</v>
      </c>
      <c r="K176" s="16">
        <f>'[3]PLANO ATIVIDADE - UJM'!H156</f>
        <v>4.4520000000000008</v>
      </c>
      <c r="L176" s="16">
        <f>'[3]PLANO ATIVIDADE - UJM'!I156</f>
        <v>36.646956000000017</v>
      </c>
      <c r="M176" s="16">
        <f>'[3]PLANO ATIVIDADE - UJM'!J156</f>
        <v>62.299698000000006</v>
      </c>
      <c r="N176" s="16">
        <f>'[3]PLANO ATIVIDADE - UJM'!K156</f>
        <v>6.8688000000000002</v>
      </c>
      <c r="O176" s="16">
        <f>'[3]PLANO ATIVIDADE - UJM'!L156</f>
        <v>20.293488000000011</v>
      </c>
      <c r="P176" s="16">
        <f>'[3]PLANO ATIVIDADE - UJM'!M156</f>
        <v>6.6706859999999999</v>
      </c>
      <c r="Q176" s="16">
        <f>'[3]PLANO ATIVIDADE - UJM'!N156</f>
        <v>0.61787400000000037</v>
      </c>
      <c r="R176" s="16">
        <f>'[3]PLANO ATIVIDADE - UJM'!O156</f>
        <v>31.227600000000002</v>
      </c>
      <c r="S176" s="16">
        <f>'[3]PLANO ATIVIDADE - UJM'!P156</f>
        <v>48.494999999999997</v>
      </c>
      <c r="T176" s="21"/>
    </row>
    <row r="177" spans="1:20" s="12" customFormat="1" x14ac:dyDescent="0.25">
      <c r="A177" s="48" t="s">
        <v>455</v>
      </c>
      <c r="B177" s="47"/>
      <c r="C177" s="34" t="s">
        <v>98</v>
      </c>
      <c r="D177" s="35" t="s">
        <v>468</v>
      </c>
      <c r="E177" s="36"/>
      <c r="F177" s="14" t="s">
        <v>16</v>
      </c>
      <c r="G177" s="15">
        <f t="shared" si="77"/>
        <v>140.68351800000002</v>
      </c>
      <c r="H177" s="16">
        <f>'[3]PLANO ATIVIDADE - UJM'!E157</f>
        <v>0</v>
      </c>
      <c r="I177" s="16">
        <f>'[3]PLANO ATIVIDADE - UJM'!F157</f>
        <v>30.245616000000012</v>
      </c>
      <c r="J177" s="16">
        <f>'[3]PLANO ATIVIDADE - UJM'!G157</f>
        <v>0</v>
      </c>
      <c r="K177" s="16">
        <f>'[3]PLANO ATIVIDADE - UJM'!H157</f>
        <v>0</v>
      </c>
      <c r="L177" s="16">
        <f>'[3]PLANO ATIVIDADE - UJM'!I157</f>
        <v>28.15635600000002</v>
      </c>
      <c r="M177" s="16">
        <f>'[3]PLANO ATIVIDADE - UJM'!J157</f>
        <v>55.335498000000008</v>
      </c>
      <c r="N177" s="16">
        <f>'[3]PLANO ATIVIDADE - UJM'!K157</f>
        <v>0</v>
      </c>
      <c r="O177" s="16">
        <f>'[3]PLANO ATIVIDADE - UJM'!L157</f>
        <v>19.657488000000011</v>
      </c>
      <c r="P177" s="16">
        <f>'[3]PLANO ATIVIDADE - UJM'!M157</f>
        <v>6.6706859999999999</v>
      </c>
      <c r="Q177" s="16">
        <f>'[3]PLANO ATIVIDADE - UJM'!N157</f>
        <v>0.61787400000000037</v>
      </c>
      <c r="R177" s="16">
        <f>'[3]PLANO ATIVIDADE - UJM'!O157</f>
        <v>0</v>
      </c>
      <c r="S177" s="16">
        <f>'[3]PLANO ATIVIDADE - UJM'!P157</f>
        <v>0</v>
      </c>
      <c r="T177" s="21"/>
    </row>
    <row r="178" spans="1:20" s="12" customFormat="1" x14ac:dyDescent="0.25">
      <c r="A178" s="48" t="s">
        <v>455</v>
      </c>
      <c r="B178" s="46"/>
      <c r="C178" s="34" t="s">
        <v>98</v>
      </c>
      <c r="D178" s="35" t="s">
        <v>100</v>
      </c>
      <c r="E178" s="36"/>
      <c r="F178" s="14" t="s">
        <v>16</v>
      </c>
      <c r="G178" s="15">
        <f t="shared" si="77"/>
        <v>265.44060000000007</v>
      </c>
      <c r="H178" s="16">
        <f>'[3]PLANO ATIVIDADE - UJM'!E154</f>
        <v>0</v>
      </c>
      <c r="I178" s="16">
        <f>'[3]PLANO ATIVIDADE - UJM'!F154</f>
        <v>57.067200000000021</v>
      </c>
      <c r="J178" s="16">
        <f>'[3]PLANO ATIVIDADE - UJM'!G154</f>
        <v>0</v>
      </c>
      <c r="K178" s="16">
        <f>'[3]PLANO ATIVIDADE - UJM'!H154</f>
        <v>0</v>
      </c>
      <c r="L178" s="16">
        <f>'[3]PLANO ATIVIDADE - UJM'!I154</f>
        <v>53.125200000000035</v>
      </c>
      <c r="M178" s="16">
        <f>'[3]PLANO ATIVIDADE - UJM'!J154</f>
        <v>104.4066</v>
      </c>
      <c r="N178" s="16">
        <f>'[3]PLANO ATIVIDADE - UJM'!K154</f>
        <v>0</v>
      </c>
      <c r="O178" s="16">
        <f>'[3]PLANO ATIVIDADE - UJM'!L154</f>
        <v>37.089600000000019</v>
      </c>
      <c r="P178" s="16">
        <f>'[3]PLANO ATIVIDADE - UJM'!M154</f>
        <v>12.586199999999998</v>
      </c>
      <c r="Q178" s="16">
        <f>'[3]PLANO ATIVIDADE - UJM'!N154</f>
        <v>1.1658000000000006</v>
      </c>
      <c r="R178" s="16">
        <f>'[3]PLANO ATIVIDADE - UJM'!O154</f>
        <v>0</v>
      </c>
      <c r="S178" s="16">
        <f>'[3]PLANO ATIVIDADE - UJM'!P154</f>
        <v>0</v>
      </c>
      <c r="T178" s="21"/>
    </row>
    <row r="179" spans="1:20" s="12" customFormat="1" x14ac:dyDescent="0.25">
      <c r="A179" s="45" t="s">
        <v>372</v>
      </c>
      <c r="B179" s="44" t="s">
        <v>469</v>
      </c>
      <c r="C179" s="34" t="s">
        <v>98</v>
      </c>
      <c r="D179" s="35" t="s">
        <v>470</v>
      </c>
      <c r="E179" s="36"/>
      <c r="F179" s="14" t="s">
        <v>16</v>
      </c>
      <c r="G179" s="15">
        <f t="shared" si="77"/>
        <v>338.25</v>
      </c>
      <c r="H179" s="16">
        <f>'[3]PLANO ATIVIDADE - UJM'!E158</f>
        <v>0</v>
      </c>
      <c r="I179" s="16">
        <f>'[3]PLANO ATIVIDADE - UJM'!F158</f>
        <v>0</v>
      </c>
      <c r="J179" s="16">
        <f>'[3]PLANO ATIVIDADE - UJM'!G158</f>
        <v>0</v>
      </c>
      <c r="K179" s="16">
        <f>'[3]PLANO ATIVIDADE - UJM'!H158</f>
        <v>0</v>
      </c>
      <c r="L179" s="16">
        <f>'[3]PLANO ATIVIDADE - UJM'!I158</f>
        <v>0</v>
      </c>
      <c r="M179" s="16">
        <f>'[3]PLANO ATIVIDADE - UJM'!J158</f>
        <v>0</v>
      </c>
      <c r="N179" s="16">
        <f>'[3]PLANO ATIVIDADE - UJM'!K158</f>
        <v>0</v>
      </c>
      <c r="O179" s="16">
        <f>'[3]PLANO ATIVIDADE - UJM'!L158</f>
        <v>67.650000000000006</v>
      </c>
      <c r="P179" s="16">
        <f>'[3]PLANO ATIVIDADE - UJM'!M158</f>
        <v>67.650000000000006</v>
      </c>
      <c r="Q179" s="16">
        <f>'[3]PLANO ATIVIDADE - UJM'!N158</f>
        <v>67.650000000000006</v>
      </c>
      <c r="R179" s="16">
        <f>'[3]PLANO ATIVIDADE - UJM'!O158</f>
        <v>67.650000000000006</v>
      </c>
      <c r="S179" s="16">
        <f>'[3]PLANO ATIVIDADE - UJM'!P158</f>
        <v>67.650000000000006</v>
      </c>
      <c r="T179" s="21"/>
    </row>
    <row r="180" spans="1:20" s="12" customFormat="1" x14ac:dyDescent="0.25">
      <c r="B180" s="43"/>
      <c r="C180" s="24" t="s">
        <v>480</v>
      </c>
      <c r="D180" s="25"/>
      <c r="E180" s="54"/>
      <c r="F180" s="27" t="s">
        <v>16</v>
      </c>
      <c r="G180" s="26">
        <f t="shared" si="77"/>
        <v>10233.085636000002</v>
      </c>
      <c r="H180" s="26">
        <f t="shared" ref="H180:S180" si="80">SUM(H173:H179)</f>
        <v>731.50600000000009</v>
      </c>
      <c r="I180" s="26">
        <f t="shared" si="80"/>
        <v>1582.9162320000003</v>
      </c>
      <c r="J180" s="26">
        <f t="shared" si="80"/>
        <v>0</v>
      </c>
      <c r="K180" s="26">
        <f t="shared" si="80"/>
        <v>152.852</v>
      </c>
      <c r="L180" s="26">
        <f t="shared" si="80"/>
        <v>1286.3685120000005</v>
      </c>
      <c r="M180" s="26">
        <f t="shared" si="80"/>
        <v>2194.291796</v>
      </c>
      <c r="N180" s="26">
        <f t="shared" si="80"/>
        <v>235.8288</v>
      </c>
      <c r="O180" s="26">
        <f t="shared" si="80"/>
        <v>784.05057600000043</v>
      </c>
      <c r="P180" s="26">
        <f t="shared" si="80"/>
        <v>303.34757199999996</v>
      </c>
      <c r="Q180" s="26">
        <f t="shared" si="80"/>
        <v>89.481548000000018</v>
      </c>
      <c r="R180" s="26">
        <f t="shared" si="80"/>
        <v>1139.7976000000001</v>
      </c>
      <c r="S180" s="26">
        <f t="shared" si="80"/>
        <v>1732.645</v>
      </c>
    </row>
    <row r="181" spans="1:20" s="12" customFormat="1" x14ac:dyDescent="0.25">
      <c r="B181" s="43" t="s">
        <v>198</v>
      </c>
      <c r="C181" s="13" t="s">
        <v>98</v>
      </c>
      <c r="D181" s="19" t="s">
        <v>199</v>
      </c>
      <c r="E181" s="14"/>
      <c r="F181" s="14" t="s">
        <v>16</v>
      </c>
      <c r="G181" s="15">
        <f t="shared" si="77"/>
        <v>0</v>
      </c>
      <c r="H181" s="16">
        <f>'[3]PLANO ATIVIDADE - UJM'!E160</f>
        <v>0</v>
      </c>
      <c r="I181" s="16">
        <f>'[3]PLANO ATIVIDADE - UJM'!F160</f>
        <v>0</v>
      </c>
      <c r="J181" s="16">
        <f>'[3]PLANO ATIVIDADE - UJM'!G160</f>
        <v>0</v>
      </c>
      <c r="K181" s="16">
        <f>'[3]PLANO ATIVIDADE - UJM'!H160</f>
        <v>0</v>
      </c>
      <c r="L181" s="16">
        <f>'[3]PLANO ATIVIDADE - UJM'!I160</f>
        <v>0</v>
      </c>
      <c r="M181" s="16">
        <f>'[3]PLANO ATIVIDADE - UJM'!J160</f>
        <v>0</v>
      </c>
      <c r="N181" s="16">
        <f>'[3]PLANO ATIVIDADE - UJM'!K160</f>
        <v>0</v>
      </c>
      <c r="O181" s="16">
        <f>'[3]PLANO ATIVIDADE - UJM'!L160</f>
        <v>0</v>
      </c>
      <c r="P181" s="16">
        <f>'[3]PLANO ATIVIDADE - UJM'!M160</f>
        <v>0</v>
      </c>
      <c r="Q181" s="16">
        <f>'[3]PLANO ATIVIDADE - UJM'!N160</f>
        <v>0</v>
      </c>
      <c r="R181" s="16">
        <f>'[3]PLANO ATIVIDADE - UJM'!O160</f>
        <v>0</v>
      </c>
      <c r="S181" s="16">
        <f>'[3]PLANO ATIVIDADE - UJM'!P160</f>
        <v>0</v>
      </c>
      <c r="T181" s="21"/>
    </row>
    <row r="182" spans="1:20" s="12" customFormat="1" x14ac:dyDescent="0.25">
      <c r="B182" s="43" t="s">
        <v>172</v>
      </c>
      <c r="C182" s="13" t="s">
        <v>98</v>
      </c>
      <c r="D182" s="19" t="s">
        <v>157</v>
      </c>
      <c r="E182" s="14"/>
      <c r="F182" s="14" t="s">
        <v>16</v>
      </c>
      <c r="G182" s="15">
        <f t="shared" si="77"/>
        <v>3260.04</v>
      </c>
      <c r="H182" s="16">
        <f>'[3]PLANO ATIVIDADE - UJM'!E161</f>
        <v>294</v>
      </c>
      <c r="I182" s="16">
        <f>'[3]PLANO ATIVIDADE - UJM'!F161</f>
        <v>308</v>
      </c>
      <c r="J182" s="16">
        <f>'[3]PLANO ATIVIDADE - UJM'!G161</f>
        <v>239.4</v>
      </c>
      <c r="K182" s="16">
        <f>'[3]PLANO ATIVIDADE - UJM'!H161</f>
        <v>225.39999999999998</v>
      </c>
      <c r="L182" s="16">
        <f>'[3]PLANO ATIVIDADE - UJM'!I161</f>
        <v>0</v>
      </c>
      <c r="M182" s="16">
        <f>'[3]PLANO ATIVIDADE - UJM'!J161</f>
        <v>162.39999999999998</v>
      </c>
      <c r="N182" s="16">
        <f>'[3]PLANO ATIVIDADE - UJM'!K161</f>
        <v>135.24</v>
      </c>
      <c r="O182" s="16">
        <f>'[3]PLANO ATIVIDADE - UJM'!L161</f>
        <v>84</v>
      </c>
      <c r="P182" s="16">
        <f>'[3]PLANO ATIVIDADE - UJM'!M161</f>
        <v>58.800000000000004</v>
      </c>
      <c r="Q182" s="16">
        <f>'[3]PLANO ATIVIDADE - UJM'!N161</f>
        <v>30.8</v>
      </c>
      <c r="R182" s="16">
        <f>'[3]PLANO ATIVIDADE - UJM'!O161</f>
        <v>798</v>
      </c>
      <c r="S182" s="16">
        <f>'[3]PLANO ATIVIDADE - UJM'!P161</f>
        <v>924</v>
      </c>
      <c r="T182" s="21"/>
    </row>
    <row r="183" spans="1:20" s="12" customFormat="1" x14ac:dyDescent="0.25">
      <c r="B183" s="43" t="s">
        <v>170</v>
      </c>
      <c r="C183" s="13" t="s">
        <v>98</v>
      </c>
      <c r="D183" s="19" t="s">
        <v>171</v>
      </c>
      <c r="E183" s="14"/>
      <c r="F183" s="14" t="s">
        <v>16</v>
      </c>
      <c r="G183" s="15">
        <f t="shared" si="77"/>
        <v>0</v>
      </c>
      <c r="H183" s="16">
        <f>'[3]PLANO ATIVIDADE - UJM'!E163</f>
        <v>0</v>
      </c>
      <c r="I183" s="16">
        <f>'[3]PLANO ATIVIDADE - UJM'!F163</f>
        <v>0</v>
      </c>
      <c r="J183" s="16">
        <f>'[3]PLANO ATIVIDADE - UJM'!G163</f>
        <v>0</v>
      </c>
      <c r="K183" s="16">
        <f>'[3]PLANO ATIVIDADE - UJM'!H163</f>
        <v>0</v>
      </c>
      <c r="L183" s="16">
        <f>'[3]PLANO ATIVIDADE - UJM'!I163</f>
        <v>0</v>
      </c>
      <c r="M183" s="16">
        <f>'[3]PLANO ATIVIDADE - UJM'!J163</f>
        <v>0</v>
      </c>
      <c r="N183" s="16">
        <f>'[3]PLANO ATIVIDADE - UJM'!K163</f>
        <v>0</v>
      </c>
      <c r="O183" s="16">
        <f>'[3]PLANO ATIVIDADE - UJM'!L163</f>
        <v>0</v>
      </c>
      <c r="P183" s="16">
        <f>'[3]PLANO ATIVIDADE - UJM'!M163</f>
        <v>0</v>
      </c>
      <c r="Q183" s="16">
        <f>'[3]PLANO ATIVIDADE - UJM'!N163</f>
        <v>0</v>
      </c>
      <c r="R183" s="16">
        <f>'[3]PLANO ATIVIDADE - UJM'!O163</f>
        <v>0</v>
      </c>
      <c r="S183" s="16">
        <f>'[3]PLANO ATIVIDADE - UJM'!P163</f>
        <v>0</v>
      </c>
      <c r="T183" s="21"/>
    </row>
    <row r="184" spans="1:20" s="12" customFormat="1" x14ac:dyDescent="0.25">
      <c r="B184" s="5"/>
      <c r="C184" s="24" t="s">
        <v>101</v>
      </c>
      <c r="D184" s="25"/>
      <c r="E184" s="54"/>
      <c r="F184" s="27" t="s">
        <v>16</v>
      </c>
      <c r="G184" s="26">
        <f t="shared" si="77"/>
        <v>14237.499754000002</v>
      </c>
      <c r="H184" s="26">
        <f t="shared" ref="H184" si="81">SUM(H177:H183)</f>
        <v>1025.5060000000001</v>
      </c>
      <c r="I184" s="26">
        <f t="shared" ref="I184" si="82">SUM(I177:I183)</f>
        <v>1978.2290480000004</v>
      </c>
      <c r="J184" s="26">
        <f t="shared" ref="J184" si="83">SUM(J177:J183)</f>
        <v>239.4</v>
      </c>
      <c r="K184" s="26">
        <f t="shared" ref="K184" si="84">SUM(K177:K183)</f>
        <v>378.25199999999995</v>
      </c>
      <c r="L184" s="26">
        <f t="shared" ref="L184" si="85">SUM(L177:L183)</f>
        <v>1367.6500680000006</v>
      </c>
      <c r="M184" s="26">
        <f t="shared" ref="M184" si="86">SUM(M177:M183)</f>
        <v>2516.4338940000002</v>
      </c>
      <c r="N184" s="26">
        <f t="shared" ref="N184" si="87">SUM(N177:N183)</f>
        <v>371.06880000000001</v>
      </c>
      <c r="O184" s="26">
        <f t="shared" ref="O184" si="88">SUM(O177:O183)</f>
        <v>992.44766400000049</v>
      </c>
      <c r="P184" s="26">
        <f t="shared" ref="P184" si="89">SUM(P177:P183)</f>
        <v>449.05445799999995</v>
      </c>
      <c r="Q184" s="26">
        <f t="shared" ref="Q184" si="90">SUM(Q177:Q183)</f>
        <v>189.71522200000004</v>
      </c>
      <c r="R184" s="26">
        <f t="shared" ref="R184" si="91">SUM(R177:R183)</f>
        <v>2005.4476000000002</v>
      </c>
      <c r="S184" s="26">
        <f t="shared" ref="S184" si="92">SUM(S177:S183)</f>
        <v>2724.2950000000001</v>
      </c>
    </row>
    <row r="185" spans="1:20" s="12" customFormat="1" x14ac:dyDescent="0.25">
      <c r="B185" s="43" t="s">
        <v>175</v>
      </c>
      <c r="C185" s="13" t="s">
        <v>98</v>
      </c>
      <c r="D185" s="19" t="s">
        <v>176</v>
      </c>
      <c r="E185" s="14"/>
      <c r="F185" s="14" t="s">
        <v>16</v>
      </c>
      <c r="G185" s="15">
        <f t="shared" si="77"/>
        <v>5612.9482079999998</v>
      </c>
      <c r="H185" s="16">
        <f>'[3]PLANO ATIVIDADE - UJM'!E165</f>
        <v>711.14400000000023</v>
      </c>
      <c r="I185" s="16">
        <f>'[3]PLANO ATIVIDADE - UJM'!F165</f>
        <v>460.68422400000003</v>
      </c>
      <c r="J185" s="16">
        <f>'[3]PLANO ATIVIDADE - UJM'!G165</f>
        <v>426.53951999999998</v>
      </c>
      <c r="K185" s="16">
        <f>'[3]PLANO ATIVIDADE - UJM'!H165</f>
        <v>484.70400000000006</v>
      </c>
      <c r="L185" s="16">
        <f>'[3]PLANO ATIVIDADE - UJM'!I165</f>
        <v>251.28230400000001</v>
      </c>
      <c r="M185" s="16">
        <f>'[3]PLANO ATIVIDADE - UJM'!J165</f>
        <v>464.67691200000013</v>
      </c>
      <c r="N185" s="16">
        <f>'[3]PLANO ATIVIDADE - UJM'!K165</f>
        <v>708.40224000000023</v>
      </c>
      <c r="O185" s="16">
        <f>'[3]PLANO ATIVIDADE - UJM'!L165</f>
        <v>155.34028800000007</v>
      </c>
      <c r="P185" s="16">
        <f>'[3]PLANO ATIVIDADE - UJM'!M165</f>
        <v>0</v>
      </c>
      <c r="Q185" s="16">
        <f>'[3]PLANO ATIVIDADE - UJM'!N165</f>
        <v>280.05120000000005</v>
      </c>
      <c r="R185" s="16">
        <f>'[3]PLANO ATIVIDADE - UJM'!O165</f>
        <v>723.04128000000003</v>
      </c>
      <c r="S185" s="16">
        <f>'[3]PLANO ATIVIDADE - UJM'!P165</f>
        <v>947.08224000000018</v>
      </c>
      <c r="T185" s="21"/>
    </row>
    <row r="186" spans="1:20" s="12" customFormat="1" x14ac:dyDescent="0.25">
      <c r="A186" s="48" t="s">
        <v>385</v>
      </c>
      <c r="B186" s="47" t="s">
        <v>440</v>
      </c>
      <c r="C186" s="34" t="s">
        <v>98</v>
      </c>
      <c r="D186" s="35" t="s">
        <v>423</v>
      </c>
      <c r="E186" s="36"/>
      <c r="F186" s="14" t="s">
        <v>16</v>
      </c>
      <c r="G186" s="15">
        <f t="shared" si="77"/>
        <v>55210.870889999991</v>
      </c>
      <c r="H186" s="16">
        <f>'[3]PLANO ATIVIDADE - UJM'!E167</f>
        <v>1886.7832200000003</v>
      </c>
      <c r="I186" s="16">
        <f>'[3]PLANO ATIVIDADE - UJM'!F167</f>
        <v>3120.9947999999995</v>
      </c>
      <c r="J186" s="16">
        <f>'[3]PLANO ATIVIDADE - UJM'!G167</f>
        <v>5958.2627999999995</v>
      </c>
      <c r="K186" s="16">
        <f>'[3]PLANO ATIVIDADE - UJM'!H167</f>
        <v>7613.3357999999989</v>
      </c>
      <c r="L186" s="16">
        <f>'[3]PLANO ATIVIDADE - UJM'!I167</f>
        <v>5958.2627999999995</v>
      </c>
      <c r="M186" s="16">
        <f>'[3]PLANO ATIVIDADE - UJM'!J167</f>
        <v>4728.78</v>
      </c>
      <c r="N186" s="16">
        <f>'[3]PLANO ATIVIDADE - UJM'!K167</f>
        <v>6199.4305799999993</v>
      </c>
      <c r="O186" s="16">
        <f>'[3]PLANO ATIVIDADE - UJM'!L167</f>
        <v>5107.0824000000002</v>
      </c>
      <c r="P186" s="16">
        <f>'[3]PLANO ATIVIDADE - UJM'!M167</f>
        <v>2532.2616899999998</v>
      </c>
      <c r="Q186" s="16">
        <f>'[3]PLANO ATIVIDADE - UJM'!N167</f>
        <v>5305.6911600000003</v>
      </c>
      <c r="R186" s="16">
        <f>'[3]PLANO ATIVIDADE - UJM'!O167</f>
        <v>3054.7918799999998</v>
      </c>
      <c r="S186" s="16">
        <f>'[3]PLANO ATIVIDADE - UJM'!P167</f>
        <v>3745.1937600000006</v>
      </c>
      <c r="T186" s="21"/>
    </row>
    <row r="187" spans="1:20" s="12" customFormat="1" x14ac:dyDescent="0.25">
      <c r="B187" s="43" t="s">
        <v>177</v>
      </c>
      <c r="C187" s="13" t="s">
        <v>98</v>
      </c>
      <c r="D187" s="19" t="s">
        <v>178</v>
      </c>
      <c r="E187" s="14"/>
      <c r="F187" s="14" t="s">
        <v>16</v>
      </c>
      <c r="G187" s="15">
        <f t="shared" si="77"/>
        <v>17247.158333333333</v>
      </c>
      <c r="H187" s="16">
        <f>'[3]PLANO ATIVIDADE - UJM'!E170</f>
        <v>633.15000000000009</v>
      </c>
      <c r="I187" s="16">
        <f>'[3]PLANO ATIVIDADE - UJM'!F170</f>
        <v>1007.05</v>
      </c>
      <c r="J187" s="16">
        <f>'[3]PLANO ATIVIDADE - UJM'!G170</f>
        <v>2425.2000000000003</v>
      </c>
      <c r="K187" s="16">
        <f>'[3]PLANO ATIVIDADE - UJM'!H170</f>
        <v>2605.5166666666669</v>
      </c>
      <c r="L187" s="16">
        <f>'[3]PLANO ATIVIDADE - UJM'!I170</f>
        <v>1138.2</v>
      </c>
      <c r="M187" s="16">
        <f>'[3]PLANO ATIVIDADE - UJM'!J170</f>
        <v>1155</v>
      </c>
      <c r="N187" s="16">
        <f>'[3]PLANO ATIVIDADE - UJM'!K170</f>
        <v>1427.5333333333333</v>
      </c>
      <c r="O187" s="16">
        <f>'[3]PLANO ATIVIDADE - UJM'!L170</f>
        <v>1557.5</v>
      </c>
      <c r="P187" s="16">
        <f>'[3]PLANO ATIVIDADE - UJM'!M170</f>
        <v>1008.525</v>
      </c>
      <c r="Q187" s="16">
        <f>'[3]PLANO ATIVIDADE - UJM'!N170</f>
        <v>2059.1999999999998</v>
      </c>
      <c r="R187" s="16">
        <f>'[3]PLANO ATIVIDADE - UJM'!O170</f>
        <v>1216.6333333333334</v>
      </c>
      <c r="S187" s="16">
        <f>'[3]PLANO ATIVIDADE - UJM'!P170</f>
        <v>1013.65</v>
      </c>
      <c r="T187" s="21"/>
    </row>
    <row r="188" spans="1:20" s="12" customFormat="1" x14ac:dyDescent="0.25">
      <c r="A188" s="47" t="s">
        <v>372</v>
      </c>
      <c r="B188" s="47" t="s">
        <v>400</v>
      </c>
      <c r="C188" s="34" t="s">
        <v>98</v>
      </c>
      <c r="D188" s="35" t="s">
        <v>399</v>
      </c>
      <c r="E188" s="36"/>
      <c r="F188" s="14" t="s">
        <v>16</v>
      </c>
      <c r="G188" s="15">
        <f t="shared" si="77"/>
        <v>4405</v>
      </c>
      <c r="H188" s="16">
        <f>'[2]PLANO ATIVIDADE - UJM'!E179</f>
        <v>951</v>
      </c>
      <c r="I188" s="16">
        <f>'[2]PLANO ATIVIDADE - UJM'!F179</f>
        <v>1033</v>
      </c>
      <c r="J188" s="16">
        <f>'[2]PLANO ATIVIDADE - UJM'!G179</f>
        <v>688</v>
      </c>
      <c r="K188" s="16">
        <f>'[2]PLANO ATIVIDADE - UJM'!H179</f>
        <v>455</v>
      </c>
      <c r="L188" s="16">
        <f>'[2]PLANO ATIVIDADE - UJM'!I179</f>
        <v>441</v>
      </c>
      <c r="M188" s="16">
        <f>'[2]PLANO ATIVIDADE - UJM'!J179</f>
        <v>9</v>
      </c>
      <c r="N188" s="16">
        <f>'[2]PLANO ATIVIDADE - UJM'!K179</f>
        <v>131</v>
      </c>
      <c r="O188" s="16">
        <f>'[2]PLANO ATIVIDADE - UJM'!L179</f>
        <v>487</v>
      </c>
      <c r="P188" s="16">
        <f>'[2]PLANO ATIVIDADE - UJM'!M179</f>
        <v>210</v>
      </c>
      <c r="Q188" s="16">
        <f>'[2]PLANO ATIVIDADE - UJM'!N179</f>
        <v>0</v>
      </c>
      <c r="R188" s="16">
        <f>'[2]PLANO ATIVIDADE - UJM'!O179</f>
        <v>0</v>
      </c>
      <c r="S188" s="16">
        <f>'[2]PLANO ATIVIDADE - UJM'!P179</f>
        <v>0</v>
      </c>
      <c r="T188" s="21"/>
    </row>
    <row r="189" spans="1:20" s="12" customFormat="1" x14ac:dyDescent="0.25">
      <c r="A189" s="47" t="s">
        <v>396</v>
      </c>
      <c r="B189" s="47" t="s">
        <v>402</v>
      </c>
      <c r="C189" s="34" t="s">
        <v>98</v>
      </c>
      <c r="D189" s="35" t="s">
        <v>401</v>
      </c>
      <c r="E189" s="36"/>
      <c r="F189" s="14" t="s">
        <v>16</v>
      </c>
      <c r="G189" s="15">
        <f t="shared" si="77"/>
        <v>0</v>
      </c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21"/>
    </row>
    <row r="190" spans="1:20" s="12" customFormat="1" x14ac:dyDescent="0.25">
      <c r="A190" s="47" t="s">
        <v>396</v>
      </c>
      <c r="B190" s="47" t="s">
        <v>404</v>
      </c>
      <c r="C190" s="34"/>
      <c r="D190" s="35" t="s">
        <v>403</v>
      </c>
      <c r="E190" s="36"/>
      <c r="F190" s="14" t="s">
        <v>16</v>
      </c>
      <c r="G190" s="15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21"/>
    </row>
    <row r="191" spans="1:20" s="12" customFormat="1" x14ac:dyDescent="0.25">
      <c r="A191" s="47" t="s">
        <v>396</v>
      </c>
      <c r="B191" s="47" t="s">
        <v>405</v>
      </c>
      <c r="C191" s="34"/>
      <c r="D191" s="35" t="s">
        <v>403</v>
      </c>
      <c r="E191" s="36"/>
      <c r="F191" s="14" t="s">
        <v>16</v>
      </c>
      <c r="G191" s="15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21"/>
    </row>
    <row r="192" spans="1:20" s="12" customFormat="1" x14ac:dyDescent="0.25">
      <c r="A192" s="47" t="s">
        <v>396</v>
      </c>
      <c r="B192" s="47" t="s">
        <v>407</v>
      </c>
      <c r="C192" s="34"/>
      <c r="D192" s="35" t="s">
        <v>403</v>
      </c>
      <c r="E192" s="36"/>
      <c r="F192" s="14" t="s">
        <v>16</v>
      </c>
      <c r="G192" s="15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21"/>
    </row>
    <row r="193" spans="1:20" s="12" customFormat="1" x14ac:dyDescent="0.25">
      <c r="A193" s="47" t="s">
        <v>396</v>
      </c>
      <c r="B193" s="47" t="s">
        <v>406</v>
      </c>
      <c r="C193" s="34"/>
      <c r="D193" s="35" t="s">
        <v>403</v>
      </c>
      <c r="E193" s="36"/>
      <c r="F193" s="14" t="s">
        <v>16</v>
      </c>
      <c r="G193" s="15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21"/>
    </row>
    <row r="194" spans="1:20" s="12" customFormat="1" x14ac:dyDescent="0.25">
      <c r="A194" s="47" t="s">
        <v>396</v>
      </c>
      <c r="B194" s="47" t="s">
        <v>409</v>
      </c>
      <c r="C194" s="34" t="s">
        <v>98</v>
      </c>
      <c r="D194" s="35" t="s">
        <v>398</v>
      </c>
      <c r="E194" s="36"/>
      <c r="F194" s="14" t="s">
        <v>16</v>
      </c>
      <c r="G194" s="15">
        <f t="shared" ref="G194:G195" si="93">SUM(H194:S194)</f>
        <v>8827.9210000000003</v>
      </c>
      <c r="H194" s="16">
        <f>'[2]PLANO ATIVIDADE - UJM'!E185</f>
        <v>707.46300000000008</v>
      </c>
      <c r="I194" s="16">
        <f>'[2]PLANO ATIVIDADE - UJM'!F185</f>
        <v>118.206</v>
      </c>
      <c r="J194" s="16">
        <f>'[2]PLANO ATIVIDADE - UJM'!G185</f>
        <v>0</v>
      </c>
      <c r="K194" s="16">
        <f>'[2]PLANO ATIVIDADE - UJM'!H185</f>
        <v>148.12200000000001</v>
      </c>
      <c r="L194" s="16">
        <f>'[2]PLANO ATIVIDADE - UJM'!I185</f>
        <v>36.630000000000003</v>
      </c>
      <c r="M194" s="16">
        <f>'[2]PLANO ATIVIDADE - UJM'!J185</f>
        <v>0</v>
      </c>
      <c r="N194" s="16">
        <f>'[2]PLANO ATIVIDADE - UJM'!K185</f>
        <v>500</v>
      </c>
      <c r="O194" s="16">
        <f>'[2]PLANO ATIVIDADE - UJM'!L185</f>
        <v>2700</v>
      </c>
      <c r="P194" s="16">
        <f>'[2]PLANO ATIVIDADE - UJM'!M185</f>
        <v>1750</v>
      </c>
      <c r="Q194" s="16">
        <f>'[2]PLANO ATIVIDADE - UJM'!N185</f>
        <v>0</v>
      </c>
      <c r="R194" s="16">
        <f>'[2]PLANO ATIVIDADE - UJM'!O185</f>
        <v>1000</v>
      </c>
      <c r="S194" s="16">
        <f>'[2]PLANO ATIVIDADE - UJM'!P185</f>
        <v>1867.5</v>
      </c>
      <c r="T194" s="21"/>
    </row>
    <row r="195" spans="1:20" s="12" customFormat="1" x14ac:dyDescent="0.25">
      <c r="A195" s="47" t="s">
        <v>396</v>
      </c>
      <c r="B195" s="47" t="s">
        <v>410</v>
      </c>
      <c r="C195" s="34" t="s">
        <v>98</v>
      </c>
      <c r="D195" s="35" t="s">
        <v>408</v>
      </c>
      <c r="E195" s="36"/>
      <c r="F195" s="14" t="s">
        <v>16</v>
      </c>
      <c r="G195" s="15">
        <f t="shared" si="93"/>
        <v>0</v>
      </c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21"/>
    </row>
    <row r="196" spans="1:20" s="12" customFormat="1" x14ac:dyDescent="0.25">
      <c r="A196" s="47" t="s">
        <v>396</v>
      </c>
      <c r="B196" s="47" t="s">
        <v>411</v>
      </c>
      <c r="C196" s="34"/>
      <c r="D196" s="35" t="s">
        <v>403</v>
      </c>
      <c r="E196" s="36"/>
      <c r="F196" s="14" t="s">
        <v>16</v>
      </c>
      <c r="G196" s="15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21"/>
    </row>
    <row r="197" spans="1:20" s="12" customFormat="1" x14ac:dyDescent="0.25">
      <c r="A197" s="47" t="s">
        <v>396</v>
      </c>
      <c r="B197" s="47" t="s">
        <v>412</v>
      </c>
      <c r="C197" s="34"/>
      <c r="D197" s="35" t="s">
        <v>403</v>
      </c>
      <c r="E197" s="36"/>
      <c r="F197" s="14" t="s">
        <v>16</v>
      </c>
      <c r="G197" s="15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21"/>
    </row>
    <row r="198" spans="1:20" s="12" customFormat="1" x14ac:dyDescent="0.25">
      <c r="A198" s="47" t="s">
        <v>396</v>
      </c>
      <c r="B198" s="47" t="s">
        <v>413</v>
      </c>
      <c r="C198" s="34"/>
      <c r="D198" s="35" t="s">
        <v>403</v>
      </c>
      <c r="E198" s="36"/>
      <c r="F198" s="14" t="s">
        <v>16</v>
      </c>
      <c r="G198" s="15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21"/>
    </row>
    <row r="199" spans="1:20" s="12" customFormat="1" x14ac:dyDescent="0.25">
      <c r="A199" s="47" t="s">
        <v>396</v>
      </c>
      <c r="B199" s="47" t="s">
        <v>414</v>
      </c>
      <c r="C199" s="34"/>
      <c r="D199" s="35" t="s">
        <v>403</v>
      </c>
      <c r="E199" s="36"/>
      <c r="F199" s="14" t="s">
        <v>16</v>
      </c>
      <c r="G199" s="15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21"/>
    </row>
    <row r="200" spans="1:20" s="12" customFormat="1" x14ac:dyDescent="0.25">
      <c r="A200" s="47" t="s">
        <v>396</v>
      </c>
      <c r="B200" s="47" t="s">
        <v>397</v>
      </c>
      <c r="C200" s="34"/>
      <c r="D200" s="35" t="s">
        <v>403</v>
      </c>
      <c r="E200" s="36"/>
      <c r="F200" s="14" t="s">
        <v>16</v>
      </c>
      <c r="G200" s="15">
        <f t="shared" si="77"/>
        <v>0</v>
      </c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21"/>
    </row>
    <row r="201" spans="1:20" s="12" customFormat="1" x14ac:dyDescent="0.25">
      <c r="A201" s="47" t="s">
        <v>415</v>
      </c>
      <c r="B201" s="47" t="s">
        <v>416</v>
      </c>
      <c r="C201" s="34" t="s">
        <v>98</v>
      </c>
      <c r="D201" s="35" t="s">
        <v>182</v>
      </c>
      <c r="E201" s="36"/>
      <c r="F201" s="14" t="s">
        <v>16</v>
      </c>
      <c r="G201" s="15">
        <f t="shared" si="77"/>
        <v>500</v>
      </c>
      <c r="H201" s="16">
        <f>'[2]PLANO ATIVIDADE - UJM'!E181</f>
        <v>0</v>
      </c>
      <c r="I201" s="16">
        <f>'[2]PLANO ATIVIDADE - UJM'!F181</f>
        <v>0</v>
      </c>
      <c r="J201" s="16">
        <f>'[2]PLANO ATIVIDADE - UJM'!G181</f>
        <v>0</v>
      </c>
      <c r="K201" s="16">
        <f>'[2]PLANO ATIVIDADE - UJM'!H181</f>
        <v>0</v>
      </c>
      <c r="L201" s="16">
        <f>'[2]PLANO ATIVIDADE - UJM'!I181</f>
        <v>0</v>
      </c>
      <c r="M201" s="16">
        <f>'[2]PLANO ATIVIDADE - UJM'!J181</f>
        <v>0</v>
      </c>
      <c r="N201" s="16">
        <f>'[2]PLANO ATIVIDADE - UJM'!K181</f>
        <v>0</v>
      </c>
      <c r="O201" s="16">
        <f>'[2]PLANO ATIVIDADE - UJM'!L181</f>
        <v>250</v>
      </c>
      <c r="P201" s="16">
        <f>'[2]PLANO ATIVIDADE - UJM'!M181</f>
        <v>250</v>
      </c>
      <c r="Q201" s="16">
        <f>'[2]PLANO ATIVIDADE - UJM'!N181</f>
        <v>0</v>
      </c>
      <c r="R201" s="16">
        <f>'[2]PLANO ATIVIDADE - UJM'!O181</f>
        <v>0</v>
      </c>
      <c r="S201" s="16">
        <f>'[2]PLANO ATIVIDADE - UJM'!P181</f>
        <v>0</v>
      </c>
      <c r="T201" s="21"/>
    </row>
    <row r="202" spans="1:20" s="12" customFormat="1" x14ac:dyDescent="0.25">
      <c r="B202" s="43" t="s">
        <v>180</v>
      </c>
      <c r="C202" s="13" t="s">
        <v>98</v>
      </c>
      <c r="D202" s="19" t="s">
        <v>102</v>
      </c>
      <c r="E202" s="14"/>
      <c r="F202" s="14" t="s">
        <v>16</v>
      </c>
      <c r="G202" s="15">
        <f t="shared" ref="G202:G207" si="94">SUM(H202:S202)</f>
        <v>823</v>
      </c>
      <c r="H202" s="16">
        <f>'[2]PLANO ATIVIDADE - UJM'!E186</f>
        <v>158</v>
      </c>
      <c r="I202" s="16">
        <f>'[2]PLANO ATIVIDADE - UJM'!F186</f>
        <v>288</v>
      </c>
      <c r="J202" s="16">
        <f>'[2]PLANO ATIVIDADE - UJM'!G186</f>
        <v>159</v>
      </c>
      <c r="K202" s="16">
        <f>'[2]PLANO ATIVIDADE - UJM'!H186</f>
        <v>100</v>
      </c>
      <c r="L202" s="16">
        <f>'[2]PLANO ATIVIDADE - UJM'!I186</f>
        <v>30</v>
      </c>
      <c r="M202" s="16">
        <f>'[2]PLANO ATIVIDADE - UJM'!J186</f>
        <v>58</v>
      </c>
      <c r="N202" s="16">
        <f>'[2]PLANO ATIVIDADE - UJM'!K186</f>
        <v>0</v>
      </c>
      <c r="O202" s="16">
        <f>'[2]PLANO ATIVIDADE - UJM'!L186</f>
        <v>30</v>
      </c>
      <c r="P202" s="16">
        <f>'[2]PLANO ATIVIDADE - UJM'!M186</f>
        <v>0</v>
      </c>
      <c r="Q202" s="16">
        <f>'[2]PLANO ATIVIDADE - UJM'!N186</f>
        <v>0</v>
      </c>
      <c r="R202" s="16">
        <f>'[2]PLANO ATIVIDADE - UJM'!O186</f>
        <v>0</v>
      </c>
      <c r="S202" s="16">
        <f>'[2]PLANO ATIVIDADE - UJM'!P186</f>
        <v>0</v>
      </c>
      <c r="T202" s="21"/>
    </row>
    <row r="203" spans="1:20" s="12" customFormat="1" x14ac:dyDescent="0.25">
      <c r="A203" s="45" t="s">
        <v>372</v>
      </c>
      <c r="B203" s="44" t="s">
        <v>381</v>
      </c>
      <c r="C203" s="34" t="s">
        <v>98</v>
      </c>
      <c r="D203" s="35" t="s">
        <v>103</v>
      </c>
      <c r="E203" s="36"/>
      <c r="F203" s="14" t="s">
        <v>16</v>
      </c>
      <c r="G203" s="15">
        <f t="shared" si="94"/>
        <v>4790.93</v>
      </c>
      <c r="H203" s="16">
        <f>'[2]PLANO ATIVIDADE - UJM'!E187</f>
        <v>2075.65</v>
      </c>
      <c r="I203" s="16">
        <f>'[2]PLANO ATIVIDADE - UJM'!F187</f>
        <v>867.07</v>
      </c>
      <c r="J203" s="16">
        <f>'[2]PLANO ATIVIDADE - UJM'!G187</f>
        <v>746.32</v>
      </c>
      <c r="K203" s="16">
        <f>'[2]PLANO ATIVIDADE - UJM'!H187</f>
        <v>0</v>
      </c>
      <c r="L203" s="16">
        <f>'[2]PLANO ATIVIDADE - UJM'!I187</f>
        <v>360.67</v>
      </c>
      <c r="M203" s="16">
        <f>'[2]PLANO ATIVIDADE - UJM'!J187</f>
        <v>622.28</v>
      </c>
      <c r="N203" s="16">
        <f>'[2]PLANO ATIVIDADE - UJM'!K187</f>
        <v>48.82</v>
      </c>
      <c r="O203" s="16">
        <f>'[2]PLANO ATIVIDADE - UJM'!L187</f>
        <v>70.12</v>
      </c>
      <c r="P203" s="16">
        <f>'[2]PLANO ATIVIDADE - UJM'!M187</f>
        <v>0</v>
      </c>
      <c r="Q203" s="16">
        <f>'[2]PLANO ATIVIDADE - UJM'!N187</f>
        <v>0</v>
      </c>
      <c r="R203" s="16">
        <f>'[2]PLANO ATIVIDADE - UJM'!O187</f>
        <v>0</v>
      </c>
      <c r="S203" s="16">
        <f>'[2]PLANO ATIVIDADE - UJM'!P187</f>
        <v>0</v>
      </c>
      <c r="T203" s="21"/>
    </row>
    <row r="204" spans="1:20" s="12" customFormat="1" x14ac:dyDescent="0.25">
      <c r="B204" s="43" t="s">
        <v>179</v>
      </c>
      <c r="C204" s="13" t="s">
        <v>98</v>
      </c>
      <c r="D204" s="19" t="s">
        <v>104</v>
      </c>
      <c r="E204" s="14"/>
      <c r="F204" s="14" t="s">
        <v>16</v>
      </c>
      <c r="G204" s="15">
        <f t="shared" si="94"/>
        <v>1212</v>
      </c>
      <c r="H204" s="16">
        <f>'[2]PLANO ATIVIDADE - UJM'!E188</f>
        <v>0</v>
      </c>
      <c r="I204" s="16">
        <f>'[2]PLANO ATIVIDADE - UJM'!F188</f>
        <v>0</v>
      </c>
      <c r="J204" s="16">
        <f>'[2]PLANO ATIVIDADE - UJM'!G188</f>
        <v>0</v>
      </c>
      <c r="K204" s="16">
        <f>'[2]PLANO ATIVIDADE - UJM'!H188</f>
        <v>0</v>
      </c>
      <c r="L204" s="16">
        <f>'[2]PLANO ATIVIDADE - UJM'!I188</f>
        <v>0</v>
      </c>
      <c r="M204" s="16">
        <f>'[2]PLANO ATIVIDADE - UJM'!J188</f>
        <v>0</v>
      </c>
      <c r="N204" s="16">
        <f>'[2]PLANO ATIVIDADE - UJM'!K188</f>
        <v>56</v>
      </c>
      <c r="O204" s="16">
        <f>'[2]PLANO ATIVIDADE - UJM'!L188</f>
        <v>461</v>
      </c>
      <c r="P204" s="16">
        <f>'[2]PLANO ATIVIDADE - UJM'!M188</f>
        <v>695</v>
      </c>
      <c r="Q204" s="16">
        <f>'[2]PLANO ATIVIDADE - UJM'!N188</f>
        <v>0</v>
      </c>
      <c r="R204" s="16">
        <f>'[2]PLANO ATIVIDADE - UJM'!O188</f>
        <v>0</v>
      </c>
      <c r="S204" s="16">
        <f>'[2]PLANO ATIVIDADE - UJM'!P188</f>
        <v>0</v>
      </c>
      <c r="T204" s="21"/>
    </row>
    <row r="205" spans="1:20" s="12" customFormat="1" x14ac:dyDescent="0.25">
      <c r="A205" s="45" t="s">
        <v>385</v>
      </c>
      <c r="B205" s="44" t="s">
        <v>382</v>
      </c>
      <c r="C205" s="34" t="s">
        <v>98</v>
      </c>
      <c r="D205" s="35" t="s">
        <v>383</v>
      </c>
      <c r="E205" s="36"/>
      <c r="F205" s="14" t="s">
        <v>16</v>
      </c>
      <c r="G205" s="15">
        <f t="shared" si="94"/>
        <v>10500</v>
      </c>
      <c r="H205" s="16">
        <f>'[2]PLANO ATIVIDADE - UJM'!E189</f>
        <v>0</v>
      </c>
      <c r="I205" s="16">
        <f>'[2]PLANO ATIVIDADE - UJM'!F189</f>
        <v>1000</v>
      </c>
      <c r="J205" s="16">
        <f>'[2]PLANO ATIVIDADE - UJM'!G189</f>
        <v>1000</v>
      </c>
      <c r="K205" s="16">
        <f>'[2]PLANO ATIVIDADE - UJM'!H189</f>
        <v>1000</v>
      </c>
      <c r="L205" s="16">
        <f>'[2]PLANO ATIVIDADE - UJM'!I189</f>
        <v>500</v>
      </c>
      <c r="M205" s="16">
        <f>'[2]PLANO ATIVIDADE - UJM'!J189</f>
        <v>500</v>
      </c>
      <c r="N205" s="16">
        <f>'[2]PLANO ATIVIDADE - UJM'!K189</f>
        <v>500</v>
      </c>
      <c r="O205" s="16">
        <f>'[2]PLANO ATIVIDADE - UJM'!L189</f>
        <v>1500</v>
      </c>
      <c r="P205" s="16">
        <f>'[2]PLANO ATIVIDADE - UJM'!M189</f>
        <v>1500</v>
      </c>
      <c r="Q205" s="16">
        <f>'[2]PLANO ATIVIDADE - UJM'!N189</f>
        <v>1500</v>
      </c>
      <c r="R205" s="16">
        <f>'[2]PLANO ATIVIDADE - UJM'!O189</f>
        <v>1500</v>
      </c>
      <c r="S205" s="16">
        <f>'[2]PLANO ATIVIDADE - UJM'!P189</f>
        <v>0</v>
      </c>
      <c r="T205" s="21"/>
    </row>
    <row r="206" spans="1:20" s="12" customFormat="1" x14ac:dyDescent="0.25">
      <c r="B206" s="43" t="s">
        <v>181</v>
      </c>
      <c r="C206" s="13" t="s">
        <v>98</v>
      </c>
      <c r="D206" s="19" t="s">
        <v>105</v>
      </c>
      <c r="E206" s="14"/>
      <c r="F206" s="14" t="s">
        <v>16</v>
      </c>
      <c r="G206" s="15">
        <f t="shared" si="94"/>
        <v>3777</v>
      </c>
      <c r="H206" s="16">
        <f>'[2]PLANO ATIVIDADE - UJM'!E190</f>
        <v>0</v>
      </c>
      <c r="I206" s="16">
        <f>'[2]PLANO ATIVIDADE - UJM'!F190</f>
        <v>0</v>
      </c>
      <c r="J206" s="16">
        <f>'[2]PLANO ATIVIDADE - UJM'!G190</f>
        <v>0</v>
      </c>
      <c r="K206" s="16">
        <f>'[2]PLANO ATIVIDADE - UJM'!H190</f>
        <v>0</v>
      </c>
      <c r="L206" s="16">
        <f>'[2]PLANO ATIVIDADE - UJM'!I190</f>
        <v>0</v>
      </c>
      <c r="M206" s="16">
        <f>'[2]PLANO ATIVIDADE - UJM'!J190</f>
        <v>0</v>
      </c>
      <c r="N206" s="16">
        <f>'[2]PLANO ATIVIDADE - UJM'!K190</f>
        <v>0</v>
      </c>
      <c r="O206" s="16">
        <f>'[2]PLANO ATIVIDADE - UJM'!L190</f>
        <v>0</v>
      </c>
      <c r="P206" s="16">
        <f>'[2]PLANO ATIVIDADE - UJM'!M190</f>
        <v>1244.8800000000001</v>
      </c>
      <c r="Q206" s="16">
        <f>'[2]PLANO ATIVIDADE - UJM'!N190</f>
        <v>1304.1199999999999</v>
      </c>
      <c r="R206" s="16">
        <f>'[2]PLANO ATIVIDADE - UJM'!O190</f>
        <v>1228</v>
      </c>
      <c r="S206" s="16">
        <f>'[2]PLANO ATIVIDADE - UJM'!P190</f>
        <v>0</v>
      </c>
      <c r="T206" s="21"/>
    </row>
    <row r="207" spans="1:20" s="12" customFormat="1" x14ac:dyDescent="0.25">
      <c r="B207" s="5"/>
      <c r="C207" s="24" t="s">
        <v>481</v>
      </c>
      <c r="D207" s="25"/>
      <c r="E207" s="54"/>
      <c r="F207" s="27" t="s">
        <v>16</v>
      </c>
      <c r="G207" s="26">
        <f t="shared" si="94"/>
        <v>112906.82843133333</v>
      </c>
      <c r="H207" s="26">
        <f>SUM(H185:H206)</f>
        <v>7123.1902200000004</v>
      </c>
      <c r="I207" s="26">
        <f t="shared" ref="I207:S207" si="95">SUM(I185:I206)</f>
        <v>7895.0050239999991</v>
      </c>
      <c r="J207" s="26">
        <f t="shared" si="95"/>
        <v>11403.322319999999</v>
      </c>
      <c r="K207" s="26">
        <f t="shared" si="95"/>
        <v>12406.678466666664</v>
      </c>
      <c r="L207" s="26">
        <f t="shared" si="95"/>
        <v>8716.0451039999989</v>
      </c>
      <c r="M207" s="26">
        <f t="shared" si="95"/>
        <v>7537.7369119999994</v>
      </c>
      <c r="N207" s="26">
        <f t="shared" si="95"/>
        <v>9571.1861533333322</v>
      </c>
      <c r="O207" s="26">
        <f t="shared" si="95"/>
        <v>12318.042688000001</v>
      </c>
      <c r="P207" s="26">
        <f t="shared" si="95"/>
        <v>9190.66669</v>
      </c>
      <c r="Q207" s="26">
        <f t="shared" si="95"/>
        <v>10449.06236</v>
      </c>
      <c r="R207" s="26">
        <f t="shared" si="95"/>
        <v>8722.4664933333333</v>
      </c>
      <c r="S207" s="26">
        <f t="shared" si="95"/>
        <v>7573.4260000000004</v>
      </c>
    </row>
    <row r="208" spans="1:20" s="12" customFormat="1" x14ac:dyDescent="0.25">
      <c r="B208" s="43" t="s">
        <v>188</v>
      </c>
      <c r="C208" s="13" t="s">
        <v>98</v>
      </c>
      <c r="D208" s="19" t="s">
        <v>189</v>
      </c>
      <c r="E208" s="14"/>
      <c r="F208" s="14" t="s">
        <v>16</v>
      </c>
      <c r="G208" s="15">
        <f t="shared" si="77"/>
        <v>2877.9210000000003</v>
      </c>
      <c r="H208" s="16">
        <f>'[2]PLANO ATIVIDADE - UJM'!E183</f>
        <v>707.46300000000008</v>
      </c>
      <c r="I208" s="16">
        <f>'[2]PLANO ATIVIDADE - UJM'!F183</f>
        <v>118.206</v>
      </c>
      <c r="J208" s="16">
        <f>'[2]PLANO ATIVIDADE - UJM'!G183</f>
        <v>0</v>
      </c>
      <c r="K208" s="16">
        <f>'[2]PLANO ATIVIDADE - UJM'!H183</f>
        <v>148.12200000000001</v>
      </c>
      <c r="L208" s="16">
        <f>'[2]PLANO ATIVIDADE - UJM'!I183</f>
        <v>36.630000000000003</v>
      </c>
      <c r="M208" s="16">
        <f>'[2]PLANO ATIVIDADE - UJM'!J183</f>
        <v>0</v>
      </c>
      <c r="N208" s="16">
        <f>'[2]PLANO ATIVIDADE - UJM'!K183</f>
        <v>0</v>
      </c>
      <c r="O208" s="16">
        <f>'[2]PLANO ATIVIDADE - UJM'!L183</f>
        <v>0</v>
      </c>
      <c r="P208" s="16">
        <f>'[2]PLANO ATIVIDADE - UJM'!M183</f>
        <v>0</v>
      </c>
      <c r="Q208" s="16">
        <f>'[2]PLANO ATIVIDADE - UJM'!N183</f>
        <v>0</v>
      </c>
      <c r="R208" s="16">
        <f>'[2]PLANO ATIVIDADE - UJM'!O183</f>
        <v>0</v>
      </c>
      <c r="S208" s="16">
        <f>'[2]PLANO ATIVIDADE - UJM'!P183</f>
        <v>1867.5</v>
      </c>
      <c r="T208" s="21"/>
    </row>
    <row r="209" spans="1:20" s="12" customFormat="1" x14ac:dyDescent="0.25">
      <c r="B209" s="49" t="s">
        <v>185</v>
      </c>
      <c r="C209" s="13" t="s">
        <v>98</v>
      </c>
      <c r="D209" s="19" t="s">
        <v>186</v>
      </c>
      <c r="E209" s="14"/>
      <c r="F209" s="14" t="s">
        <v>16</v>
      </c>
      <c r="G209" s="15">
        <f t="shared" si="77"/>
        <v>1000</v>
      </c>
      <c r="H209" s="16">
        <f>'[2]PLANO ATIVIDADE - UJM'!E184</f>
        <v>0</v>
      </c>
      <c r="I209" s="16">
        <f>'[2]PLANO ATIVIDADE - UJM'!F184</f>
        <v>0</v>
      </c>
      <c r="J209" s="16">
        <f>'[2]PLANO ATIVIDADE - UJM'!G184</f>
        <v>0</v>
      </c>
      <c r="K209" s="16">
        <f>'[2]PLANO ATIVIDADE - UJM'!H184</f>
        <v>0</v>
      </c>
      <c r="L209" s="16">
        <f>'[2]PLANO ATIVIDADE - UJM'!I184</f>
        <v>0</v>
      </c>
      <c r="M209" s="16">
        <f>'[2]PLANO ATIVIDADE - UJM'!J184</f>
        <v>0</v>
      </c>
      <c r="N209" s="16">
        <f>'[2]PLANO ATIVIDADE - UJM'!K184</f>
        <v>0</v>
      </c>
      <c r="O209" s="16">
        <f>'[2]PLANO ATIVIDADE - UJM'!L184</f>
        <v>0</v>
      </c>
      <c r="P209" s="16">
        <f>'[2]PLANO ATIVIDADE - UJM'!M184</f>
        <v>0</v>
      </c>
      <c r="Q209" s="16">
        <f>'[2]PLANO ATIVIDADE - UJM'!N184</f>
        <v>0</v>
      </c>
      <c r="R209" s="16">
        <f>'[2]PLANO ATIVIDADE - UJM'!O184</f>
        <v>1000</v>
      </c>
      <c r="S209" s="16">
        <f>'[2]PLANO ATIVIDADE - UJM'!P184</f>
        <v>0</v>
      </c>
      <c r="T209" s="21"/>
    </row>
    <row r="210" spans="1:20" s="12" customFormat="1" x14ac:dyDescent="0.25">
      <c r="B210" s="5"/>
      <c r="C210" s="24" t="s">
        <v>482</v>
      </c>
      <c r="D210" s="25"/>
      <c r="E210" s="54"/>
      <c r="F210" s="27" t="s">
        <v>16</v>
      </c>
      <c r="G210" s="26">
        <f t="shared" si="77"/>
        <v>3877.9210000000003</v>
      </c>
      <c r="H210" s="26">
        <f>SUM(H208:H209)</f>
        <v>707.46300000000008</v>
      </c>
      <c r="I210" s="26">
        <f t="shared" ref="I210:S210" si="96">SUM(I208:I209)</f>
        <v>118.206</v>
      </c>
      <c r="J210" s="26">
        <f t="shared" si="96"/>
        <v>0</v>
      </c>
      <c r="K210" s="26">
        <f t="shared" si="96"/>
        <v>148.12200000000001</v>
      </c>
      <c r="L210" s="26">
        <f t="shared" si="96"/>
        <v>36.630000000000003</v>
      </c>
      <c r="M210" s="26">
        <f t="shared" si="96"/>
        <v>0</v>
      </c>
      <c r="N210" s="26">
        <f t="shared" si="96"/>
        <v>0</v>
      </c>
      <c r="O210" s="26">
        <f t="shared" si="96"/>
        <v>0</v>
      </c>
      <c r="P210" s="26">
        <f t="shared" si="96"/>
        <v>0</v>
      </c>
      <c r="Q210" s="26">
        <f t="shared" si="96"/>
        <v>0</v>
      </c>
      <c r="R210" s="26">
        <f t="shared" si="96"/>
        <v>1000</v>
      </c>
      <c r="S210" s="26">
        <f t="shared" si="96"/>
        <v>1867.5</v>
      </c>
    </row>
    <row r="211" spans="1:20" s="12" customFormat="1" x14ac:dyDescent="0.25">
      <c r="B211" s="43" t="s">
        <v>201</v>
      </c>
      <c r="C211" s="13" t="s">
        <v>98</v>
      </c>
      <c r="D211" s="19" t="s">
        <v>90</v>
      </c>
      <c r="E211" s="14"/>
      <c r="F211" s="14" t="s">
        <v>16</v>
      </c>
      <c r="G211" s="15">
        <f t="shared" ref="G211:G216" si="97">SUM(H211:S211)</f>
        <v>366</v>
      </c>
      <c r="H211" s="16">
        <f>'[8]PLANO ATIVIDADE - UJM'!E191</f>
        <v>22</v>
      </c>
      <c r="I211" s="16">
        <f>'[8]PLANO ATIVIDADE - UJM'!F191</f>
        <v>22</v>
      </c>
      <c r="J211" s="16">
        <f>'[8]PLANO ATIVIDADE - UJM'!G191</f>
        <v>22</v>
      </c>
      <c r="K211" s="16">
        <f>'[8]PLANO ATIVIDADE - UJM'!H191</f>
        <v>0</v>
      </c>
      <c r="L211" s="16">
        <f>'[8]PLANO ATIVIDADE - UJM'!I191</f>
        <v>100</v>
      </c>
      <c r="M211" s="16">
        <f>'[8]PLANO ATIVIDADE - UJM'!J191</f>
        <v>100</v>
      </c>
      <c r="N211" s="16">
        <f>'[8]PLANO ATIVIDADE - UJM'!K191</f>
        <v>100</v>
      </c>
      <c r="O211" s="16">
        <f>'[8]PLANO ATIVIDADE - UJM'!L191</f>
        <v>0</v>
      </c>
      <c r="P211" s="16">
        <f>'[8]PLANO ATIVIDADE - UJM'!M191</f>
        <v>0</v>
      </c>
      <c r="Q211" s="16">
        <f>'[8]PLANO ATIVIDADE - UJM'!N191</f>
        <v>0</v>
      </c>
      <c r="R211" s="16">
        <f>'[8]PLANO ATIVIDADE - UJM'!O191</f>
        <v>0</v>
      </c>
      <c r="S211" s="16">
        <f>'[8]PLANO ATIVIDADE - UJM'!P191</f>
        <v>0</v>
      </c>
      <c r="T211" s="21"/>
    </row>
    <row r="212" spans="1:20" s="12" customFormat="1" x14ac:dyDescent="0.25">
      <c r="B212" s="43" t="s">
        <v>184</v>
      </c>
      <c r="C212" s="13" t="s">
        <v>98</v>
      </c>
      <c r="D212" s="19" t="s">
        <v>91</v>
      </c>
      <c r="E212" s="14"/>
      <c r="F212" s="14" t="s">
        <v>16</v>
      </c>
      <c r="G212" s="15">
        <f t="shared" si="97"/>
        <v>0</v>
      </c>
      <c r="H212" s="16">
        <f>'[8]PLANO ATIVIDADE - UJM'!E192</f>
        <v>0</v>
      </c>
      <c r="I212" s="16">
        <f>'[8]PLANO ATIVIDADE - UJM'!F192</f>
        <v>0</v>
      </c>
      <c r="J212" s="16">
        <f>'[8]PLANO ATIVIDADE - UJM'!G192</f>
        <v>0</v>
      </c>
      <c r="K212" s="16">
        <f>'[8]PLANO ATIVIDADE - UJM'!H192</f>
        <v>0</v>
      </c>
      <c r="L212" s="16">
        <f>'[8]PLANO ATIVIDADE - UJM'!I192</f>
        <v>0</v>
      </c>
      <c r="M212" s="16">
        <f>'[8]PLANO ATIVIDADE - UJM'!J192</f>
        <v>0</v>
      </c>
      <c r="N212" s="16">
        <f>'[8]PLANO ATIVIDADE - UJM'!K192</f>
        <v>0</v>
      </c>
      <c r="O212" s="16">
        <f>'[8]PLANO ATIVIDADE - UJM'!L192</f>
        <v>0</v>
      </c>
      <c r="P212" s="16">
        <f>'[8]PLANO ATIVIDADE - UJM'!M192</f>
        <v>0</v>
      </c>
      <c r="Q212" s="16">
        <f>'[8]PLANO ATIVIDADE - UJM'!N192</f>
        <v>0</v>
      </c>
      <c r="R212" s="16">
        <f>'[8]PLANO ATIVIDADE - UJM'!O192</f>
        <v>0</v>
      </c>
      <c r="S212" s="16">
        <f>'[8]PLANO ATIVIDADE - UJM'!P192</f>
        <v>0</v>
      </c>
      <c r="T212" s="21"/>
    </row>
    <row r="213" spans="1:20" s="12" customFormat="1" x14ac:dyDescent="0.25">
      <c r="B213" s="43" t="s">
        <v>183</v>
      </c>
      <c r="C213" s="13" t="s">
        <v>98</v>
      </c>
      <c r="D213" s="19" t="s">
        <v>51</v>
      </c>
      <c r="E213" s="14"/>
      <c r="F213" s="14" t="s">
        <v>16</v>
      </c>
      <c r="G213" s="15">
        <f t="shared" si="97"/>
        <v>0</v>
      </c>
      <c r="H213" s="16">
        <f>'[8]PLANO ATIVIDADE - UJM'!E193</f>
        <v>0</v>
      </c>
      <c r="I213" s="16">
        <f>'[8]PLANO ATIVIDADE - UJM'!F193</f>
        <v>0</v>
      </c>
      <c r="J213" s="16">
        <f>'[8]PLANO ATIVIDADE - UJM'!G193</f>
        <v>0</v>
      </c>
      <c r="K213" s="16">
        <f>'[8]PLANO ATIVIDADE - UJM'!H193</f>
        <v>0</v>
      </c>
      <c r="L213" s="16">
        <f>'[8]PLANO ATIVIDADE - UJM'!I193</f>
        <v>0</v>
      </c>
      <c r="M213" s="16">
        <f>'[8]PLANO ATIVIDADE - UJM'!J193</f>
        <v>0</v>
      </c>
      <c r="N213" s="16">
        <f>'[8]PLANO ATIVIDADE - UJM'!K193</f>
        <v>0</v>
      </c>
      <c r="O213" s="16">
        <f>'[8]PLANO ATIVIDADE - UJM'!L193</f>
        <v>0</v>
      </c>
      <c r="P213" s="16">
        <f>'[8]PLANO ATIVIDADE - UJM'!M193</f>
        <v>0</v>
      </c>
      <c r="Q213" s="16">
        <f>'[8]PLANO ATIVIDADE - UJM'!N193</f>
        <v>0</v>
      </c>
      <c r="R213" s="16">
        <f>'[8]PLANO ATIVIDADE - UJM'!O193</f>
        <v>0</v>
      </c>
      <c r="S213" s="16">
        <f>'[8]PLANO ATIVIDADE - UJM'!P193</f>
        <v>0</v>
      </c>
      <c r="T213" s="21"/>
    </row>
    <row r="214" spans="1:20" s="12" customFormat="1" x14ac:dyDescent="0.25">
      <c r="B214" s="43" t="s">
        <v>202</v>
      </c>
      <c r="C214" s="13" t="s">
        <v>98</v>
      </c>
      <c r="D214" s="19" t="s">
        <v>92</v>
      </c>
      <c r="E214" s="14"/>
      <c r="F214" s="14" t="s">
        <v>16</v>
      </c>
      <c r="G214" s="15">
        <f t="shared" si="97"/>
        <v>250</v>
      </c>
      <c r="H214" s="16">
        <f>'[8]PLANO ATIVIDADE - UJM'!E194</f>
        <v>250</v>
      </c>
      <c r="I214" s="16">
        <f>'[8]PLANO ATIVIDADE - UJM'!F194</f>
        <v>0</v>
      </c>
      <c r="J214" s="16">
        <f>'[8]PLANO ATIVIDADE - UJM'!G194</f>
        <v>0</v>
      </c>
      <c r="K214" s="16">
        <f>'[8]PLANO ATIVIDADE - UJM'!H194</f>
        <v>0</v>
      </c>
      <c r="L214" s="16">
        <f>'[8]PLANO ATIVIDADE - UJM'!I194</f>
        <v>0</v>
      </c>
      <c r="M214" s="16">
        <f>'[8]PLANO ATIVIDADE - UJM'!J194</f>
        <v>0</v>
      </c>
      <c r="N214" s="16">
        <f>'[8]PLANO ATIVIDADE - UJM'!K194</f>
        <v>0</v>
      </c>
      <c r="O214" s="16">
        <f>'[8]PLANO ATIVIDADE - UJM'!L194</f>
        <v>0</v>
      </c>
      <c r="P214" s="16">
        <f>'[8]PLANO ATIVIDADE - UJM'!M194</f>
        <v>0</v>
      </c>
      <c r="Q214" s="16">
        <f>'[8]PLANO ATIVIDADE - UJM'!N194</f>
        <v>0</v>
      </c>
      <c r="R214" s="16">
        <f>'[8]PLANO ATIVIDADE - UJM'!O194</f>
        <v>0</v>
      </c>
      <c r="S214" s="16">
        <f>'[8]PLANO ATIVIDADE - UJM'!P194</f>
        <v>0</v>
      </c>
      <c r="T214" s="21"/>
    </row>
    <row r="215" spans="1:20" s="12" customFormat="1" x14ac:dyDescent="0.25">
      <c r="B215" s="5"/>
      <c r="C215" s="24" t="s">
        <v>97</v>
      </c>
      <c r="D215" s="25"/>
      <c r="E215" s="54"/>
      <c r="F215" s="27" t="s">
        <v>16</v>
      </c>
      <c r="G215" s="26">
        <f t="shared" si="97"/>
        <v>616</v>
      </c>
      <c r="H215" s="26">
        <f>SUM(H211:H214)</f>
        <v>272</v>
      </c>
      <c r="I215" s="26">
        <f t="shared" ref="I215:S215" si="98">SUM(I211:I214)</f>
        <v>22</v>
      </c>
      <c r="J215" s="26">
        <f t="shared" si="98"/>
        <v>22</v>
      </c>
      <c r="K215" s="26">
        <f t="shared" si="98"/>
        <v>0</v>
      </c>
      <c r="L215" s="26">
        <f t="shared" si="98"/>
        <v>100</v>
      </c>
      <c r="M215" s="26">
        <f t="shared" si="98"/>
        <v>100</v>
      </c>
      <c r="N215" s="26">
        <f t="shared" si="98"/>
        <v>100</v>
      </c>
      <c r="O215" s="26">
        <f t="shared" si="98"/>
        <v>0</v>
      </c>
      <c r="P215" s="26">
        <f t="shared" si="98"/>
        <v>0</v>
      </c>
      <c r="Q215" s="26">
        <f t="shared" si="98"/>
        <v>0</v>
      </c>
      <c r="R215" s="26">
        <f t="shared" si="98"/>
        <v>0</v>
      </c>
      <c r="S215" s="26">
        <f t="shared" si="98"/>
        <v>0</v>
      </c>
    </row>
    <row r="216" spans="1:20" s="12" customFormat="1" x14ac:dyDescent="0.25">
      <c r="B216" s="43" t="s">
        <v>165</v>
      </c>
      <c r="C216" s="24" t="s">
        <v>106</v>
      </c>
      <c r="D216" s="25"/>
      <c r="E216" s="54"/>
      <c r="F216" s="27" t="s">
        <v>16</v>
      </c>
      <c r="G216" s="26">
        <f t="shared" si="97"/>
        <v>0</v>
      </c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</row>
    <row r="218" spans="1:20" s="12" customFormat="1" x14ac:dyDescent="0.25">
      <c r="B218" s="5"/>
      <c r="C218" s="28" t="s">
        <v>108</v>
      </c>
      <c r="D218" s="29"/>
      <c r="E218" s="89"/>
      <c r="F218" s="30"/>
      <c r="G218" s="31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3"/>
      <c r="T218" s="21"/>
    </row>
    <row r="219" spans="1:20" s="12" customFormat="1" x14ac:dyDescent="0.25">
      <c r="A219" s="48" t="s">
        <v>387</v>
      </c>
      <c r="B219" s="47" t="s">
        <v>458</v>
      </c>
      <c r="C219" s="34" t="s">
        <v>108</v>
      </c>
      <c r="D219" s="35" t="s">
        <v>155</v>
      </c>
      <c r="E219" s="36"/>
      <c r="F219" s="14" t="s">
        <v>16</v>
      </c>
      <c r="G219" s="15">
        <f t="shared" ref="G219:G245" si="99">SUM(H219:S219)</f>
        <v>0</v>
      </c>
      <c r="H219" s="16">
        <f>'[3]PLANO ATIVIDADE - UJM'!E202</f>
        <v>0</v>
      </c>
      <c r="I219" s="16">
        <f>'[3]PLANO ATIVIDADE - UJM'!F202</f>
        <v>0</v>
      </c>
      <c r="J219" s="16">
        <f>'[3]PLANO ATIVIDADE - UJM'!G202</f>
        <v>0</v>
      </c>
      <c r="K219" s="16">
        <f>'[3]PLANO ATIVIDADE - UJM'!H202</f>
        <v>0</v>
      </c>
      <c r="L219" s="16">
        <f>'[3]PLANO ATIVIDADE - UJM'!I202</f>
        <v>0</v>
      </c>
      <c r="M219" s="16">
        <f>'[3]PLANO ATIVIDADE - UJM'!J202</f>
        <v>0</v>
      </c>
      <c r="N219" s="16">
        <f>'[3]PLANO ATIVIDADE - UJM'!K202</f>
        <v>0</v>
      </c>
      <c r="O219" s="16">
        <f>'[3]PLANO ATIVIDADE - UJM'!L202</f>
        <v>0</v>
      </c>
      <c r="P219" s="16">
        <f>'[3]PLANO ATIVIDADE - UJM'!M202</f>
        <v>0</v>
      </c>
      <c r="Q219" s="16">
        <f>'[3]PLANO ATIVIDADE - UJM'!N202</f>
        <v>0</v>
      </c>
      <c r="R219" s="16">
        <f>'[3]PLANO ATIVIDADE - UJM'!O202</f>
        <v>0</v>
      </c>
      <c r="S219" s="16">
        <f>'[3]PLANO ATIVIDADE - UJM'!P202</f>
        <v>0</v>
      </c>
      <c r="T219" s="21"/>
    </row>
    <row r="220" spans="1:20" s="12" customFormat="1" x14ac:dyDescent="0.25">
      <c r="B220" s="5"/>
      <c r="C220" s="24" t="s">
        <v>99</v>
      </c>
      <c r="D220" s="25"/>
      <c r="E220" s="54"/>
      <c r="F220" s="27" t="s">
        <v>16</v>
      </c>
      <c r="G220" s="26">
        <f t="shared" si="99"/>
        <v>0</v>
      </c>
      <c r="H220" s="26">
        <f t="shared" ref="H220:S220" si="100">H219</f>
        <v>0</v>
      </c>
      <c r="I220" s="26">
        <f t="shared" si="100"/>
        <v>0</v>
      </c>
      <c r="J220" s="26">
        <f t="shared" si="100"/>
        <v>0</v>
      </c>
      <c r="K220" s="26">
        <f t="shared" si="100"/>
        <v>0</v>
      </c>
      <c r="L220" s="26">
        <f t="shared" si="100"/>
        <v>0</v>
      </c>
      <c r="M220" s="26">
        <f t="shared" si="100"/>
        <v>0</v>
      </c>
      <c r="N220" s="26">
        <f t="shared" si="100"/>
        <v>0</v>
      </c>
      <c r="O220" s="26">
        <f t="shared" si="100"/>
        <v>0</v>
      </c>
      <c r="P220" s="26">
        <f t="shared" si="100"/>
        <v>0</v>
      </c>
      <c r="Q220" s="26">
        <f t="shared" si="100"/>
        <v>0</v>
      </c>
      <c r="R220" s="26">
        <f t="shared" si="100"/>
        <v>0</v>
      </c>
      <c r="S220" s="26">
        <f t="shared" si="100"/>
        <v>0</v>
      </c>
    </row>
    <row r="221" spans="1:20" s="12" customFormat="1" x14ac:dyDescent="0.25">
      <c r="B221" s="43" t="s">
        <v>268</v>
      </c>
      <c r="C221" s="13" t="s">
        <v>108</v>
      </c>
      <c r="D221" s="19" t="s">
        <v>169</v>
      </c>
      <c r="E221" s="14"/>
      <c r="F221" s="14" t="s">
        <v>16</v>
      </c>
      <c r="G221" s="15">
        <f t="shared" si="99"/>
        <v>6736</v>
      </c>
      <c r="H221" s="16">
        <f>'[3]PLANO ATIVIDADE - UJM'!E204</f>
        <v>200</v>
      </c>
      <c r="I221" s="16">
        <f>'[3]PLANO ATIVIDADE - UJM'!F204</f>
        <v>925</v>
      </c>
      <c r="J221" s="16">
        <f>'[3]PLANO ATIVIDADE - UJM'!G204</f>
        <v>900</v>
      </c>
      <c r="K221" s="16">
        <f>'[3]PLANO ATIVIDADE - UJM'!H204</f>
        <v>1000</v>
      </c>
      <c r="L221" s="16">
        <f>'[3]PLANO ATIVIDADE - UJM'!I204</f>
        <v>1040</v>
      </c>
      <c r="M221" s="16">
        <f>'[3]PLANO ATIVIDADE - UJM'!J204</f>
        <v>1021</v>
      </c>
      <c r="N221" s="16">
        <f>'[3]PLANO ATIVIDADE - UJM'!K204</f>
        <v>980</v>
      </c>
      <c r="O221" s="16">
        <f>'[3]PLANO ATIVIDADE - UJM'!L204</f>
        <v>670</v>
      </c>
      <c r="P221" s="16">
        <f>'[3]PLANO ATIVIDADE - UJM'!M204</f>
        <v>0</v>
      </c>
      <c r="Q221" s="16">
        <f>'[3]PLANO ATIVIDADE - UJM'!N204</f>
        <v>0</v>
      </c>
      <c r="R221" s="16">
        <f>'[3]PLANO ATIVIDADE - UJM'!O204</f>
        <v>0</v>
      </c>
      <c r="S221" s="16">
        <f>'[3]PLANO ATIVIDADE - UJM'!P204</f>
        <v>0</v>
      </c>
      <c r="T221" s="21" t="s">
        <v>89</v>
      </c>
    </row>
    <row r="222" spans="1:20" s="12" customFormat="1" x14ac:dyDescent="0.25">
      <c r="B222" s="43" t="s">
        <v>274</v>
      </c>
      <c r="C222" s="13" t="s">
        <v>108</v>
      </c>
      <c r="D222" s="19" t="s">
        <v>275</v>
      </c>
      <c r="E222" s="14"/>
      <c r="F222" s="14" t="s">
        <v>16</v>
      </c>
      <c r="G222" s="15">
        <f t="shared" si="99"/>
        <v>384.8</v>
      </c>
      <c r="H222" s="16">
        <f>'[3]PLANO ATIVIDADE - UJM'!E205</f>
        <v>116.80000000000001</v>
      </c>
      <c r="I222" s="16">
        <f>'[3]PLANO ATIVIDADE - UJM'!F205</f>
        <v>100</v>
      </c>
      <c r="J222" s="16">
        <f>'[3]PLANO ATIVIDADE - UJM'!G205</f>
        <v>66</v>
      </c>
      <c r="K222" s="16">
        <f>'[3]PLANO ATIVIDADE - UJM'!H205</f>
        <v>38</v>
      </c>
      <c r="L222" s="16">
        <f>'[3]PLANO ATIVIDADE - UJM'!I205</f>
        <v>0</v>
      </c>
      <c r="M222" s="16">
        <f>'[3]PLANO ATIVIDADE - UJM'!J205</f>
        <v>0</v>
      </c>
      <c r="N222" s="16">
        <f>'[3]PLANO ATIVIDADE - UJM'!K205</f>
        <v>4</v>
      </c>
      <c r="O222" s="16">
        <f>'[3]PLANO ATIVIDADE - UJM'!L205</f>
        <v>0</v>
      </c>
      <c r="P222" s="16">
        <f>'[3]PLANO ATIVIDADE - UJM'!M205</f>
        <v>0</v>
      </c>
      <c r="Q222" s="16">
        <f>'[3]PLANO ATIVIDADE - UJM'!N205</f>
        <v>0</v>
      </c>
      <c r="R222" s="16">
        <f>'[3]PLANO ATIVIDADE - UJM'!O205</f>
        <v>0</v>
      </c>
      <c r="S222" s="16">
        <f>'[3]PLANO ATIVIDADE - UJM'!P205</f>
        <v>60</v>
      </c>
      <c r="T222" s="21"/>
    </row>
    <row r="223" spans="1:20" s="12" customFormat="1" x14ac:dyDescent="0.25">
      <c r="B223" s="43" t="s">
        <v>271</v>
      </c>
      <c r="C223" s="13" t="s">
        <v>108</v>
      </c>
      <c r="D223" s="19" t="s">
        <v>272</v>
      </c>
      <c r="E223" s="14"/>
      <c r="F223" s="14" t="s">
        <v>16</v>
      </c>
      <c r="G223" s="15">
        <f t="shared" si="99"/>
        <v>900</v>
      </c>
      <c r="H223" s="16">
        <f>'[3]PLANO ATIVIDADE - UJM'!E206</f>
        <v>0</v>
      </c>
      <c r="I223" s="16">
        <f>'[3]PLANO ATIVIDADE - UJM'!F206</f>
        <v>0</v>
      </c>
      <c r="J223" s="16">
        <f>'[3]PLANO ATIVIDADE - UJM'!G206</f>
        <v>0</v>
      </c>
      <c r="K223" s="16">
        <f>'[3]PLANO ATIVIDADE - UJM'!H206</f>
        <v>0</v>
      </c>
      <c r="L223" s="16">
        <f>'[3]PLANO ATIVIDADE - UJM'!I206</f>
        <v>0</v>
      </c>
      <c r="M223" s="16">
        <f>'[3]PLANO ATIVIDADE - UJM'!J206</f>
        <v>300</v>
      </c>
      <c r="N223" s="16">
        <f>'[3]PLANO ATIVIDADE - UJM'!K206</f>
        <v>300</v>
      </c>
      <c r="O223" s="16">
        <f>'[3]PLANO ATIVIDADE - UJM'!L206</f>
        <v>200</v>
      </c>
      <c r="P223" s="16">
        <f>'[3]PLANO ATIVIDADE - UJM'!M206</f>
        <v>100</v>
      </c>
      <c r="Q223" s="16">
        <f>'[3]PLANO ATIVIDADE - UJM'!N206</f>
        <v>0</v>
      </c>
      <c r="R223" s="16">
        <f>'[3]PLANO ATIVIDADE - UJM'!O206</f>
        <v>0</v>
      </c>
      <c r="S223" s="16">
        <f>'[3]PLANO ATIVIDADE - UJM'!P206</f>
        <v>0</v>
      </c>
      <c r="T223" s="21"/>
    </row>
    <row r="224" spans="1:20" s="12" customFormat="1" x14ac:dyDescent="0.25">
      <c r="B224" s="43" t="s">
        <v>269</v>
      </c>
      <c r="C224" s="13" t="s">
        <v>108</v>
      </c>
      <c r="D224" s="19" t="s">
        <v>171</v>
      </c>
      <c r="E224" s="14"/>
      <c r="F224" s="14" t="s">
        <v>16</v>
      </c>
      <c r="G224" s="15">
        <f t="shared" si="99"/>
        <v>10449.654400000001</v>
      </c>
      <c r="H224" s="16">
        <f>'[3]PLANO ATIVIDADE - UJM'!E207</f>
        <v>115.248</v>
      </c>
      <c r="I224" s="16">
        <f>'[3]PLANO ATIVIDADE - UJM'!F207</f>
        <v>320.81279999999998</v>
      </c>
      <c r="J224" s="16">
        <f>'[3]PLANO ATIVIDADE - UJM'!G207</f>
        <v>607.75680000000011</v>
      </c>
      <c r="K224" s="16">
        <f>'[3]PLANO ATIVIDADE - UJM'!H207</f>
        <v>630.60480000000018</v>
      </c>
      <c r="L224" s="16">
        <f>'[3]PLANO ATIVIDADE - UJM'!I207</f>
        <v>931.39200000000017</v>
      </c>
      <c r="M224" s="16">
        <f>'[3]PLANO ATIVIDADE - UJM'!J207</f>
        <v>952.56000000000006</v>
      </c>
      <c r="N224" s="16">
        <f>'[3]PLANO ATIVIDADE - UJM'!K207</f>
        <v>1848.2800000000002</v>
      </c>
      <c r="O224" s="16">
        <f>'[3]PLANO ATIVIDADE - UJM'!L207</f>
        <v>1680.0000000000002</v>
      </c>
      <c r="P224" s="16">
        <f>'[3]PLANO ATIVIDADE - UJM'!M207</f>
        <v>1764.0000000000002</v>
      </c>
      <c r="Q224" s="16">
        <f>'[3]PLANO ATIVIDADE - UJM'!N207</f>
        <v>863</v>
      </c>
      <c r="R224" s="16">
        <f>'[3]PLANO ATIVIDADE - UJM'!O207</f>
        <v>533</v>
      </c>
      <c r="S224" s="16">
        <f>'[3]PLANO ATIVIDADE - UJM'!P207</f>
        <v>203</v>
      </c>
      <c r="T224" s="21"/>
    </row>
    <row r="225" spans="1:20" s="12" customFormat="1" x14ac:dyDescent="0.25">
      <c r="B225" s="43" t="s">
        <v>270</v>
      </c>
      <c r="C225" s="13" t="s">
        <v>108</v>
      </c>
      <c r="D225" s="19" t="s">
        <v>173</v>
      </c>
      <c r="E225" s="14"/>
      <c r="F225" s="14" t="s">
        <v>16</v>
      </c>
      <c r="G225" s="15">
        <f t="shared" si="99"/>
        <v>1123.5960533023804</v>
      </c>
      <c r="H225" s="16">
        <f>'[3]PLANO ATIVIDADE - UJM'!E208</f>
        <v>94.738157946336941</v>
      </c>
      <c r="I225" s="16">
        <f>'[3]PLANO ATIVIDADE - UJM'!F208</f>
        <v>82.738157946336941</v>
      </c>
      <c r="J225" s="16">
        <f>'[3]PLANO ATIVIDADE - UJM'!G208</f>
        <v>82.738157946336941</v>
      </c>
      <c r="K225" s="16">
        <f>'[3]PLANO ATIVIDADE - UJM'!H208</f>
        <v>0</v>
      </c>
      <c r="L225" s="16">
        <f>'[3]PLANO ATIVIDADE - UJM'!I208</f>
        <v>0</v>
      </c>
      <c r="M225" s="16">
        <f>'[3]PLANO ATIVIDADE - UJM'!J208</f>
        <v>0</v>
      </c>
      <c r="N225" s="16">
        <f>'[3]PLANO ATIVIDADE - UJM'!K208</f>
        <v>0</v>
      </c>
      <c r="O225" s="16">
        <f>'[3]PLANO ATIVIDADE - UJM'!L208</f>
        <v>165.47631589267388</v>
      </c>
      <c r="P225" s="16">
        <f>'[3]PLANO ATIVIDADE - UJM'!M208</f>
        <v>177.47631589267388</v>
      </c>
      <c r="Q225" s="16">
        <f>'[3]PLANO ATIVIDADE - UJM'!N208</f>
        <v>177.47631589267388</v>
      </c>
      <c r="R225" s="16">
        <f>'[3]PLANO ATIVIDADE - UJM'!O208</f>
        <v>165.47631589267388</v>
      </c>
      <c r="S225" s="16">
        <f>'[3]PLANO ATIVIDADE - UJM'!P208</f>
        <v>177.47631589267388</v>
      </c>
      <c r="T225" s="21"/>
    </row>
    <row r="226" spans="1:20" s="12" customFormat="1" x14ac:dyDescent="0.25">
      <c r="B226" s="5"/>
      <c r="C226" s="24" t="s">
        <v>483</v>
      </c>
      <c r="D226" s="25"/>
      <c r="E226" s="54"/>
      <c r="F226" s="27" t="s">
        <v>16</v>
      </c>
      <c r="G226" s="26">
        <f t="shared" si="99"/>
        <v>19594.050453302378</v>
      </c>
      <c r="H226" s="26">
        <f t="shared" ref="H226:S226" si="101">SUM(H221:H225)</f>
        <v>526.78615794633697</v>
      </c>
      <c r="I226" s="26">
        <f t="shared" si="101"/>
        <v>1428.5509579463369</v>
      </c>
      <c r="J226" s="26">
        <f t="shared" si="101"/>
        <v>1656.4949579463371</v>
      </c>
      <c r="K226" s="26">
        <f t="shared" si="101"/>
        <v>1668.6048000000001</v>
      </c>
      <c r="L226" s="26">
        <f t="shared" si="101"/>
        <v>1971.3920000000003</v>
      </c>
      <c r="M226" s="26">
        <f t="shared" si="101"/>
        <v>2273.56</v>
      </c>
      <c r="N226" s="26">
        <f t="shared" si="101"/>
        <v>3132.28</v>
      </c>
      <c r="O226" s="26">
        <f t="shared" si="101"/>
        <v>2715.4763158926739</v>
      </c>
      <c r="P226" s="26">
        <f t="shared" si="101"/>
        <v>2041.4763158926742</v>
      </c>
      <c r="Q226" s="26">
        <f t="shared" si="101"/>
        <v>1040.4763158926739</v>
      </c>
      <c r="R226" s="26">
        <f t="shared" si="101"/>
        <v>698.47631589267394</v>
      </c>
      <c r="S226" s="26">
        <f t="shared" si="101"/>
        <v>440.47631589267388</v>
      </c>
    </row>
    <row r="227" spans="1:20" s="12" customFormat="1" x14ac:dyDescent="0.25">
      <c r="A227" s="48" t="s">
        <v>387</v>
      </c>
      <c r="B227" s="47" t="s">
        <v>417</v>
      </c>
      <c r="C227" s="13" t="s">
        <v>108</v>
      </c>
      <c r="D227" s="19" t="s">
        <v>418</v>
      </c>
      <c r="E227" s="14"/>
      <c r="F227" s="14" t="s">
        <v>16</v>
      </c>
      <c r="G227" s="15">
        <f t="shared" si="99"/>
        <v>3745.9296000000004</v>
      </c>
      <c r="H227" s="16">
        <f>'[3]PLANO ATIVIDADE - UJM'!E210</f>
        <v>0</v>
      </c>
      <c r="I227" s="16">
        <f>'[3]PLANO ATIVIDADE - UJM'!F210</f>
        <v>1047.0096000000001</v>
      </c>
      <c r="J227" s="16">
        <f>'[3]PLANO ATIVIDADE - UJM'!G210</f>
        <v>678.5856</v>
      </c>
      <c r="K227" s="16">
        <f>'[3]PLANO ATIVIDADE - UJM'!H210</f>
        <v>771.12</v>
      </c>
      <c r="L227" s="16">
        <f>'[3]PLANO ATIVIDADE - UJM'!I210</f>
        <v>732.90672000000006</v>
      </c>
      <c r="M227" s="16">
        <f>'[3]PLANO ATIVIDADE - UJM'!J210</f>
        <v>516.30768000000012</v>
      </c>
      <c r="N227" s="16">
        <f>'[3]PLANO ATIVIDADE - UJM'!K210</f>
        <v>0</v>
      </c>
      <c r="O227" s="16">
        <f>'[3]PLANO ATIVIDADE - UJM'!L210</f>
        <v>0</v>
      </c>
      <c r="P227" s="16">
        <f>'[3]PLANO ATIVIDADE - UJM'!M210</f>
        <v>0</v>
      </c>
      <c r="Q227" s="16">
        <f>'[3]PLANO ATIVIDADE - UJM'!N210</f>
        <v>0</v>
      </c>
      <c r="R227" s="16">
        <f>'[3]PLANO ATIVIDADE - UJM'!O210</f>
        <v>0</v>
      </c>
      <c r="S227" s="16">
        <f>'[3]PLANO ATIVIDADE - UJM'!P210</f>
        <v>0</v>
      </c>
      <c r="T227" s="21"/>
    </row>
    <row r="228" spans="1:20" s="12" customFormat="1" x14ac:dyDescent="0.25">
      <c r="A228" s="48" t="s">
        <v>420</v>
      </c>
      <c r="B228" s="47" t="s">
        <v>421</v>
      </c>
      <c r="C228" s="13" t="s">
        <v>108</v>
      </c>
      <c r="D228" s="19" t="s">
        <v>419</v>
      </c>
      <c r="E228" s="14"/>
      <c r="F228" s="14" t="s">
        <v>16</v>
      </c>
      <c r="G228" s="15">
        <f t="shared" si="99"/>
        <v>1632.9292200000004</v>
      </c>
      <c r="H228" s="16">
        <f>'[3]PLANO ATIVIDADE - UJM'!E211</f>
        <v>133.72047000000001</v>
      </c>
      <c r="I228" s="16">
        <f>'[3]PLANO ATIVIDADE - UJM'!F211</f>
        <v>330.75033264000007</v>
      </c>
      <c r="J228" s="16">
        <f>'[3]PLANO ATIVIDADE - UJM'!G211</f>
        <v>306.23598720000007</v>
      </c>
      <c r="K228" s="16">
        <f>'[3]PLANO ATIVIDADE - UJM'!H211</f>
        <v>270.66312000000005</v>
      </c>
      <c r="L228" s="16">
        <f>'[3]PLANO ATIVIDADE - UJM'!I211</f>
        <v>257.25025872000003</v>
      </c>
      <c r="M228" s="16">
        <f>'[3]PLANO ATIVIDADE - UJM'!J211</f>
        <v>211.42799496000004</v>
      </c>
      <c r="N228" s="16">
        <f>'[3]PLANO ATIVIDADE - UJM'!K211</f>
        <v>88.803280800000039</v>
      </c>
      <c r="O228" s="16">
        <f>'[3]PLANO ATIVIDADE - UJM'!L211</f>
        <v>34.077775680000002</v>
      </c>
      <c r="P228" s="16">
        <f>'[3]PLANO ATIVIDADE - UJM'!M211</f>
        <v>0</v>
      </c>
      <c r="Q228" s="16">
        <f>'[3]PLANO ATIVIDADE - UJM'!N211</f>
        <v>0</v>
      </c>
      <c r="R228" s="16">
        <f>'[3]PLANO ATIVIDADE - UJM'!O211</f>
        <v>0</v>
      </c>
      <c r="S228" s="16">
        <f>'[3]PLANO ATIVIDADE - UJM'!P211</f>
        <v>0</v>
      </c>
      <c r="T228" s="21"/>
    </row>
    <row r="229" spans="1:20" s="12" customFormat="1" x14ac:dyDescent="0.25">
      <c r="A229" s="48" t="s">
        <v>420</v>
      </c>
      <c r="B229" s="47" t="s">
        <v>422</v>
      </c>
      <c r="C229" s="13" t="s">
        <v>108</v>
      </c>
      <c r="D229" s="19" t="s">
        <v>423</v>
      </c>
      <c r="E229" s="14"/>
      <c r="F229" s="14" t="s">
        <v>16</v>
      </c>
      <c r="G229" s="15">
        <f t="shared" si="99"/>
        <v>32176.983510000002</v>
      </c>
      <c r="H229" s="16">
        <f>'[3]PLANO ATIVIDADE - UJM'!E212</f>
        <v>943.39161000000013</v>
      </c>
      <c r="I229" s="16">
        <f>'[3]PLANO ATIVIDADE - UJM'!F212</f>
        <v>1040.3316</v>
      </c>
      <c r="J229" s="16">
        <f>'[3]PLANO ATIVIDADE - UJM'!G212</f>
        <v>2553.5412000000001</v>
      </c>
      <c r="K229" s="16">
        <f>'[3]PLANO ATIVIDADE - UJM'!H212</f>
        <v>2175.2388000000001</v>
      </c>
      <c r="L229" s="16">
        <f>'[3]PLANO ATIVIDADE - UJM'!I212</f>
        <v>3972.1752000000001</v>
      </c>
      <c r="M229" s="16">
        <f>'[3]PLANO ATIVIDADE - UJM'!J212</f>
        <v>2837.2679999999996</v>
      </c>
      <c r="N229" s="16">
        <f>'[3]PLANO ATIVIDADE - UJM'!K212</f>
        <v>4132.9537200000004</v>
      </c>
      <c r="O229" s="16">
        <f>'[3]PLANO ATIVIDADE - UJM'!L212</f>
        <v>3404.7216000000003</v>
      </c>
      <c r="P229" s="16">
        <f>'[3]PLANO ATIVIDADE - UJM'!M212</f>
        <v>2532.2616899999998</v>
      </c>
      <c r="Q229" s="16">
        <f>'[3]PLANO ATIVIDADE - UJM'!N212</f>
        <v>4421.4093000000003</v>
      </c>
      <c r="R229" s="16">
        <f>'[3]PLANO ATIVIDADE - UJM'!O212</f>
        <v>2291.0939099999996</v>
      </c>
      <c r="S229" s="16">
        <f>'[3]PLANO ATIVIDADE - UJM'!P212</f>
        <v>1872.5968800000003</v>
      </c>
      <c r="T229" s="21"/>
    </row>
    <row r="230" spans="1:20" s="12" customFormat="1" x14ac:dyDescent="0.25">
      <c r="B230" s="43" t="s">
        <v>277</v>
      </c>
      <c r="C230" s="13" t="s">
        <v>108</v>
      </c>
      <c r="D230" s="19" t="s">
        <v>178</v>
      </c>
      <c r="E230" s="14"/>
      <c r="F230" s="14" t="s">
        <v>16</v>
      </c>
      <c r="G230" s="15">
        <f t="shared" si="99"/>
        <v>8614.9500000000007</v>
      </c>
      <c r="H230" s="16">
        <f>'[3]PLANO ATIVIDADE - UJM'!E213</f>
        <v>316.57500000000005</v>
      </c>
      <c r="I230" s="16">
        <f>'[3]PLANO ATIVIDADE - UJM'!F213</f>
        <v>335.68333333333339</v>
      </c>
      <c r="J230" s="16">
        <f>'[3]PLANO ATIVIDADE - UJM'!G213</f>
        <v>606.30000000000007</v>
      </c>
      <c r="K230" s="16">
        <f>'[3]PLANO ATIVIDADE - UJM'!H213</f>
        <v>744.43333333333339</v>
      </c>
      <c r="L230" s="16">
        <f>'[3]PLANO ATIVIDADE - UJM'!I213</f>
        <v>569.1</v>
      </c>
      <c r="M230" s="16">
        <f>'[3]PLANO ATIVIDADE - UJM'!J213</f>
        <v>385</v>
      </c>
      <c r="N230" s="16">
        <f>'[3]PLANO ATIVIDADE - UJM'!K213</f>
        <v>1427.5333333333333</v>
      </c>
      <c r="O230" s="16">
        <f>'[3]PLANO ATIVIDADE - UJM'!L213</f>
        <v>1246</v>
      </c>
      <c r="P230" s="16">
        <f>'[3]PLANO ATIVIDADE - UJM'!M213</f>
        <v>1008.525</v>
      </c>
      <c r="Q230" s="16">
        <f>'[3]PLANO ATIVIDADE - UJM'!N213</f>
        <v>1029.5999999999999</v>
      </c>
      <c r="R230" s="16">
        <f>'[3]PLANO ATIVIDADE - UJM'!O213</f>
        <v>608.31666666666672</v>
      </c>
      <c r="S230" s="16">
        <f>'[3]PLANO ATIVIDADE - UJM'!P213</f>
        <v>337.88333333333338</v>
      </c>
      <c r="T230" s="21"/>
    </row>
    <row r="231" spans="1:20" s="12" customFormat="1" x14ac:dyDescent="0.25">
      <c r="B231" s="51" t="s">
        <v>278</v>
      </c>
      <c r="C231" s="13" t="s">
        <v>108</v>
      </c>
      <c r="D231" s="19" t="s">
        <v>102</v>
      </c>
      <c r="E231" s="14"/>
      <c r="F231" s="14" t="s">
        <v>16</v>
      </c>
      <c r="G231" s="15">
        <f t="shared" si="99"/>
        <v>358</v>
      </c>
      <c r="H231" s="16">
        <f>'[2]PLANO ATIVIDADE - UJM'!E215</f>
        <v>0</v>
      </c>
      <c r="I231" s="16">
        <f>'[2]PLANO ATIVIDADE - UJM'!F215</f>
        <v>0</v>
      </c>
      <c r="J231" s="16">
        <f>'[2]PLANO ATIVIDADE - UJM'!G215</f>
        <v>100</v>
      </c>
      <c r="K231" s="16">
        <f>'[2]PLANO ATIVIDADE - UJM'!H215</f>
        <v>100</v>
      </c>
      <c r="L231" s="16">
        <f>'[2]PLANO ATIVIDADE - UJM'!I215</f>
        <v>100</v>
      </c>
      <c r="M231" s="16">
        <f>'[2]PLANO ATIVIDADE - UJM'!J215</f>
        <v>0</v>
      </c>
      <c r="N231" s="16">
        <f>'[2]PLANO ATIVIDADE - UJM'!K215</f>
        <v>58</v>
      </c>
      <c r="O231" s="16">
        <f>'[2]PLANO ATIVIDADE - UJM'!L215</f>
        <v>0</v>
      </c>
      <c r="P231" s="16">
        <f>'[2]PLANO ATIVIDADE - UJM'!M215</f>
        <v>0</v>
      </c>
      <c r="Q231" s="16">
        <f>'[2]PLANO ATIVIDADE - UJM'!N215</f>
        <v>0</v>
      </c>
      <c r="R231" s="16">
        <f>'[2]PLANO ATIVIDADE - UJM'!O215</f>
        <v>0</v>
      </c>
      <c r="S231" s="16">
        <f>'[2]PLANO ATIVIDADE - UJM'!P215</f>
        <v>0</v>
      </c>
      <c r="T231" s="21"/>
    </row>
    <row r="232" spans="1:20" s="5" customFormat="1" x14ac:dyDescent="0.25">
      <c r="A232" s="47" t="s">
        <v>387</v>
      </c>
      <c r="B232" s="44" t="s">
        <v>386</v>
      </c>
      <c r="C232" s="34" t="s">
        <v>108</v>
      </c>
      <c r="D232" s="35" t="s">
        <v>103</v>
      </c>
      <c r="E232" s="36"/>
      <c r="F232" s="36" t="s">
        <v>16</v>
      </c>
      <c r="G232" s="37">
        <f t="shared" si="99"/>
        <v>1836.0300000000002</v>
      </c>
      <c r="H232" s="38">
        <f>'[2]PLANO ATIVIDADE - UJM'!E216</f>
        <v>0</v>
      </c>
      <c r="I232" s="38">
        <f>'[2]PLANO ATIVIDADE - UJM'!F216</f>
        <v>465.19</v>
      </c>
      <c r="J232" s="38">
        <f>'[2]PLANO ATIVIDADE - UJM'!G216</f>
        <v>558.47</v>
      </c>
      <c r="K232" s="38">
        <f>'[2]PLANO ATIVIDADE - UJM'!H216</f>
        <v>0</v>
      </c>
      <c r="L232" s="38">
        <f>'[2]PLANO ATIVIDADE - UJM'!I216</f>
        <v>812.37</v>
      </c>
      <c r="M232" s="38">
        <f>'[2]PLANO ATIVIDADE - UJM'!J216</f>
        <v>0</v>
      </c>
      <c r="N232" s="38">
        <f>'[2]PLANO ATIVIDADE - UJM'!K216</f>
        <v>0</v>
      </c>
      <c r="O232" s="38">
        <f>'[2]PLANO ATIVIDADE - UJM'!L216</f>
        <v>0</v>
      </c>
      <c r="P232" s="38">
        <f>'[2]PLANO ATIVIDADE - UJM'!M216</f>
        <v>0</v>
      </c>
      <c r="Q232" s="38">
        <f>'[2]PLANO ATIVIDADE - UJM'!N216</f>
        <v>0</v>
      </c>
      <c r="R232" s="38">
        <f>'[2]PLANO ATIVIDADE - UJM'!O216</f>
        <v>0</v>
      </c>
      <c r="S232" s="38">
        <f>'[2]PLANO ATIVIDADE - UJM'!P216</f>
        <v>0</v>
      </c>
      <c r="T232" s="21"/>
    </row>
    <row r="233" spans="1:20" s="5" customFormat="1" x14ac:dyDescent="0.25">
      <c r="A233" s="47" t="s">
        <v>384</v>
      </c>
      <c r="B233" s="44" t="s">
        <v>388</v>
      </c>
      <c r="C233" s="34" t="s">
        <v>108</v>
      </c>
      <c r="D233" s="35" t="s">
        <v>109</v>
      </c>
      <c r="E233" s="36"/>
      <c r="F233" s="36" t="s">
        <v>16</v>
      </c>
      <c r="G233" s="37">
        <f t="shared" si="99"/>
        <v>0</v>
      </c>
      <c r="H233" s="38">
        <f>'[2]PLANO ATIVIDADE - UJM'!E217</f>
        <v>0</v>
      </c>
      <c r="I233" s="38">
        <f>'[2]PLANO ATIVIDADE - UJM'!F217</f>
        <v>0</v>
      </c>
      <c r="J233" s="38">
        <f>'[2]PLANO ATIVIDADE - UJM'!G217</f>
        <v>0</v>
      </c>
      <c r="K233" s="38">
        <f>'[2]PLANO ATIVIDADE - UJM'!H217</f>
        <v>0</v>
      </c>
      <c r="L233" s="38">
        <f>'[2]PLANO ATIVIDADE - UJM'!I217</f>
        <v>0</v>
      </c>
      <c r="M233" s="38">
        <f>'[2]PLANO ATIVIDADE - UJM'!J217</f>
        <v>0</v>
      </c>
      <c r="N233" s="38">
        <f>'[2]PLANO ATIVIDADE - UJM'!K217</f>
        <v>0</v>
      </c>
      <c r="O233" s="38">
        <f>'[2]PLANO ATIVIDADE - UJM'!L217</f>
        <v>0</v>
      </c>
      <c r="P233" s="38">
        <f>'[2]PLANO ATIVIDADE - UJM'!M217</f>
        <v>0</v>
      </c>
      <c r="Q233" s="38">
        <f>'[2]PLANO ATIVIDADE - UJM'!N217</f>
        <v>0</v>
      </c>
      <c r="R233" s="38">
        <f>'[2]PLANO ATIVIDADE - UJM'!O217</f>
        <v>0</v>
      </c>
      <c r="S233" s="38">
        <f>'[2]PLANO ATIVIDADE - UJM'!P217</f>
        <v>0</v>
      </c>
      <c r="T233" s="21"/>
    </row>
    <row r="234" spans="1:20" s="12" customFormat="1" x14ac:dyDescent="0.25">
      <c r="A234" s="47" t="s">
        <v>384</v>
      </c>
      <c r="B234" s="44" t="s">
        <v>389</v>
      </c>
      <c r="C234" s="34" t="s">
        <v>108</v>
      </c>
      <c r="D234" s="35" t="s">
        <v>105</v>
      </c>
      <c r="E234" s="36"/>
      <c r="F234" s="14" t="s">
        <v>16</v>
      </c>
      <c r="G234" s="15">
        <f t="shared" si="99"/>
        <v>1923</v>
      </c>
      <c r="H234" s="16">
        <f>'[2]PLANO ATIVIDADE - UJM'!E218</f>
        <v>0</v>
      </c>
      <c r="I234" s="16">
        <f>'[2]PLANO ATIVIDADE - UJM'!F218</f>
        <v>0</v>
      </c>
      <c r="J234" s="16">
        <f>'[2]PLANO ATIVIDADE - UJM'!G218</f>
        <v>0</v>
      </c>
      <c r="K234" s="16">
        <f>'[2]PLANO ATIVIDADE - UJM'!H218</f>
        <v>0</v>
      </c>
      <c r="L234" s="16">
        <f>'[2]PLANO ATIVIDADE - UJM'!I218</f>
        <v>0</v>
      </c>
      <c r="M234" s="16">
        <f>'[2]PLANO ATIVIDADE - UJM'!J218</f>
        <v>0</v>
      </c>
      <c r="N234" s="16">
        <f>'[2]PLANO ATIVIDADE - UJM'!K218</f>
        <v>0</v>
      </c>
      <c r="O234" s="16">
        <f>'[2]PLANO ATIVIDADE - UJM'!L218</f>
        <v>0</v>
      </c>
      <c r="P234" s="16">
        <f>'[2]PLANO ATIVIDADE - UJM'!M218</f>
        <v>651.41999999999996</v>
      </c>
      <c r="Q234" s="16">
        <f>'[2]PLANO ATIVIDADE - UJM'!N218</f>
        <v>682.4</v>
      </c>
      <c r="R234" s="16">
        <f>'[2]PLANO ATIVIDADE - UJM'!O218</f>
        <v>589.17999999999995</v>
      </c>
      <c r="S234" s="16">
        <f>'[2]PLANO ATIVIDADE - UJM'!P218</f>
        <v>0</v>
      </c>
      <c r="T234" s="21"/>
    </row>
    <row r="235" spans="1:20" s="12" customFormat="1" x14ac:dyDescent="0.25">
      <c r="B235" s="10"/>
      <c r="C235" s="24" t="s">
        <v>484</v>
      </c>
      <c r="D235" s="25"/>
      <c r="E235" s="54"/>
      <c r="F235" s="27" t="s">
        <v>16</v>
      </c>
      <c r="G235" s="26">
        <f t="shared" si="99"/>
        <v>4117.0300000000007</v>
      </c>
      <c r="H235" s="26">
        <f>SUM(H231:H234)</f>
        <v>0</v>
      </c>
      <c r="I235" s="26">
        <f t="shared" ref="I235:S235" si="102">SUM(I231:I234)</f>
        <v>465.19</v>
      </c>
      <c r="J235" s="26">
        <f t="shared" si="102"/>
        <v>658.47</v>
      </c>
      <c r="K235" s="26">
        <f t="shared" si="102"/>
        <v>100</v>
      </c>
      <c r="L235" s="26">
        <f t="shared" si="102"/>
        <v>912.37</v>
      </c>
      <c r="M235" s="26">
        <f t="shared" si="102"/>
        <v>0</v>
      </c>
      <c r="N235" s="26">
        <f t="shared" si="102"/>
        <v>58</v>
      </c>
      <c r="O235" s="26">
        <f t="shared" si="102"/>
        <v>0</v>
      </c>
      <c r="P235" s="26">
        <f t="shared" si="102"/>
        <v>651.41999999999996</v>
      </c>
      <c r="Q235" s="26">
        <f t="shared" si="102"/>
        <v>682.4</v>
      </c>
      <c r="R235" s="26">
        <f t="shared" si="102"/>
        <v>589.17999999999995</v>
      </c>
      <c r="S235" s="26">
        <f t="shared" si="102"/>
        <v>0</v>
      </c>
    </row>
    <row r="236" spans="1:20" s="12" customFormat="1" x14ac:dyDescent="0.25">
      <c r="B236" s="43" t="s">
        <v>281</v>
      </c>
      <c r="C236" s="13" t="s">
        <v>108</v>
      </c>
      <c r="D236" s="19" t="s">
        <v>190</v>
      </c>
      <c r="E236" s="14"/>
      <c r="F236" s="14" t="s">
        <v>16</v>
      </c>
      <c r="G236" s="15">
        <f>SUM(H236:S236)</f>
        <v>533.80999999999995</v>
      </c>
      <c r="H236" s="16">
        <f>'[2]PLANO ATIVIDADE - UJM'!E213</f>
        <v>0</v>
      </c>
      <c r="I236" s="16">
        <f>'[2]PLANO ATIVIDADE - UJM'!F213</f>
        <v>358.02</v>
      </c>
      <c r="J236" s="16">
        <f>'[2]PLANO ATIVIDADE - UJM'!G213</f>
        <v>175.79000000000002</v>
      </c>
      <c r="K236" s="16">
        <f>'[2]PLANO ATIVIDADE - UJM'!H213</f>
        <v>0</v>
      </c>
      <c r="L236" s="16">
        <f>'[2]PLANO ATIVIDADE - UJM'!I213</f>
        <v>0</v>
      </c>
      <c r="M236" s="16">
        <f>'[2]PLANO ATIVIDADE - UJM'!J213</f>
        <v>0</v>
      </c>
      <c r="N236" s="16">
        <f>'[2]PLANO ATIVIDADE - UJM'!K213</f>
        <v>0</v>
      </c>
      <c r="O236" s="16">
        <f>'[2]PLANO ATIVIDADE - UJM'!L213</f>
        <v>0</v>
      </c>
      <c r="P236" s="16">
        <f>'[2]PLANO ATIVIDADE - UJM'!M213</f>
        <v>0</v>
      </c>
      <c r="Q236" s="16">
        <f>'[2]PLANO ATIVIDADE - UJM'!N213</f>
        <v>0</v>
      </c>
      <c r="R236" s="16">
        <f>'[2]PLANO ATIVIDADE - UJM'!O213</f>
        <v>0</v>
      </c>
      <c r="S236" s="16">
        <f>'[2]PLANO ATIVIDADE - UJM'!P213</f>
        <v>0</v>
      </c>
      <c r="T236" s="21"/>
    </row>
    <row r="237" spans="1:20" s="12" customFormat="1" x14ac:dyDescent="0.25">
      <c r="B237" s="43"/>
      <c r="C237" s="24" t="s">
        <v>482</v>
      </c>
      <c r="D237" s="24"/>
      <c r="E237" s="24"/>
      <c r="F237" s="24" t="s">
        <v>16</v>
      </c>
      <c r="G237" s="26">
        <f t="shared" si="99"/>
        <v>533.80999999999995</v>
      </c>
      <c r="H237" s="55">
        <f>H236</f>
        <v>0</v>
      </c>
      <c r="I237" s="55">
        <f t="shared" ref="I237:S237" si="103">I236</f>
        <v>358.02</v>
      </c>
      <c r="J237" s="55">
        <f t="shared" si="103"/>
        <v>175.79000000000002</v>
      </c>
      <c r="K237" s="55">
        <f t="shared" si="103"/>
        <v>0</v>
      </c>
      <c r="L237" s="55">
        <f t="shared" si="103"/>
        <v>0</v>
      </c>
      <c r="M237" s="55">
        <f t="shared" si="103"/>
        <v>0</v>
      </c>
      <c r="N237" s="55">
        <f t="shared" si="103"/>
        <v>0</v>
      </c>
      <c r="O237" s="55">
        <f t="shared" si="103"/>
        <v>0</v>
      </c>
      <c r="P237" s="55">
        <f t="shared" si="103"/>
        <v>0</v>
      </c>
      <c r="Q237" s="55">
        <f t="shared" si="103"/>
        <v>0</v>
      </c>
      <c r="R237" s="55">
        <f t="shared" si="103"/>
        <v>0</v>
      </c>
      <c r="S237" s="55">
        <f t="shared" si="103"/>
        <v>0</v>
      </c>
      <c r="T237" s="21"/>
    </row>
    <row r="238" spans="1:20" s="12" customFormat="1" x14ac:dyDescent="0.25">
      <c r="A238" s="53"/>
      <c r="B238" s="49" t="s">
        <v>282</v>
      </c>
      <c r="C238" s="13" t="s">
        <v>108</v>
      </c>
      <c r="D238" s="19" t="s">
        <v>192</v>
      </c>
      <c r="E238" s="14"/>
      <c r="F238" s="14" t="s">
        <v>16</v>
      </c>
      <c r="G238" s="15">
        <f t="shared" si="99"/>
        <v>291.17555999999996</v>
      </c>
      <c r="H238" s="16">
        <f>'[10]PLANO ATIVIDADE - UJM'!E220</f>
        <v>42.014699999999991</v>
      </c>
      <c r="I238" s="16">
        <f>'[10]PLANO ATIVIDADE - UJM'!F220</f>
        <v>0</v>
      </c>
      <c r="J238" s="16">
        <f>'[10]PLANO ATIVIDADE - UJM'!G220</f>
        <v>32.011200000000002</v>
      </c>
      <c r="K238" s="16">
        <f>'[10]PLANO ATIVIDADE - UJM'!H220</f>
        <v>0</v>
      </c>
      <c r="L238" s="16">
        <f>'[10]PLANO ATIVIDADE - UJM'!I220</f>
        <v>79.606800000000007</v>
      </c>
      <c r="M238" s="16">
        <f>'[10]PLANO ATIVIDADE - UJM'!J220</f>
        <v>60.371999999999993</v>
      </c>
      <c r="N238" s="16">
        <f>'[10]PLANO ATIVIDADE - UJM'!K220</f>
        <v>52.151579999999989</v>
      </c>
      <c r="O238" s="16">
        <f>'[10]PLANO ATIVIDADE - UJM'!L220</f>
        <v>0</v>
      </c>
      <c r="P238" s="16">
        <f>'[10]PLANO ATIVIDADE - UJM'!M220</f>
        <v>0</v>
      </c>
      <c r="Q238" s="16">
        <f>'[10]PLANO ATIVIDADE - UJM'!N220</f>
        <v>0</v>
      </c>
      <c r="R238" s="16">
        <f>'[10]PLANO ATIVIDADE - UJM'!O220</f>
        <v>0</v>
      </c>
      <c r="S238" s="16">
        <f>'[10]PLANO ATIVIDADE - UJM'!P220</f>
        <v>25.019280000000002</v>
      </c>
      <c r="T238" s="21"/>
    </row>
    <row r="239" spans="1:20" s="12" customFormat="1" x14ac:dyDescent="0.25">
      <c r="A239" s="45" t="s">
        <v>425</v>
      </c>
      <c r="B239" s="44" t="s">
        <v>283</v>
      </c>
      <c r="C239" s="13" t="s">
        <v>108</v>
      </c>
      <c r="D239" s="14" t="s">
        <v>151</v>
      </c>
      <c r="E239" s="14"/>
      <c r="F239" s="14" t="s">
        <v>16</v>
      </c>
      <c r="G239" s="15">
        <f t="shared" si="99"/>
        <v>0</v>
      </c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21"/>
    </row>
    <row r="240" spans="1:20" s="12" customFormat="1" x14ac:dyDescent="0.25">
      <c r="A240" s="45"/>
      <c r="B240" s="47" t="s">
        <v>283</v>
      </c>
      <c r="C240" s="24" t="s">
        <v>485</v>
      </c>
      <c r="D240" s="25"/>
      <c r="E240" s="54"/>
      <c r="F240" s="27" t="s">
        <v>16</v>
      </c>
      <c r="G240" s="26">
        <f t="shared" ref="G240" si="104">SUM(H240:S240)</f>
        <v>7398.8255600000002</v>
      </c>
      <c r="H240" s="26">
        <f>SUM(H233:H238)</f>
        <v>42.014699999999991</v>
      </c>
      <c r="I240" s="26">
        <f t="shared" ref="I240" si="105">SUM(I233:I238)</f>
        <v>1181.23</v>
      </c>
      <c r="J240" s="26">
        <f t="shared" ref="J240" si="106">SUM(J233:J238)</f>
        <v>1042.0611999999999</v>
      </c>
      <c r="K240" s="26">
        <f t="shared" ref="K240" si="107">SUM(K233:K238)</f>
        <v>100</v>
      </c>
      <c r="L240" s="26">
        <f t="shared" ref="L240" si="108">SUM(L233:L238)</f>
        <v>991.97680000000003</v>
      </c>
      <c r="M240" s="26">
        <f t="shared" ref="M240" si="109">SUM(M233:M238)</f>
        <v>60.371999999999993</v>
      </c>
      <c r="N240" s="26">
        <f t="shared" ref="N240" si="110">SUM(N233:N238)</f>
        <v>110.15158</v>
      </c>
      <c r="O240" s="26">
        <f t="shared" ref="O240" si="111">SUM(O233:O238)</f>
        <v>0</v>
      </c>
      <c r="P240" s="26">
        <f t="shared" ref="P240" si="112">SUM(P233:P238)</f>
        <v>1302.8399999999999</v>
      </c>
      <c r="Q240" s="26">
        <f t="shared" ref="Q240" si="113">SUM(Q233:Q238)</f>
        <v>1364.8</v>
      </c>
      <c r="R240" s="26">
        <f t="shared" ref="R240" si="114">SUM(R233:R238)</f>
        <v>1178.3599999999999</v>
      </c>
      <c r="S240" s="26">
        <f t="shared" ref="S240" si="115">SUM(S233:S238)</f>
        <v>25.019280000000002</v>
      </c>
    </row>
    <row r="241" spans="1:20" s="12" customFormat="1" x14ac:dyDescent="0.25">
      <c r="B241" s="43" t="s">
        <v>284</v>
      </c>
      <c r="C241" s="13" t="s">
        <v>108</v>
      </c>
      <c r="D241" s="19" t="s">
        <v>90</v>
      </c>
      <c r="E241" s="14"/>
      <c r="F241" s="14" t="s">
        <v>16</v>
      </c>
      <c r="G241" s="15">
        <f t="shared" si="99"/>
        <v>1450</v>
      </c>
      <c r="H241" s="16">
        <f>'[8]PLANO ATIVIDADE - UJM'!E223</f>
        <v>150</v>
      </c>
      <c r="I241" s="16">
        <f>'[8]PLANO ATIVIDADE - UJM'!F223</f>
        <v>190</v>
      </c>
      <c r="J241" s="16">
        <f>'[8]PLANO ATIVIDADE - UJM'!G223</f>
        <v>320</v>
      </c>
      <c r="K241" s="16">
        <f>'[8]PLANO ATIVIDADE - UJM'!H223</f>
        <v>280</v>
      </c>
      <c r="L241" s="16">
        <f>'[8]PLANO ATIVIDADE - UJM'!I223</f>
        <v>170</v>
      </c>
      <c r="M241" s="16">
        <f>'[8]PLANO ATIVIDADE - UJM'!J223</f>
        <v>170</v>
      </c>
      <c r="N241" s="16">
        <f>'[8]PLANO ATIVIDADE - UJM'!K223</f>
        <v>170</v>
      </c>
      <c r="O241" s="16">
        <f>'[8]PLANO ATIVIDADE - UJM'!L223</f>
        <v>0</v>
      </c>
      <c r="P241" s="16">
        <f>'[8]PLANO ATIVIDADE - UJM'!M223</f>
        <v>0</v>
      </c>
      <c r="Q241" s="16">
        <f>'[8]PLANO ATIVIDADE - UJM'!N223</f>
        <v>0</v>
      </c>
      <c r="R241" s="16">
        <f>'[8]PLANO ATIVIDADE - UJM'!O223</f>
        <v>0</v>
      </c>
      <c r="S241" s="16">
        <f>'[8]PLANO ATIVIDADE - UJM'!P223</f>
        <v>0</v>
      </c>
      <c r="T241" s="21"/>
    </row>
    <row r="242" spans="1:20" s="12" customFormat="1" x14ac:dyDescent="0.25">
      <c r="B242" s="43" t="s">
        <v>280</v>
      </c>
      <c r="C242" s="13" t="s">
        <v>108</v>
      </c>
      <c r="D242" s="19" t="s">
        <v>91</v>
      </c>
      <c r="E242" s="14"/>
      <c r="F242" s="14" t="s">
        <v>16</v>
      </c>
      <c r="G242" s="15">
        <f t="shared" si="99"/>
        <v>0</v>
      </c>
      <c r="H242" s="16">
        <f>'[8]PLANO ATIVIDADE - UJM'!E224</f>
        <v>0</v>
      </c>
      <c r="I242" s="16">
        <f>'[8]PLANO ATIVIDADE - UJM'!F224</f>
        <v>0</v>
      </c>
      <c r="J242" s="16">
        <f>'[8]PLANO ATIVIDADE - UJM'!G224</f>
        <v>0</v>
      </c>
      <c r="K242" s="16">
        <f>'[8]PLANO ATIVIDADE - UJM'!H224</f>
        <v>0</v>
      </c>
      <c r="L242" s="16">
        <f>'[8]PLANO ATIVIDADE - UJM'!I224</f>
        <v>0</v>
      </c>
      <c r="M242" s="16">
        <f>'[8]PLANO ATIVIDADE - UJM'!J224</f>
        <v>0</v>
      </c>
      <c r="N242" s="16">
        <f>'[8]PLANO ATIVIDADE - UJM'!K224</f>
        <v>0</v>
      </c>
      <c r="O242" s="16">
        <f>'[8]PLANO ATIVIDADE - UJM'!L224</f>
        <v>0</v>
      </c>
      <c r="P242" s="16">
        <f>'[8]PLANO ATIVIDADE - UJM'!M224</f>
        <v>0</v>
      </c>
      <c r="Q242" s="16">
        <f>'[8]PLANO ATIVIDADE - UJM'!N224</f>
        <v>0</v>
      </c>
      <c r="R242" s="16">
        <f>'[8]PLANO ATIVIDADE - UJM'!O224</f>
        <v>0</v>
      </c>
      <c r="S242" s="16">
        <f>'[8]PLANO ATIVIDADE - UJM'!P224</f>
        <v>0</v>
      </c>
      <c r="T242" s="21"/>
    </row>
    <row r="243" spans="1:20" s="12" customFormat="1" x14ac:dyDescent="0.25">
      <c r="B243" s="43" t="s">
        <v>279</v>
      </c>
      <c r="C243" s="13" t="s">
        <v>108</v>
      </c>
      <c r="D243" s="19" t="s">
        <v>51</v>
      </c>
      <c r="E243" s="14"/>
      <c r="F243" s="14" t="s">
        <v>16</v>
      </c>
      <c r="G243" s="15">
        <f t="shared" si="99"/>
        <v>1200</v>
      </c>
      <c r="H243" s="16">
        <f>'[8]PLANO ATIVIDADE - UJM'!E225</f>
        <v>400</v>
      </c>
      <c r="I243" s="16">
        <f>'[8]PLANO ATIVIDADE - UJM'!F225</f>
        <v>600</v>
      </c>
      <c r="J243" s="16">
        <f>'[8]PLANO ATIVIDADE - UJM'!G225</f>
        <v>200</v>
      </c>
      <c r="K243" s="16">
        <f>'[8]PLANO ATIVIDADE - UJM'!H225</f>
        <v>0</v>
      </c>
      <c r="L243" s="16">
        <f>'[8]PLANO ATIVIDADE - UJM'!I225</f>
        <v>0</v>
      </c>
      <c r="M243" s="16">
        <f>'[8]PLANO ATIVIDADE - UJM'!J225</f>
        <v>0</v>
      </c>
      <c r="N243" s="16">
        <f>'[8]PLANO ATIVIDADE - UJM'!K225</f>
        <v>0</v>
      </c>
      <c r="O243" s="16">
        <f>'[8]PLANO ATIVIDADE - UJM'!L225</f>
        <v>0</v>
      </c>
      <c r="P243" s="16">
        <f>'[8]PLANO ATIVIDADE - UJM'!M225</f>
        <v>0</v>
      </c>
      <c r="Q243" s="16">
        <f>'[8]PLANO ATIVIDADE - UJM'!N225</f>
        <v>0</v>
      </c>
      <c r="R243" s="16">
        <f>'[8]PLANO ATIVIDADE - UJM'!O225</f>
        <v>0</v>
      </c>
      <c r="S243" s="16">
        <f>'[8]PLANO ATIVIDADE - UJM'!P225</f>
        <v>0</v>
      </c>
      <c r="T243" s="21"/>
    </row>
    <row r="244" spans="1:20" s="12" customFormat="1" x14ac:dyDescent="0.25">
      <c r="B244" s="43" t="s">
        <v>285</v>
      </c>
      <c r="C244" s="13" t="s">
        <v>108</v>
      </c>
      <c r="D244" s="19" t="s">
        <v>92</v>
      </c>
      <c r="E244" s="14"/>
      <c r="F244" s="14" t="s">
        <v>16</v>
      </c>
      <c r="G244" s="15">
        <f t="shared" si="99"/>
        <v>910</v>
      </c>
      <c r="H244" s="16">
        <f>'[8]PLANO ATIVIDADE - UJM'!E226</f>
        <v>0</v>
      </c>
      <c r="I244" s="16">
        <f>'[8]PLANO ATIVIDADE - UJM'!F226</f>
        <v>0</v>
      </c>
      <c r="J244" s="16">
        <f>'[8]PLANO ATIVIDADE - UJM'!G226</f>
        <v>380</v>
      </c>
      <c r="K244" s="16">
        <f>'[8]PLANO ATIVIDADE - UJM'!H226</f>
        <v>380</v>
      </c>
      <c r="L244" s="16">
        <f>'[8]PLANO ATIVIDADE - UJM'!I226</f>
        <v>150</v>
      </c>
      <c r="M244" s="16">
        <f>'[8]PLANO ATIVIDADE - UJM'!J226</f>
        <v>0</v>
      </c>
      <c r="N244" s="16">
        <f>'[8]PLANO ATIVIDADE - UJM'!K226</f>
        <v>0</v>
      </c>
      <c r="O244" s="16">
        <f>'[8]PLANO ATIVIDADE - UJM'!L226</f>
        <v>0</v>
      </c>
      <c r="P244" s="16">
        <f>'[8]PLANO ATIVIDADE - UJM'!M226</f>
        <v>0</v>
      </c>
      <c r="Q244" s="16">
        <f>'[8]PLANO ATIVIDADE - UJM'!N226</f>
        <v>0</v>
      </c>
      <c r="R244" s="16">
        <f>'[8]PLANO ATIVIDADE - UJM'!O226</f>
        <v>0</v>
      </c>
      <c r="S244" s="16">
        <f>'[8]PLANO ATIVIDADE - UJM'!P226</f>
        <v>0</v>
      </c>
      <c r="T244" s="21"/>
    </row>
    <row r="245" spans="1:20" s="12" customFormat="1" x14ac:dyDescent="0.25">
      <c r="B245" s="5"/>
      <c r="C245" s="24" t="s">
        <v>110</v>
      </c>
      <c r="D245" s="25"/>
      <c r="E245" s="54"/>
      <c r="F245" s="27" t="s">
        <v>16</v>
      </c>
      <c r="G245" s="26">
        <f t="shared" si="99"/>
        <v>3560</v>
      </c>
      <c r="H245" s="26">
        <f>SUM(H241:H244)</f>
        <v>550</v>
      </c>
      <c r="I245" s="26">
        <f t="shared" ref="I245" si="116">SUM(I241:I244)</f>
        <v>790</v>
      </c>
      <c r="J245" s="26">
        <f t="shared" ref="J245" si="117">SUM(J241:J244)</f>
        <v>900</v>
      </c>
      <c r="K245" s="26">
        <f t="shared" ref="K245" si="118">SUM(K241:K244)</f>
        <v>660</v>
      </c>
      <c r="L245" s="26">
        <f t="shared" ref="L245" si="119">SUM(L241:L244)</f>
        <v>320</v>
      </c>
      <c r="M245" s="26">
        <f t="shared" ref="M245" si="120">SUM(M241:M244)</f>
        <v>170</v>
      </c>
      <c r="N245" s="26">
        <f t="shared" ref="N245" si="121">SUM(N241:N244)</f>
        <v>170</v>
      </c>
      <c r="O245" s="26">
        <f t="shared" ref="O245" si="122">SUM(O241:O244)</f>
        <v>0</v>
      </c>
      <c r="P245" s="26">
        <f t="shared" ref="P245" si="123">SUM(P241:P244)</f>
        <v>0</v>
      </c>
      <c r="Q245" s="26">
        <f t="shared" ref="Q245" si="124">SUM(Q241:Q244)</f>
        <v>0</v>
      </c>
      <c r="R245" s="26">
        <f t="shared" ref="R245" si="125">SUM(R241:R244)</f>
        <v>0</v>
      </c>
      <c r="S245" s="26">
        <f t="shared" ref="S245" si="126">SUM(S241:S244)</f>
        <v>0</v>
      </c>
    </row>
    <row r="246" spans="1:20" s="12" customFormat="1" x14ac:dyDescent="0.25">
      <c r="B246" s="43" t="s">
        <v>475</v>
      </c>
      <c r="C246" s="24" t="s">
        <v>111</v>
      </c>
      <c r="D246" s="25"/>
      <c r="E246" s="54"/>
      <c r="F246" s="27" t="s">
        <v>16</v>
      </c>
      <c r="G246" s="26">
        <f t="shared" ref="G246" si="127">SUM(H246:S246)</f>
        <v>3679</v>
      </c>
      <c r="H246" s="26">
        <f t="shared" ref="H246:S246" si="128">H137</f>
        <v>450</v>
      </c>
      <c r="I246" s="26">
        <f t="shared" si="128"/>
        <v>0</v>
      </c>
      <c r="J246" s="26">
        <f t="shared" si="128"/>
        <v>0</v>
      </c>
      <c r="K246" s="26">
        <f t="shared" si="128"/>
        <v>140</v>
      </c>
      <c r="L246" s="26">
        <f t="shared" si="128"/>
        <v>247</v>
      </c>
      <c r="M246" s="26">
        <f t="shared" si="128"/>
        <v>219</v>
      </c>
      <c r="N246" s="26">
        <f t="shared" si="128"/>
        <v>136</v>
      </c>
      <c r="O246" s="26">
        <f t="shared" si="128"/>
        <v>0</v>
      </c>
      <c r="P246" s="26">
        <f t="shared" si="128"/>
        <v>0</v>
      </c>
      <c r="Q246" s="26">
        <f t="shared" si="128"/>
        <v>0</v>
      </c>
      <c r="R246" s="26">
        <f t="shared" si="128"/>
        <v>962</v>
      </c>
      <c r="S246" s="26">
        <f t="shared" si="128"/>
        <v>1525</v>
      </c>
    </row>
    <row r="248" spans="1:20" s="12" customFormat="1" x14ac:dyDescent="0.25">
      <c r="B248" s="5"/>
      <c r="C248" s="28" t="s">
        <v>112</v>
      </c>
      <c r="D248" s="29"/>
      <c r="E248" s="89"/>
      <c r="F248" s="30"/>
      <c r="G248" s="31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3"/>
      <c r="T248" s="21"/>
    </row>
    <row r="249" spans="1:20" s="12" customFormat="1" x14ac:dyDescent="0.25">
      <c r="A249" s="45" t="s">
        <v>391</v>
      </c>
      <c r="B249" s="47" t="s">
        <v>426</v>
      </c>
      <c r="C249" s="13" t="s">
        <v>112</v>
      </c>
      <c r="D249" s="19" t="s">
        <v>427</v>
      </c>
      <c r="E249" s="14"/>
      <c r="F249" s="14" t="s">
        <v>16</v>
      </c>
      <c r="G249" s="15">
        <f t="shared" ref="G249:G303" si="129">SUM(H249:S249)</f>
        <v>14128.526666666667</v>
      </c>
      <c r="H249" s="16">
        <f>'[3]PLANO ATIVIDADE - UJM'!E232</f>
        <v>829.09666666666669</v>
      </c>
      <c r="I249" s="16">
        <f>'[3]PLANO ATIVIDADE - UJM'!F232</f>
        <v>1362.7433333333333</v>
      </c>
      <c r="J249" s="16">
        <f>'[3]PLANO ATIVIDADE - UJM'!G232</f>
        <v>2318.9353846153845</v>
      </c>
      <c r="K249" s="16">
        <f>'[3]PLANO ATIVIDADE - UJM'!H232</f>
        <v>534.68961538461531</v>
      </c>
      <c r="L249" s="16">
        <f>'[3]PLANO ATIVIDADE - UJM'!I232</f>
        <v>1465.5849999999994</v>
      </c>
      <c r="M249" s="16">
        <f>'[3]PLANO ATIVIDADE - UJM'!J232</f>
        <v>370.92523809523811</v>
      </c>
      <c r="N249" s="16">
        <f>'[3]PLANO ATIVIDADE - UJM'!K232</f>
        <v>2944.2287619047602</v>
      </c>
      <c r="O249" s="16">
        <f>'[3]PLANO ATIVIDADE - UJM'!L232</f>
        <v>3179.482</v>
      </c>
      <c r="P249" s="16">
        <f>'[3]PLANO ATIVIDADE - UJM'!M232</f>
        <v>776.17400000000043</v>
      </c>
      <c r="Q249" s="16">
        <f>'[3]PLANO ATIVIDADE - UJM'!N232</f>
        <v>0</v>
      </c>
      <c r="R249" s="16">
        <f>'[3]PLANO ATIVIDADE - UJM'!O232</f>
        <v>89.333333333333343</v>
      </c>
      <c r="S249" s="16">
        <f>'[3]PLANO ATIVIDADE - UJM'!P232</f>
        <v>257.33333333333337</v>
      </c>
      <c r="T249" s="21"/>
    </row>
    <row r="250" spans="1:20" s="12" customFormat="1" x14ac:dyDescent="0.25">
      <c r="A250" s="45" t="s">
        <v>384</v>
      </c>
      <c r="B250" s="47" t="s">
        <v>431</v>
      </c>
      <c r="C250" s="13" t="s">
        <v>112</v>
      </c>
      <c r="D250" s="19" t="s">
        <v>428</v>
      </c>
      <c r="E250" s="14"/>
      <c r="F250" s="14" t="s">
        <v>16</v>
      </c>
      <c r="G250" s="15">
        <f t="shared" si="129"/>
        <v>797.7</v>
      </c>
      <c r="H250" s="16">
        <f>'[3]PLANO ATIVIDADE - UJM'!E234</f>
        <v>118.97166666666668</v>
      </c>
      <c r="I250" s="16">
        <f>'[3]PLANO ATIVIDADE - UJM'!F234</f>
        <v>212.65333333333336</v>
      </c>
      <c r="J250" s="16">
        <f>'[3]PLANO ATIVIDADE - UJM'!G234</f>
        <v>238.84807692307692</v>
      </c>
      <c r="K250" s="16">
        <f>'[3]PLANO ATIVIDADE - UJM'!H234</f>
        <v>20.286923076923074</v>
      </c>
      <c r="L250" s="16">
        <f>'[3]PLANO ATIVIDADE - UJM'!I234</f>
        <v>0</v>
      </c>
      <c r="M250" s="16">
        <f>'[3]PLANO ATIVIDADE - UJM'!J234</f>
        <v>108.39714285714285</v>
      </c>
      <c r="N250" s="16">
        <f>'[3]PLANO ATIVIDADE - UJM'!K234</f>
        <v>98.542857142857144</v>
      </c>
      <c r="O250" s="16">
        <f>'[3]PLANO ATIVIDADE - UJM'!L234</f>
        <v>0</v>
      </c>
      <c r="P250" s="16">
        <f>'[3]PLANO ATIVIDADE - UJM'!M234</f>
        <v>0</v>
      </c>
      <c r="Q250" s="16">
        <f>'[3]PLANO ATIVIDADE - UJM'!N234</f>
        <v>0</v>
      </c>
      <c r="R250" s="16">
        <f>'[3]PLANO ATIVIDADE - UJM'!O234</f>
        <v>0</v>
      </c>
      <c r="S250" s="16">
        <f>'[3]PLANO ATIVIDADE - UJM'!P234</f>
        <v>0</v>
      </c>
      <c r="T250" s="21" t="s">
        <v>89</v>
      </c>
    </row>
    <row r="251" spans="1:20" s="12" customFormat="1" x14ac:dyDescent="0.25">
      <c r="A251" s="45" t="s">
        <v>391</v>
      </c>
      <c r="B251" s="47" t="s">
        <v>429</v>
      </c>
      <c r="C251" s="13" t="s">
        <v>112</v>
      </c>
      <c r="D251" s="19" t="s">
        <v>430</v>
      </c>
      <c r="E251" s="14"/>
      <c r="F251" s="14" t="s">
        <v>16</v>
      </c>
      <c r="G251" s="15">
        <f t="shared" si="129"/>
        <v>0</v>
      </c>
      <c r="H251" s="16">
        <f>'[3]PLANO ATIVIDADE - UJM'!E238</f>
        <v>0</v>
      </c>
      <c r="I251" s="16">
        <f>'[3]PLANO ATIVIDADE - UJM'!F238</f>
        <v>0</v>
      </c>
      <c r="J251" s="16">
        <f>'[3]PLANO ATIVIDADE - UJM'!G238</f>
        <v>0</v>
      </c>
      <c r="K251" s="16">
        <f>'[3]PLANO ATIVIDADE - UJM'!H238</f>
        <v>0</v>
      </c>
      <c r="L251" s="16">
        <f>'[3]PLANO ATIVIDADE - UJM'!I238</f>
        <v>0</v>
      </c>
      <c r="M251" s="16">
        <f>'[3]PLANO ATIVIDADE - UJM'!J238</f>
        <v>0</v>
      </c>
      <c r="N251" s="16">
        <f>'[3]PLANO ATIVIDADE - UJM'!K238</f>
        <v>0</v>
      </c>
      <c r="O251" s="16">
        <f>'[3]PLANO ATIVIDADE - UJM'!L238</f>
        <v>0</v>
      </c>
      <c r="P251" s="16">
        <f>'[3]PLANO ATIVIDADE - UJM'!M238</f>
        <v>0</v>
      </c>
      <c r="Q251" s="16">
        <f>'[3]PLANO ATIVIDADE - UJM'!N238</f>
        <v>0</v>
      </c>
      <c r="R251" s="16">
        <f>'[3]PLANO ATIVIDADE - UJM'!O238</f>
        <v>0</v>
      </c>
      <c r="S251" s="16">
        <f>'[3]PLANO ATIVIDADE - UJM'!P238</f>
        <v>0</v>
      </c>
      <c r="T251" s="21"/>
    </row>
    <row r="252" spans="1:20" s="12" customFormat="1" x14ac:dyDescent="0.25">
      <c r="A252" s="45" t="s">
        <v>384</v>
      </c>
      <c r="B252" s="47" t="s">
        <v>432</v>
      </c>
      <c r="C252" s="13" t="s">
        <v>112</v>
      </c>
      <c r="D252" s="19" t="s">
        <v>433</v>
      </c>
      <c r="E252" s="14"/>
      <c r="F252" s="14" t="s">
        <v>16</v>
      </c>
      <c r="G252" s="15">
        <f t="shared" si="129"/>
        <v>1496.3999999999999</v>
      </c>
      <c r="H252" s="16">
        <f>'[3]PLANO ATIVIDADE - UJM'!E239</f>
        <v>419.49999999999994</v>
      </c>
      <c r="I252" s="16">
        <f>'[3]PLANO ATIVIDADE - UJM'!F239</f>
        <v>629.24999999999989</v>
      </c>
      <c r="J252" s="16">
        <f>'[3]PLANO ATIVIDADE - UJM'!G239</f>
        <v>447.65000000000009</v>
      </c>
      <c r="K252" s="16">
        <f>'[3]PLANO ATIVIDADE - UJM'!H239</f>
        <v>0</v>
      </c>
      <c r="L252" s="16">
        <f>'[3]PLANO ATIVIDADE - UJM'!I239</f>
        <v>0</v>
      </c>
      <c r="M252" s="16">
        <f>'[3]PLANO ATIVIDADE - UJM'!J239</f>
        <v>0</v>
      </c>
      <c r="N252" s="16">
        <f>'[3]PLANO ATIVIDADE - UJM'!K239</f>
        <v>0</v>
      </c>
      <c r="O252" s="16">
        <f>'[3]PLANO ATIVIDADE - UJM'!L239</f>
        <v>0</v>
      </c>
      <c r="P252" s="16">
        <f>'[3]PLANO ATIVIDADE - UJM'!M239</f>
        <v>0</v>
      </c>
      <c r="Q252" s="16">
        <f>'[3]PLANO ATIVIDADE - UJM'!N239</f>
        <v>0</v>
      </c>
      <c r="R252" s="16">
        <f>'[3]PLANO ATIVIDADE - UJM'!O239</f>
        <v>0</v>
      </c>
      <c r="S252" s="16">
        <f>'[3]PLANO ATIVIDADE - UJM'!P239</f>
        <v>0</v>
      </c>
      <c r="T252" s="21"/>
    </row>
    <row r="253" spans="1:20" s="12" customFormat="1" x14ac:dyDescent="0.25">
      <c r="A253" s="45" t="s">
        <v>391</v>
      </c>
      <c r="B253" s="47" t="s">
        <v>434</v>
      </c>
      <c r="C253" s="13" t="s">
        <v>112</v>
      </c>
      <c r="D253" s="19" t="s">
        <v>435</v>
      </c>
      <c r="E253" s="14"/>
      <c r="F253" s="14" t="s">
        <v>16</v>
      </c>
      <c r="G253" s="15">
        <f t="shared" si="129"/>
        <v>0</v>
      </c>
      <c r="H253" s="16">
        <f>'[2]PLANO ATIVIDADE - UJM'!E234</f>
        <v>0</v>
      </c>
      <c r="I253" s="16">
        <f>'[2]PLANO ATIVIDADE - UJM'!F234</f>
        <v>0</v>
      </c>
      <c r="J253" s="16">
        <f>'[2]PLANO ATIVIDADE - UJM'!G234</f>
        <v>0</v>
      </c>
      <c r="K253" s="16">
        <f>'[2]PLANO ATIVIDADE - UJM'!H234</f>
        <v>0</v>
      </c>
      <c r="L253" s="16">
        <f>'[2]PLANO ATIVIDADE - UJM'!I234</f>
        <v>0</v>
      </c>
      <c r="M253" s="16">
        <f>'[2]PLANO ATIVIDADE - UJM'!J234</f>
        <v>0</v>
      </c>
      <c r="N253" s="16">
        <f>'[2]PLANO ATIVIDADE - UJM'!K234</f>
        <v>0</v>
      </c>
      <c r="O253" s="16">
        <f>'[2]PLANO ATIVIDADE - UJM'!L234</f>
        <v>0</v>
      </c>
      <c r="P253" s="16">
        <f>'[2]PLANO ATIVIDADE - UJM'!M234</f>
        <v>0</v>
      </c>
      <c r="Q253" s="16">
        <f>'[2]PLANO ATIVIDADE - UJM'!N234</f>
        <v>0</v>
      </c>
      <c r="R253" s="16">
        <f>'[2]PLANO ATIVIDADE - UJM'!O234</f>
        <v>0</v>
      </c>
      <c r="S253" s="16">
        <f>'[2]PLANO ATIVIDADE - UJM'!P234</f>
        <v>0</v>
      </c>
      <c r="T253" s="21"/>
    </row>
    <row r="254" spans="1:20" s="12" customFormat="1" x14ac:dyDescent="0.25">
      <c r="A254" s="53"/>
      <c r="B254" s="49" t="s">
        <v>205</v>
      </c>
      <c r="C254" s="13" t="s">
        <v>112</v>
      </c>
      <c r="D254" s="19" t="s">
        <v>168</v>
      </c>
      <c r="E254" s="14"/>
      <c r="F254" s="14" t="s">
        <v>16</v>
      </c>
      <c r="G254" s="15">
        <f>SUM(H254:S254)</f>
        <v>5050</v>
      </c>
      <c r="H254" s="16">
        <f>'[2]PLANO ATIVIDADE - UJM'!E258</f>
        <v>0</v>
      </c>
      <c r="I254" s="16">
        <f>'[2]PLANO ATIVIDADE - UJM'!F258</f>
        <v>0</v>
      </c>
      <c r="J254" s="16">
        <f>'[2]PLANO ATIVIDADE - UJM'!G258</f>
        <v>0</v>
      </c>
      <c r="K254" s="16">
        <f>'[2]PLANO ATIVIDADE - UJM'!H258</f>
        <v>0</v>
      </c>
      <c r="L254" s="16">
        <f>'[2]PLANO ATIVIDADE - UJM'!I258</f>
        <v>0</v>
      </c>
      <c r="M254" s="16">
        <f>'[2]PLANO ATIVIDADE - UJM'!J258</f>
        <v>0</v>
      </c>
      <c r="N254" s="16">
        <f>'[2]PLANO ATIVIDADE - UJM'!K258</f>
        <v>0</v>
      </c>
      <c r="O254" s="16">
        <f>'[2]PLANO ATIVIDADE - UJM'!L258</f>
        <v>3050</v>
      </c>
      <c r="P254" s="16">
        <f>'[2]PLANO ATIVIDADE - UJM'!M258</f>
        <v>2000</v>
      </c>
      <c r="Q254" s="16">
        <f>'[2]PLANO ATIVIDADE - UJM'!N258</f>
        <v>0</v>
      </c>
      <c r="R254" s="16">
        <f>'[2]PLANO ATIVIDADE - UJM'!O258</f>
        <v>0</v>
      </c>
      <c r="S254" s="16">
        <f>'[2]PLANO ATIVIDADE - UJM'!P258</f>
        <v>0</v>
      </c>
      <c r="T254" s="21"/>
    </row>
    <row r="255" spans="1:20" s="12" customFormat="1" x14ac:dyDescent="0.25">
      <c r="A255" s="45" t="s">
        <v>384</v>
      </c>
      <c r="B255" s="47" t="s">
        <v>436</v>
      </c>
      <c r="C255" s="13" t="s">
        <v>112</v>
      </c>
      <c r="D255" s="19" t="s">
        <v>437</v>
      </c>
      <c r="E255" s="14"/>
      <c r="F255" s="14" t="s">
        <v>16</v>
      </c>
      <c r="G255" s="15">
        <f>SUM(H255:S255)</f>
        <v>3009.44</v>
      </c>
      <c r="H255" s="16">
        <f>'[3]PLANO ATIVIDADE - UJM'!E236</f>
        <v>862.72</v>
      </c>
      <c r="I255" s="16">
        <f>'[3]PLANO ATIVIDADE - UJM'!F236</f>
        <v>0</v>
      </c>
      <c r="J255" s="16">
        <f>'[3]PLANO ATIVIDADE - UJM'!G236</f>
        <v>0</v>
      </c>
      <c r="K255" s="16">
        <f>'[3]PLANO ATIVIDADE - UJM'!H236</f>
        <v>0</v>
      </c>
      <c r="L255" s="16">
        <f>'[3]PLANO ATIVIDADE - UJM'!I236</f>
        <v>428</v>
      </c>
      <c r="M255" s="16">
        <f>'[3]PLANO ATIVIDADE - UJM'!J236</f>
        <v>0</v>
      </c>
      <c r="N255" s="16">
        <f>'[3]PLANO ATIVIDADE - UJM'!K236</f>
        <v>862.72</v>
      </c>
      <c r="O255" s="16">
        <f>'[3]PLANO ATIVIDADE - UJM'!L236</f>
        <v>0</v>
      </c>
      <c r="P255" s="16">
        <f>'[3]PLANO ATIVIDADE - UJM'!M236</f>
        <v>428</v>
      </c>
      <c r="Q255" s="16">
        <f>'[3]PLANO ATIVIDADE - UJM'!N236</f>
        <v>0</v>
      </c>
      <c r="R255" s="16">
        <f>'[3]PLANO ATIVIDADE - UJM'!O236</f>
        <v>428</v>
      </c>
      <c r="S255" s="16">
        <f>'[3]PLANO ATIVIDADE - UJM'!P236</f>
        <v>0</v>
      </c>
      <c r="T255" s="21"/>
    </row>
    <row r="256" spans="1:20" s="12" customFormat="1" x14ac:dyDescent="0.25">
      <c r="A256" s="45" t="s">
        <v>384</v>
      </c>
      <c r="B256" s="47" t="s">
        <v>438</v>
      </c>
      <c r="C256" s="13" t="s">
        <v>112</v>
      </c>
      <c r="D256" s="19" t="s">
        <v>439</v>
      </c>
      <c r="E256" s="14"/>
      <c r="F256" s="14" t="s">
        <v>16</v>
      </c>
      <c r="G256" s="15">
        <f>SUM(H256:S256)</f>
        <v>0</v>
      </c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21"/>
    </row>
    <row r="257" spans="1:20" s="12" customFormat="1" x14ac:dyDescent="0.25">
      <c r="B257" s="5"/>
      <c r="C257" s="24" t="s">
        <v>113</v>
      </c>
      <c r="D257" s="25"/>
      <c r="E257" s="54"/>
      <c r="F257" s="27" t="s">
        <v>16</v>
      </c>
      <c r="G257" s="26">
        <f t="shared" si="129"/>
        <v>21472.62666666666</v>
      </c>
      <c r="H257" s="26">
        <f>SUM(H249:H254)</f>
        <v>1367.5683333333334</v>
      </c>
      <c r="I257" s="26">
        <f t="shared" ref="I257:S257" si="130">SUM(I249:I254)</f>
        <v>2204.6466666666665</v>
      </c>
      <c r="J257" s="26">
        <f t="shared" si="130"/>
        <v>3005.4334615384614</v>
      </c>
      <c r="K257" s="26">
        <f t="shared" si="130"/>
        <v>554.97653846153844</v>
      </c>
      <c r="L257" s="26">
        <f t="shared" si="130"/>
        <v>1465.5849999999994</v>
      </c>
      <c r="M257" s="26">
        <f t="shared" si="130"/>
        <v>479.32238095238097</v>
      </c>
      <c r="N257" s="26">
        <f t="shared" si="130"/>
        <v>3042.7716190476172</v>
      </c>
      <c r="O257" s="26">
        <f t="shared" si="130"/>
        <v>6229.482</v>
      </c>
      <c r="P257" s="26">
        <f t="shared" si="130"/>
        <v>2776.1740000000004</v>
      </c>
      <c r="Q257" s="26">
        <f t="shared" si="130"/>
        <v>0</v>
      </c>
      <c r="R257" s="26">
        <f t="shared" si="130"/>
        <v>89.333333333333343</v>
      </c>
      <c r="S257" s="26">
        <f t="shared" si="130"/>
        <v>257.33333333333337</v>
      </c>
    </row>
    <row r="258" spans="1:20" s="12" customFormat="1" x14ac:dyDescent="0.25">
      <c r="A258" s="12" t="s">
        <v>471</v>
      </c>
      <c r="B258" s="43" t="s">
        <v>203</v>
      </c>
      <c r="C258" s="13" t="s">
        <v>112</v>
      </c>
      <c r="D258" s="19" t="s">
        <v>114</v>
      </c>
      <c r="E258" s="14"/>
      <c r="F258" s="14" t="s">
        <v>16</v>
      </c>
      <c r="G258" s="15">
        <f t="shared" si="129"/>
        <v>8142.57</v>
      </c>
      <c r="H258" s="16">
        <f>'[6]PLANO ATIVIDADE - UJM'!E265</f>
        <v>1235.3050000000003</v>
      </c>
      <c r="I258" s="16">
        <f>'[6]PLANO ATIVIDADE - UJM'!F265</f>
        <v>1809.4700000000003</v>
      </c>
      <c r="J258" s="16">
        <f>'[6]PLANO ATIVIDADE - UJM'!G265</f>
        <v>1011.1299999999999</v>
      </c>
      <c r="K258" s="16">
        <f>'[6]PLANO ATIVIDADE - UJM'!H265</f>
        <v>461.02</v>
      </c>
      <c r="L258" s="16">
        <f>'[6]PLANO ATIVIDADE - UJM'!I265</f>
        <v>300.94499999999999</v>
      </c>
      <c r="M258" s="16">
        <f>'[6]PLANO ATIVIDADE - UJM'!J265</f>
        <v>662.4799999999999</v>
      </c>
      <c r="N258" s="16">
        <f>'[6]PLANO ATIVIDADE - UJM'!K265</f>
        <v>1180.7449999999997</v>
      </c>
      <c r="O258" s="16">
        <f>'[6]PLANO ATIVIDADE - UJM'!L265</f>
        <v>972.21499999999969</v>
      </c>
      <c r="P258" s="16">
        <f>'[6]PLANO ATIVIDADE - UJM'!M265</f>
        <v>177.05999999999997</v>
      </c>
      <c r="Q258" s="16">
        <f>'[6]PLANO ATIVIDADE - UJM'!N265</f>
        <v>0</v>
      </c>
      <c r="R258" s="16">
        <f>'[6]PLANO ATIVIDADE - UJM'!O265</f>
        <v>147.4</v>
      </c>
      <c r="S258" s="16">
        <f>'[6]PLANO ATIVIDADE - UJM'!P265</f>
        <v>184.8</v>
      </c>
      <c r="T258" s="21"/>
    </row>
    <row r="259" spans="1:20" s="12" customFormat="1" x14ac:dyDescent="0.25">
      <c r="A259" s="12" t="s">
        <v>471</v>
      </c>
      <c r="B259" s="43" t="s">
        <v>217</v>
      </c>
      <c r="C259" s="13" t="s">
        <v>112</v>
      </c>
      <c r="D259" s="19" t="s">
        <v>115</v>
      </c>
      <c r="E259" s="14"/>
      <c r="F259" s="14" t="s">
        <v>16</v>
      </c>
      <c r="G259" s="15">
        <f t="shared" si="129"/>
        <v>0</v>
      </c>
      <c r="H259" s="16">
        <f>'[6]PLANO ATIVIDADE - UJM'!E266</f>
        <v>0</v>
      </c>
      <c r="I259" s="16">
        <f>'[6]PLANO ATIVIDADE - UJM'!F266</f>
        <v>0</v>
      </c>
      <c r="J259" s="16">
        <f>'[6]PLANO ATIVIDADE - UJM'!G266</f>
        <v>0</v>
      </c>
      <c r="K259" s="16">
        <f>'[6]PLANO ATIVIDADE - UJM'!H266</f>
        <v>0</v>
      </c>
      <c r="L259" s="16">
        <f>'[6]PLANO ATIVIDADE - UJM'!I266</f>
        <v>0</v>
      </c>
      <c r="M259" s="16">
        <f>'[6]PLANO ATIVIDADE - UJM'!J266</f>
        <v>0</v>
      </c>
      <c r="N259" s="16">
        <f>'[6]PLANO ATIVIDADE - UJM'!K266</f>
        <v>0</v>
      </c>
      <c r="O259" s="16">
        <f>'[6]PLANO ATIVIDADE - UJM'!L266</f>
        <v>0</v>
      </c>
      <c r="P259" s="16">
        <f>'[6]PLANO ATIVIDADE - UJM'!M266</f>
        <v>0</v>
      </c>
      <c r="Q259" s="16">
        <f>'[6]PLANO ATIVIDADE - UJM'!N266</f>
        <v>0</v>
      </c>
      <c r="R259" s="16">
        <f>'[6]PLANO ATIVIDADE - UJM'!O266</f>
        <v>0</v>
      </c>
      <c r="S259" s="16">
        <f>'[6]PLANO ATIVIDADE - UJM'!P266</f>
        <v>0</v>
      </c>
      <c r="T259" s="21"/>
    </row>
    <row r="260" spans="1:20" s="12" customFormat="1" x14ac:dyDescent="0.25">
      <c r="B260" s="5"/>
      <c r="C260" s="24" t="s">
        <v>116</v>
      </c>
      <c r="D260" s="25"/>
      <c r="E260" s="54"/>
      <c r="F260" s="27" t="s">
        <v>16</v>
      </c>
      <c r="G260" s="26">
        <f t="shared" ref="G260" si="131">SUM(H260:S260)</f>
        <v>8142.57</v>
      </c>
      <c r="H260" s="26">
        <f>SUM(H258:H259)</f>
        <v>1235.3050000000003</v>
      </c>
      <c r="I260" s="26">
        <f t="shared" ref="I260" si="132">SUM(I258:I259)</f>
        <v>1809.4700000000003</v>
      </c>
      <c r="J260" s="26">
        <f t="shared" ref="J260" si="133">SUM(J258:J259)</f>
        <v>1011.1299999999999</v>
      </c>
      <c r="K260" s="26">
        <f t="shared" ref="K260" si="134">SUM(K258:K259)</f>
        <v>461.02</v>
      </c>
      <c r="L260" s="26">
        <f t="shared" ref="L260" si="135">SUM(L258:L259)</f>
        <v>300.94499999999999</v>
      </c>
      <c r="M260" s="26">
        <f t="shared" ref="M260" si="136">SUM(M258:M259)</f>
        <v>662.4799999999999</v>
      </c>
      <c r="N260" s="26">
        <f t="shared" ref="N260" si="137">SUM(N258:N259)</f>
        <v>1180.7449999999997</v>
      </c>
      <c r="O260" s="26">
        <f t="shared" ref="O260" si="138">SUM(O258:O259)</f>
        <v>972.21499999999969</v>
      </c>
      <c r="P260" s="26">
        <f t="shared" ref="P260" si="139">SUM(P258:P259)</f>
        <v>177.05999999999997</v>
      </c>
      <c r="Q260" s="26">
        <f t="shared" ref="Q260" si="140">SUM(Q258:Q259)</f>
        <v>0</v>
      </c>
      <c r="R260" s="26">
        <f t="shared" ref="R260" si="141">SUM(R258:R259)</f>
        <v>147.4</v>
      </c>
      <c r="S260" s="26">
        <f t="shared" ref="S260" si="142">SUM(S258:S259)</f>
        <v>184.8</v>
      </c>
    </row>
    <row r="261" spans="1:20" s="12" customFormat="1" x14ac:dyDescent="0.25">
      <c r="B261" s="43" t="s">
        <v>218</v>
      </c>
      <c r="C261" s="13" t="s">
        <v>112</v>
      </c>
      <c r="D261" s="19" t="s">
        <v>160</v>
      </c>
      <c r="E261" s="14"/>
      <c r="F261" s="14" t="s">
        <v>16</v>
      </c>
      <c r="G261" s="15">
        <f t="shared" si="129"/>
        <v>16422.626666666663</v>
      </c>
      <c r="H261" s="16">
        <f>'[3]PLANO ATIVIDADE - UJM'!E246</f>
        <v>1093.9250000000002</v>
      </c>
      <c r="I261" s="16">
        <f>'[3]PLANO ATIVIDADE - UJM'!F246</f>
        <v>2439.5945000000002</v>
      </c>
      <c r="J261" s="16">
        <f>'[3]PLANO ATIVIDADE - UJM'!G246</f>
        <v>1045.5405000000001</v>
      </c>
      <c r="K261" s="16">
        <f>'[3]PLANO ATIVIDADE - UJM'!H246</f>
        <v>2553.5649999999996</v>
      </c>
      <c r="L261" s="16">
        <f>'[3]PLANO ATIVIDADE - UJM'!I246</f>
        <v>1465.5849999999994</v>
      </c>
      <c r="M261" s="16">
        <f>'[3]PLANO ATIVIDADE - UJM'!J246</f>
        <v>479.32238095238097</v>
      </c>
      <c r="N261" s="16">
        <f>'[3]PLANO ATIVIDADE - UJM'!K246</f>
        <v>2608.2676190476172</v>
      </c>
      <c r="O261" s="16">
        <f>'[3]PLANO ATIVIDADE - UJM'!L246</f>
        <v>2726.9299999999989</v>
      </c>
      <c r="P261" s="16">
        <f>'[3]PLANO ATIVIDADE - UJM'!M246</f>
        <v>1663.2300000000009</v>
      </c>
      <c r="Q261" s="16">
        <f>'[3]PLANO ATIVIDADE - UJM'!N246</f>
        <v>0</v>
      </c>
      <c r="R261" s="16">
        <f>'[3]PLANO ATIVIDADE - UJM'!O246</f>
        <v>89.333333333333343</v>
      </c>
      <c r="S261" s="16">
        <f>'[3]PLANO ATIVIDADE - UJM'!P246</f>
        <v>257.33333333333337</v>
      </c>
      <c r="T261" s="21"/>
    </row>
    <row r="262" spans="1:20" s="12" customFormat="1" x14ac:dyDescent="0.25">
      <c r="B262" s="43" t="s">
        <v>220</v>
      </c>
      <c r="C262" s="13" t="s">
        <v>112</v>
      </c>
      <c r="D262" s="19" t="s">
        <v>163</v>
      </c>
      <c r="E262" s="14"/>
      <c r="F262" s="14" t="s">
        <v>16</v>
      </c>
      <c r="G262" s="15">
        <f t="shared" si="129"/>
        <v>985.35759999999982</v>
      </c>
      <c r="H262" s="16">
        <f>'[3]PLANO ATIVIDADE - UJM'!E248</f>
        <v>65.635500000000008</v>
      </c>
      <c r="I262" s="16">
        <f>'[3]PLANO ATIVIDADE - UJM'!F248</f>
        <v>146.37567000000001</v>
      </c>
      <c r="J262" s="16">
        <f>'[3]PLANO ATIVIDADE - UJM'!G248</f>
        <v>62.732430000000001</v>
      </c>
      <c r="K262" s="16">
        <f>'[3]PLANO ATIVIDADE - UJM'!H248</f>
        <v>153.21389999999997</v>
      </c>
      <c r="L262" s="16">
        <f>'[3]PLANO ATIVIDADE - UJM'!I248</f>
        <v>87.935099999999963</v>
      </c>
      <c r="M262" s="16">
        <f>'[3]PLANO ATIVIDADE - UJM'!J248</f>
        <v>28.759342857142855</v>
      </c>
      <c r="N262" s="16">
        <f>'[3]PLANO ATIVIDADE - UJM'!K248</f>
        <v>156.49605714285701</v>
      </c>
      <c r="O262" s="16">
        <f>'[3]PLANO ATIVIDADE - UJM'!L248</f>
        <v>163.61579999999995</v>
      </c>
      <c r="P262" s="16">
        <f>'[3]PLANO ATIVIDADE - UJM'!M248</f>
        <v>99.793800000000047</v>
      </c>
      <c r="Q262" s="16">
        <f>'[3]PLANO ATIVIDADE - UJM'!N248</f>
        <v>0</v>
      </c>
      <c r="R262" s="16">
        <f>'[3]PLANO ATIVIDADE - UJM'!O248</f>
        <v>5.36</v>
      </c>
      <c r="S262" s="16">
        <f>'[3]PLANO ATIVIDADE - UJM'!P248</f>
        <v>15.440000000000003</v>
      </c>
      <c r="T262" s="21"/>
    </row>
    <row r="263" spans="1:20" s="12" customFormat="1" x14ac:dyDescent="0.25">
      <c r="B263" s="43" t="s">
        <v>219</v>
      </c>
      <c r="C263" s="13" t="s">
        <v>112</v>
      </c>
      <c r="D263" s="19" t="s">
        <v>162</v>
      </c>
      <c r="E263" s="14"/>
      <c r="F263" s="14" t="s">
        <v>16</v>
      </c>
      <c r="G263" s="15">
        <f t="shared" si="129"/>
        <v>871.02587999999992</v>
      </c>
      <c r="H263" s="16">
        <f>'[3]PLANO ATIVIDADE - UJM'!E249</f>
        <v>57.978025000000017</v>
      </c>
      <c r="I263" s="16">
        <f>'[3]PLANO ATIVIDADE - UJM'!F249</f>
        <v>132.43513000000002</v>
      </c>
      <c r="J263" s="16">
        <f>'[3]PLANO ATIVIDADE - UJM'!G249</f>
        <v>55.636195000000001</v>
      </c>
      <c r="K263" s="16">
        <f>'[3]PLANO ATIVIDADE - UJM'!H249</f>
        <v>131.97977499999996</v>
      </c>
      <c r="L263" s="16">
        <f>'[3]PLANO ATIVIDADE - UJM'!I249</f>
        <v>77.676004999999975</v>
      </c>
      <c r="M263" s="16">
        <f>'[3]PLANO ATIVIDADE - UJM'!J249</f>
        <v>25.404086190476193</v>
      </c>
      <c r="N263" s="16">
        <f>'[3]PLANO ATIVIDADE - UJM'!K249</f>
        <v>138.23818380952372</v>
      </c>
      <c r="O263" s="16">
        <f>'[3]PLANO ATIVIDADE - UJM'!L249</f>
        <v>144.52728999999997</v>
      </c>
      <c r="P263" s="16">
        <f>'[3]PLANO ATIVIDADE - UJM'!M249</f>
        <v>88.151190000000057</v>
      </c>
      <c r="Q263" s="16">
        <f>'[3]PLANO ATIVIDADE - UJM'!N249</f>
        <v>0</v>
      </c>
      <c r="R263" s="16">
        <f>'[3]PLANO ATIVIDADE - UJM'!O249</f>
        <v>5</v>
      </c>
      <c r="S263" s="16">
        <f>'[3]PLANO ATIVIDADE - UJM'!P249</f>
        <v>14</v>
      </c>
      <c r="T263" s="21"/>
    </row>
    <row r="264" spans="1:20" s="12" customFormat="1" x14ac:dyDescent="0.25">
      <c r="B264" s="43" t="s">
        <v>222</v>
      </c>
      <c r="C264" s="13" t="s">
        <v>112</v>
      </c>
      <c r="D264" s="19" t="s">
        <v>200</v>
      </c>
      <c r="E264" s="14"/>
      <c r="F264" s="14" t="s">
        <v>16</v>
      </c>
      <c r="G264" s="15">
        <f t="shared" si="129"/>
        <v>1305.5988199999999</v>
      </c>
      <c r="H264" s="16">
        <f>'[3]PLANO ATIVIDADE - UJM'!E251</f>
        <v>0</v>
      </c>
      <c r="I264" s="16">
        <f>'[3]PLANO ATIVIDADE - UJM'!F251</f>
        <v>0</v>
      </c>
      <c r="J264" s="16">
        <f>'[3]PLANO ATIVIDADE - UJM'!G251</f>
        <v>0</v>
      </c>
      <c r="K264" s="16">
        <f>'[3]PLANO ATIVIDADE - UJM'!H251</f>
        <v>0</v>
      </c>
      <c r="L264" s="16">
        <f>'[3]PLANO ATIVIDADE - UJM'!I251</f>
        <v>0</v>
      </c>
      <c r="M264" s="16">
        <f>'[3]PLANO ATIVIDADE - UJM'!J251</f>
        <v>0</v>
      </c>
      <c r="N264" s="16">
        <f>'[3]PLANO ATIVIDADE - UJM'!K251</f>
        <v>0</v>
      </c>
      <c r="O264" s="16">
        <f>'[3]PLANO ATIVIDADE - UJM'!L251</f>
        <v>261.11976399999998</v>
      </c>
      <c r="P264" s="16">
        <f>'[3]PLANO ATIVIDADE - UJM'!M251</f>
        <v>261.11976399999998</v>
      </c>
      <c r="Q264" s="16">
        <f>'[3]PLANO ATIVIDADE - UJM'!N251</f>
        <v>261.11976399999998</v>
      </c>
      <c r="R264" s="16">
        <f>'[3]PLANO ATIVIDADE - UJM'!O251</f>
        <v>261.11976399999998</v>
      </c>
      <c r="S264" s="16">
        <f>'[3]PLANO ATIVIDADE - UJM'!P251</f>
        <v>261.11976399999998</v>
      </c>
      <c r="T264" s="21"/>
    </row>
    <row r="265" spans="1:20" s="12" customFormat="1" x14ac:dyDescent="0.25">
      <c r="B265" s="5"/>
      <c r="C265" s="24" t="s">
        <v>480</v>
      </c>
      <c r="D265" s="25"/>
      <c r="E265" s="54"/>
      <c r="F265" s="27" t="s">
        <v>16</v>
      </c>
      <c r="G265" s="26">
        <f t="shared" si="129"/>
        <v>19584.608966666663</v>
      </c>
      <c r="H265" s="26">
        <f>SUM(H261:H264)</f>
        <v>1217.5385250000004</v>
      </c>
      <c r="I265" s="26">
        <f t="shared" ref="I265:S265" si="143">SUM(I261:I264)</f>
        <v>2718.4052999999999</v>
      </c>
      <c r="J265" s="26">
        <f t="shared" si="143"/>
        <v>1163.9091250000001</v>
      </c>
      <c r="K265" s="26">
        <f t="shared" si="143"/>
        <v>2838.7586749999991</v>
      </c>
      <c r="L265" s="26">
        <f t="shared" si="143"/>
        <v>1631.1961049999993</v>
      </c>
      <c r="M265" s="26">
        <f t="shared" si="143"/>
        <v>533.48581000000001</v>
      </c>
      <c r="N265" s="26">
        <f t="shared" si="143"/>
        <v>2903.001859999998</v>
      </c>
      <c r="O265" s="26">
        <f t="shared" si="143"/>
        <v>3296.192853999999</v>
      </c>
      <c r="P265" s="26">
        <f t="shared" si="143"/>
        <v>2112.2947540000009</v>
      </c>
      <c r="Q265" s="26">
        <f t="shared" si="143"/>
        <v>261.11976399999998</v>
      </c>
      <c r="R265" s="26">
        <f t="shared" si="143"/>
        <v>360.8130973333333</v>
      </c>
      <c r="S265" s="26">
        <f t="shared" si="143"/>
        <v>547.89309733333334</v>
      </c>
    </row>
    <row r="266" spans="1:20" s="12" customFormat="1" x14ac:dyDescent="0.25">
      <c r="B266" s="49" t="s">
        <v>221</v>
      </c>
      <c r="C266" s="13" t="s">
        <v>112</v>
      </c>
      <c r="D266" s="19" t="s">
        <v>199</v>
      </c>
      <c r="E266" s="14"/>
      <c r="F266" s="14" t="s">
        <v>16</v>
      </c>
      <c r="G266" s="15">
        <f t="shared" si="129"/>
        <v>0</v>
      </c>
      <c r="H266" s="16">
        <f>'[3]PLANO ATIVIDADE - UJM'!E253</f>
        <v>0</v>
      </c>
      <c r="I266" s="16">
        <f>'[3]PLANO ATIVIDADE - UJM'!F253</f>
        <v>0</v>
      </c>
      <c r="J266" s="16">
        <f>'[3]PLANO ATIVIDADE - UJM'!G253</f>
        <v>0</v>
      </c>
      <c r="K266" s="16">
        <f>'[3]PLANO ATIVIDADE - UJM'!H253</f>
        <v>0</v>
      </c>
      <c r="L266" s="16">
        <f>'[3]PLANO ATIVIDADE - UJM'!I253</f>
        <v>0</v>
      </c>
      <c r="M266" s="16">
        <f>'[3]PLANO ATIVIDADE - UJM'!J253</f>
        <v>0</v>
      </c>
      <c r="N266" s="16">
        <f>'[3]PLANO ATIVIDADE - UJM'!K253</f>
        <v>0</v>
      </c>
      <c r="O266" s="16">
        <f>'[3]PLANO ATIVIDADE - UJM'!L253</f>
        <v>0</v>
      </c>
      <c r="P266" s="16">
        <f>'[3]PLANO ATIVIDADE - UJM'!M253</f>
        <v>0</v>
      </c>
      <c r="Q266" s="16">
        <f>'[3]PLANO ATIVIDADE - UJM'!N253</f>
        <v>0</v>
      </c>
      <c r="R266" s="16">
        <f>'[3]PLANO ATIVIDADE - UJM'!O253</f>
        <v>0</v>
      </c>
      <c r="S266" s="16">
        <f>'[3]PLANO ATIVIDADE - UJM'!P253</f>
        <v>0</v>
      </c>
      <c r="T266" s="21"/>
    </row>
    <row r="267" spans="1:20" s="12" customFormat="1" x14ac:dyDescent="0.25">
      <c r="B267" s="43" t="s">
        <v>207</v>
      </c>
      <c r="C267" s="13" t="s">
        <v>112</v>
      </c>
      <c r="D267" s="19" t="s">
        <v>157</v>
      </c>
      <c r="E267" s="14"/>
      <c r="F267" s="14" t="s">
        <v>16</v>
      </c>
      <c r="G267" s="15">
        <f t="shared" si="129"/>
        <v>1135.96</v>
      </c>
      <c r="H267" s="16">
        <f>'[3]PLANO ATIVIDADE - UJM'!E254</f>
        <v>0</v>
      </c>
      <c r="I267" s="16">
        <f>'[3]PLANO ATIVIDADE - UJM'!F254</f>
        <v>0</v>
      </c>
      <c r="J267" s="16">
        <f>'[3]PLANO ATIVIDADE - UJM'!G254</f>
        <v>26.6</v>
      </c>
      <c r="K267" s="16">
        <f>'[3]PLANO ATIVIDADE - UJM'!H254</f>
        <v>96.6</v>
      </c>
      <c r="L267" s="16">
        <f>'[3]PLANO ATIVIDADE - UJM'!I254</f>
        <v>0</v>
      </c>
      <c r="M267" s="16">
        <f>'[3]PLANO ATIVIDADE - UJM'!J254</f>
        <v>117.6</v>
      </c>
      <c r="N267" s="16">
        <f>'[3]PLANO ATIVIDADE - UJM'!K254</f>
        <v>186.76</v>
      </c>
      <c r="O267" s="16">
        <f>'[3]PLANO ATIVIDADE - UJM'!L254</f>
        <v>196</v>
      </c>
      <c r="P267" s="16">
        <f>'[3]PLANO ATIVIDADE - UJM'!M254</f>
        <v>235.20000000000002</v>
      </c>
      <c r="Q267" s="16">
        <f>'[3]PLANO ATIVIDADE - UJM'!N254</f>
        <v>277.2</v>
      </c>
      <c r="R267" s="16">
        <f>'[3]PLANO ATIVIDADE - UJM'!O254</f>
        <v>0</v>
      </c>
      <c r="S267" s="16">
        <f>'[3]PLANO ATIVIDADE - UJM'!P254</f>
        <v>0</v>
      </c>
      <c r="T267" s="21"/>
    </row>
    <row r="268" spans="1:20" s="12" customFormat="1" x14ac:dyDescent="0.25">
      <c r="B268" s="43" t="s">
        <v>206</v>
      </c>
      <c r="C268" s="13" t="s">
        <v>112</v>
      </c>
      <c r="D268" s="19" t="s">
        <v>171</v>
      </c>
      <c r="E268" s="14"/>
      <c r="F268" s="14" t="s">
        <v>16</v>
      </c>
      <c r="G268" s="15">
        <f t="shared" si="129"/>
        <v>0</v>
      </c>
      <c r="H268" s="16">
        <f>'[3]PLANO ATIVIDADE - UJM'!E255</f>
        <v>0</v>
      </c>
      <c r="I268" s="16">
        <f>'[3]PLANO ATIVIDADE - UJM'!F255</f>
        <v>0</v>
      </c>
      <c r="J268" s="16">
        <f>'[3]PLANO ATIVIDADE - UJM'!G255</f>
        <v>0</v>
      </c>
      <c r="K268" s="16">
        <f>'[3]PLANO ATIVIDADE - UJM'!H255</f>
        <v>0</v>
      </c>
      <c r="L268" s="16">
        <f>'[3]PLANO ATIVIDADE - UJM'!I255</f>
        <v>0</v>
      </c>
      <c r="M268" s="16">
        <f>'[3]PLANO ATIVIDADE - UJM'!J255</f>
        <v>0</v>
      </c>
      <c r="N268" s="16">
        <f>'[3]PLANO ATIVIDADE - UJM'!K255</f>
        <v>0</v>
      </c>
      <c r="O268" s="16">
        <f>'[3]PLANO ATIVIDADE - UJM'!L255</f>
        <v>0</v>
      </c>
      <c r="P268" s="16">
        <f>'[3]PLANO ATIVIDADE - UJM'!M255</f>
        <v>0</v>
      </c>
      <c r="Q268" s="16">
        <f>'[3]PLANO ATIVIDADE - UJM'!N255</f>
        <v>0</v>
      </c>
      <c r="R268" s="16">
        <f>'[3]PLANO ATIVIDADE - UJM'!O255</f>
        <v>0</v>
      </c>
      <c r="S268" s="16">
        <f>'[3]PLANO ATIVIDADE - UJM'!P255</f>
        <v>0</v>
      </c>
      <c r="T268" s="21"/>
    </row>
    <row r="269" spans="1:20" s="12" customFormat="1" x14ac:dyDescent="0.25">
      <c r="B269" s="5"/>
      <c r="C269" s="24" t="s">
        <v>486</v>
      </c>
      <c r="D269" s="25"/>
      <c r="E269" s="54"/>
      <c r="F269" s="27" t="s">
        <v>16</v>
      </c>
      <c r="G269" s="26">
        <f t="shared" ref="G269" si="144">SUM(H269:S269)</f>
        <v>1135.96</v>
      </c>
      <c r="H269" s="26">
        <f>SUM(H266:H268)</f>
        <v>0</v>
      </c>
      <c r="I269" s="26">
        <f t="shared" ref="I269:S269" si="145">SUM(I266:I268)</f>
        <v>0</v>
      </c>
      <c r="J269" s="26">
        <f t="shared" si="145"/>
        <v>26.6</v>
      </c>
      <c r="K269" s="26">
        <f t="shared" si="145"/>
        <v>96.6</v>
      </c>
      <c r="L269" s="26">
        <f t="shared" si="145"/>
        <v>0</v>
      </c>
      <c r="M269" s="26">
        <f t="shared" si="145"/>
        <v>117.6</v>
      </c>
      <c r="N269" s="26">
        <f t="shared" si="145"/>
        <v>186.76</v>
      </c>
      <c r="O269" s="26">
        <f t="shared" si="145"/>
        <v>196</v>
      </c>
      <c r="P269" s="26">
        <f t="shared" si="145"/>
        <v>235.20000000000002</v>
      </c>
      <c r="Q269" s="26">
        <f t="shared" si="145"/>
        <v>277.2</v>
      </c>
      <c r="R269" s="26">
        <f t="shared" si="145"/>
        <v>0</v>
      </c>
      <c r="S269" s="26">
        <f t="shared" si="145"/>
        <v>0</v>
      </c>
    </row>
    <row r="270" spans="1:20" s="12" customFormat="1" x14ac:dyDescent="0.25">
      <c r="B270" s="43" t="s">
        <v>208</v>
      </c>
      <c r="C270" s="13" t="s">
        <v>112</v>
      </c>
      <c r="D270" s="19" t="s">
        <v>176</v>
      </c>
      <c r="E270" s="14"/>
      <c r="F270" s="14" t="s">
        <v>16</v>
      </c>
      <c r="G270" s="15">
        <f t="shared" si="129"/>
        <v>4997.0208000000011</v>
      </c>
      <c r="H270" s="16">
        <f>'[3]PLANO ATIVIDADE - UJM'!E257</f>
        <v>846.60000000000036</v>
      </c>
      <c r="I270" s="16">
        <f>'[3]PLANO ATIVIDADE - UJM'!F257</f>
        <v>418.80384000000004</v>
      </c>
      <c r="J270" s="16">
        <f>'[3]PLANO ATIVIDADE - UJM'!G257</f>
        <v>484.70400000000001</v>
      </c>
      <c r="K270" s="16">
        <f>'[3]PLANO ATIVIDADE - UJM'!H257</f>
        <v>440.6400000000001</v>
      </c>
      <c r="L270" s="16">
        <f>'[3]PLANO ATIVIDADE - UJM'!I257</f>
        <v>418.80384000000004</v>
      </c>
      <c r="M270" s="16">
        <f>'[3]PLANO ATIVIDADE - UJM'!J257</f>
        <v>344.20512000000008</v>
      </c>
      <c r="N270" s="16">
        <f>'[3]PLANO ATIVIDADE - UJM'!K257</f>
        <v>674.66880000000037</v>
      </c>
      <c r="O270" s="16">
        <f>'[3]PLANO ATIVIDADE - UJM'!L257</f>
        <v>647.25120000000027</v>
      </c>
      <c r="P270" s="16">
        <f>'[3]PLANO ATIVIDADE - UJM'!M257</f>
        <v>0</v>
      </c>
      <c r="Q270" s="16">
        <f>'[3]PLANO ATIVIDADE - UJM'!N257</f>
        <v>254.59200000000007</v>
      </c>
      <c r="R270" s="16">
        <f>'[3]PLANO ATIVIDADE - UJM'!O257</f>
        <v>203.67360000000005</v>
      </c>
      <c r="S270" s="16">
        <f>'[3]PLANO ATIVIDADE - UJM'!P257</f>
        <v>263.07840000000004</v>
      </c>
      <c r="T270" s="21"/>
    </row>
    <row r="271" spans="1:20" s="12" customFormat="1" x14ac:dyDescent="0.25">
      <c r="A271" s="47" t="s">
        <v>384</v>
      </c>
      <c r="B271" s="47" t="s">
        <v>440</v>
      </c>
      <c r="C271" s="13" t="s">
        <v>112</v>
      </c>
      <c r="D271" s="19" t="s">
        <v>423</v>
      </c>
      <c r="E271" s="14"/>
      <c r="F271" s="14" t="s">
        <v>16</v>
      </c>
      <c r="G271" s="15">
        <f t="shared" si="129"/>
        <v>81498.158909999998</v>
      </c>
      <c r="H271" s="16">
        <f>'[3]PLANO ATIVIDADE - UJM'!E259</f>
        <v>13207.482539999999</v>
      </c>
      <c r="I271" s="16">
        <f>'[3]PLANO ATIVIDADE - UJM'!F259</f>
        <v>13524.310799999999</v>
      </c>
      <c r="J271" s="16">
        <f>'[3]PLANO ATIVIDADE - UJM'!G259</f>
        <v>4255.902</v>
      </c>
      <c r="K271" s="16">
        <f>'[3]PLANO ATIVIDADE - UJM'!H259</f>
        <v>5438.0969999999998</v>
      </c>
      <c r="L271" s="16">
        <f>'[3]PLANO ATIVIDADE - UJM'!I259</f>
        <v>5958.2627999999995</v>
      </c>
      <c r="M271" s="16">
        <f>'[3]PLANO ATIVIDADE - UJM'!J259</f>
        <v>5674.5359999999991</v>
      </c>
      <c r="N271" s="16">
        <f>'[3]PLANO ATIVIDADE - UJM'!K259</f>
        <v>5166.1921499999999</v>
      </c>
      <c r="O271" s="16">
        <f>'[3]PLANO ATIVIDADE - UJM'!L259</f>
        <v>5107.0824000000002</v>
      </c>
      <c r="P271" s="16">
        <f>'[3]PLANO ATIVIDADE - UJM'!M259</f>
        <v>5908.6106099999988</v>
      </c>
      <c r="Q271" s="16">
        <f>'[3]PLANO ATIVIDADE - UJM'!N259</f>
        <v>4421.4093000000003</v>
      </c>
      <c r="R271" s="16">
        <f>'[3]PLANO ATIVIDADE - UJM'!O259</f>
        <v>5345.8857899999994</v>
      </c>
      <c r="S271" s="16">
        <f>'[3]PLANO ATIVIDADE - UJM'!P259</f>
        <v>7490.3875200000011</v>
      </c>
      <c r="T271" s="21"/>
    </row>
    <row r="272" spans="1:20" s="12" customFormat="1" x14ac:dyDescent="0.25">
      <c r="B272" s="43" t="s">
        <v>209</v>
      </c>
      <c r="C272" s="13" t="s">
        <v>112</v>
      </c>
      <c r="D272" s="19" t="s">
        <v>178</v>
      </c>
      <c r="E272" s="14"/>
      <c r="F272" s="14" t="s">
        <v>16</v>
      </c>
      <c r="G272" s="15">
        <f t="shared" si="129"/>
        <v>17013.650000000001</v>
      </c>
      <c r="H272" s="16">
        <f>'[3]PLANO ATIVIDADE - UJM'!E261</f>
        <v>3799.05</v>
      </c>
      <c r="I272" s="16">
        <f>'[3]PLANO ATIVIDADE - UJM'!F261</f>
        <v>3692.8833333333296</v>
      </c>
      <c r="J272" s="16">
        <f>'[3]PLANO ATIVIDADE - UJM'!G261</f>
        <v>1212.9000000000001</v>
      </c>
      <c r="K272" s="16">
        <f>'[3]PLANO ATIVIDADE - UJM'!H261</f>
        <v>743.86666666666997</v>
      </c>
      <c r="L272" s="16">
        <f>'[3]PLANO ATIVIDADE - UJM'!I261</f>
        <v>568.5</v>
      </c>
      <c r="M272" s="16">
        <f>'[3]PLANO ATIVIDADE - UJM'!J261</f>
        <v>385</v>
      </c>
      <c r="N272" s="16">
        <f>'[3]PLANO ATIVIDADE - UJM'!K261</f>
        <v>1427.3000000000002</v>
      </c>
      <c r="O272" s="16">
        <f>'[3]PLANO ATIVIDADE - UJM'!L261</f>
        <v>311.5</v>
      </c>
      <c r="P272" s="16">
        <f>'[3]PLANO ATIVIDADE - UJM'!M261</f>
        <v>1008.875</v>
      </c>
      <c r="Q272" s="16">
        <f>'[3]PLANO ATIVIDADE - UJM'!N261</f>
        <v>343.59999999999991</v>
      </c>
      <c r="R272" s="16">
        <f>'[3]PLANO ATIVIDADE - UJM'!O261</f>
        <v>1493.1083333333299</v>
      </c>
      <c r="S272" s="16">
        <f>'[3]PLANO ATIVIDADE - UJM'!P261</f>
        <v>2027.0666666666698</v>
      </c>
      <c r="T272" s="21"/>
    </row>
    <row r="273" spans="1:20" s="12" customFormat="1" x14ac:dyDescent="0.25">
      <c r="A273" s="47" t="s">
        <v>372</v>
      </c>
      <c r="B273" s="47" t="s">
        <v>441</v>
      </c>
      <c r="C273" s="34" t="s">
        <v>98</v>
      </c>
      <c r="D273" s="35" t="s">
        <v>399</v>
      </c>
      <c r="E273" s="36"/>
      <c r="F273" s="14" t="s">
        <v>16</v>
      </c>
      <c r="G273" s="15">
        <f t="shared" si="129"/>
        <v>18000</v>
      </c>
      <c r="H273" s="16">
        <f>'[2]PLANO ATIVIDADE - UJM'!E265</f>
        <v>0</v>
      </c>
      <c r="I273" s="16">
        <f>'[2]PLANO ATIVIDADE - UJM'!F265</f>
        <v>0</v>
      </c>
      <c r="J273" s="16">
        <f>'[2]PLANO ATIVIDADE - UJM'!G265</f>
        <v>0</v>
      </c>
      <c r="K273" s="16">
        <f>'[2]PLANO ATIVIDADE - UJM'!H265</f>
        <v>0</v>
      </c>
      <c r="L273" s="16">
        <f>'[2]PLANO ATIVIDADE - UJM'!I265</f>
        <v>0</v>
      </c>
      <c r="M273" s="16">
        <f>'[2]PLANO ATIVIDADE - UJM'!J265</f>
        <v>0</v>
      </c>
      <c r="N273" s="16">
        <f>'[2]PLANO ATIVIDADE - UJM'!K265</f>
        <v>1500</v>
      </c>
      <c r="O273" s="16">
        <f>'[2]PLANO ATIVIDADE - UJM'!L265</f>
        <v>4000</v>
      </c>
      <c r="P273" s="16">
        <f>'[2]PLANO ATIVIDADE - UJM'!M265</f>
        <v>4000</v>
      </c>
      <c r="Q273" s="16">
        <f>'[2]PLANO ATIVIDADE - UJM'!N265</f>
        <v>4000</v>
      </c>
      <c r="R273" s="16">
        <f>'[2]PLANO ATIVIDADE - UJM'!O265</f>
        <v>4000</v>
      </c>
      <c r="S273" s="16">
        <f>'[2]PLANO ATIVIDADE - UJM'!P265</f>
        <v>500</v>
      </c>
      <c r="T273" s="21"/>
    </row>
    <row r="274" spans="1:20" s="12" customFormat="1" x14ac:dyDescent="0.25">
      <c r="A274" s="47" t="s">
        <v>396</v>
      </c>
      <c r="B274" s="47" t="s">
        <v>442</v>
      </c>
      <c r="C274" s="34" t="s">
        <v>98</v>
      </c>
      <c r="D274" s="35" t="s">
        <v>401</v>
      </c>
      <c r="E274" s="36"/>
      <c r="F274" s="14" t="s">
        <v>16</v>
      </c>
      <c r="G274" s="15">
        <f t="shared" si="129"/>
        <v>0</v>
      </c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21"/>
    </row>
    <row r="275" spans="1:20" s="12" customFormat="1" x14ac:dyDescent="0.25">
      <c r="A275" s="47" t="s">
        <v>396</v>
      </c>
      <c r="B275" s="47" t="s">
        <v>443</v>
      </c>
      <c r="C275" s="34"/>
      <c r="D275" s="35" t="s">
        <v>403</v>
      </c>
      <c r="E275" s="36"/>
      <c r="F275" s="14" t="s">
        <v>16</v>
      </c>
      <c r="G275" s="15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21"/>
    </row>
    <row r="276" spans="1:20" s="12" customFormat="1" x14ac:dyDescent="0.25">
      <c r="A276" s="47" t="s">
        <v>396</v>
      </c>
      <c r="B276" s="47" t="s">
        <v>444</v>
      </c>
      <c r="C276" s="34"/>
      <c r="D276" s="35" t="s">
        <v>403</v>
      </c>
      <c r="E276" s="36"/>
      <c r="F276" s="14" t="s">
        <v>16</v>
      </c>
      <c r="G276" s="15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21"/>
    </row>
    <row r="277" spans="1:20" s="12" customFormat="1" x14ac:dyDescent="0.25">
      <c r="A277" s="47" t="s">
        <v>396</v>
      </c>
      <c r="B277" s="47" t="s">
        <v>445</v>
      </c>
      <c r="C277" s="34"/>
      <c r="D277" s="35" t="s">
        <v>403</v>
      </c>
      <c r="E277" s="36"/>
      <c r="F277" s="14" t="s">
        <v>16</v>
      </c>
      <c r="G277" s="15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21"/>
    </row>
    <row r="278" spans="1:20" s="12" customFormat="1" x14ac:dyDescent="0.25">
      <c r="A278" s="47" t="s">
        <v>396</v>
      </c>
      <c r="B278" s="47" t="s">
        <v>446</v>
      </c>
      <c r="C278" s="34"/>
      <c r="D278" s="35" t="s">
        <v>403</v>
      </c>
      <c r="E278" s="36"/>
      <c r="F278" s="14" t="s">
        <v>16</v>
      </c>
      <c r="G278" s="15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21"/>
    </row>
    <row r="279" spans="1:20" s="12" customFormat="1" x14ac:dyDescent="0.25">
      <c r="A279" s="47" t="s">
        <v>396</v>
      </c>
      <c r="B279" s="47" t="s">
        <v>447</v>
      </c>
      <c r="C279" s="34" t="s">
        <v>98</v>
      </c>
      <c r="D279" s="35" t="s">
        <v>398</v>
      </c>
      <c r="E279" s="36"/>
      <c r="F279" s="14" t="s">
        <v>16</v>
      </c>
      <c r="G279" s="15">
        <f t="shared" ref="G279:G280" si="146">SUM(H279:S279)</f>
        <v>6892.99</v>
      </c>
      <c r="H279" s="16">
        <f>'[2]PLANO ATIVIDADE - UJM'!E271</f>
        <v>0</v>
      </c>
      <c r="I279" s="16">
        <f>'[2]PLANO ATIVIDADE - UJM'!F271</f>
        <v>186.23</v>
      </c>
      <c r="J279" s="16">
        <f>'[2]PLANO ATIVIDADE - UJM'!G271</f>
        <v>1646.15</v>
      </c>
      <c r="K279" s="16">
        <f>'[2]PLANO ATIVIDADE - UJM'!H271</f>
        <v>1052.1099999999999</v>
      </c>
      <c r="L279" s="16">
        <f>'[2]PLANO ATIVIDADE - UJM'!I271</f>
        <v>1375.89</v>
      </c>
      <c r="M279" s="16">
        <f>'[2]PLANO ATIVIDADE - UJM'!J271</f>
        <v>1710.19</v>
      </c>
      <c r="N279" s="16">
        <f>'[2]PLANO ATIVIDADE - UJM'!K271</f>
        <v>922.41999999999985</v>
      </c>
      <c r="O279" s="16">
        <f>'[2]PLANO ATIVIDADE - UJM'!L271</f>
        <v>0</v>
      </c>
      <c r="P279" s="16">
        <f>'[2]PLANO ATIVIDADE - UJM'!M271</f>
        <v>0</v>
      </c>
      <c r="Q279" s="16">
        <f>'[2]PLANO ATIVIDADE - UJM'!N271</f>
        <v>0</v>
      </c>
      <c r="R279" s="16">
        <f>'[2]PLANO ATIVIDADE - UJM'!O271</f>
        <v>0</v>
      </c>
      <c r="S279" s="16">
        <f>'[2]PLANO ATIVIDADE - UJM'!P271</f>
        <v>0</v>
      </c>
      <c r="T279" s="21"/>
    </row>
    <row r="280" spans="1:20" s="12" customFormat="1" x14ac:dyDescent="0.25">
      <c r="A280" s="47" t="s">
        <v>396</v>
      </c>
      <c r="B280" s="47" t="s">
        <v>448</v>
      </c>
      <c r="C280" s="34" t="s">
        <v>98</v>
      </c>
      <c r="D280" s="35" t="s">
        <v>408</v>
      </c>
      <c r="E280" s="36"/>
      <c r="F280" s="14" t="s">
        <v>16</v>
      </c>
      <c r="G280" s="15">
        <f t="shared" si="146"/>
        <v>0</v>
      </c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21"/>
    </row>
    <row r="281" spans="1:20" s="12" customFormat="1" x14ac:dyDescent="0.25">
      <c r="A281" s="47" t="s">
        <v>396</v>
      </c>
      <c r="B281" s="47" t="s">
        <v>449</v>
      </c>
      <c r="C281" s="34"/>
      <c r="D281" s="35" t="s">
        <v>403</v>
      </c>
      <c r="E281" s="36"/>
      <c r="F281" s="14" t="s">
        <v>16</v>
      </c>
      <c r="G281" s="15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21"/>
    </row>
    <row r="282" spans="1:20" s="12" customFormat="1" x14ac:dyDescent="0.25">
      <c r="A282" s="47" t="s">
        <v>396</v>
      </c>
      <c r="B282" s="47" t="s">
        <v>450</v>
      </c>
      <c r="C282" s="34"/>
      <c r="D282" s="35" t="s">
        <v>403</v>
      </c>
      <c r="E282" s="36"/>
      <c r="F282" s="14" t="s">
        <v>16</v>
      </c>
      <c r="G282" s="15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21"/>
    </row>
    <row r="283" spans="1:20" s="12" customFormat="1" x14ac:dyDescent="0.25">
      <c r="A283" s="47" t="s">
        <v>396</v>
      </c>
      <c r="B283" s="47" t="s">
        <v>451</v>
      </c>
      <c r="C283" s="34"/>
      <c r="D283" s="35" t="s">
        <v>403</v>
      </c>
      <c r="E283" s="36"/>
      <c r="F283" s="14" t="s">
        <v>16</v>
      </c>
      <c r="G283" s="15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21"/>
    </row>
    <row r="284" spans="1:20" s="12" customFormat="1" x14ac:dyDescent="0.25">
      <c r="A284" s="47" t="s">
        <v>396</v>
      </c>
      <c r="B284" s="47" t="s">
        <v>452</v>
      </c>
      <c r="C284" s="34"/>
      <c r="D284" s="35" t="s">
        <v>403</v>
      </c>
      <c r="E284" s="36"/>
      <c r="F284" s="14" t="s">
        <v>16</v>
      </c>
      <c r="G284" s="15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21"/>
    </row>
    <row r="285" spans="1:20" s="12" customFormat="1" x14ac:dyDescent="0.25">
      <c r="A285" s="47" t="s">
        <v>396</v>
      </c>
      <c r="B285" s="47" t="s">
        <v>453</v>
      </c>
      <c r="C285" s="34"/>
      <c r="D285" s="35" t="s">
        <v>403</v>
      </c>
      <c r="E285" s="36"/>
      <c r="F285" s="14" t="s">
        <v>16</v>
      </c>
      <c r="G285" s="15">
        <f t="shared" ref="G285:G286" si="147">SUM(H285:S285)</f>
        <v>0</v>
      </c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21"/>
    </row>
    <row r="286" spans="1:20" s="12" customFormat="1" x14ac:dyDescent="0.25">
      <c r="A286" s="47" t="s">
        <v>415</v>
      </c>
      <c r="B286" s="47" t="s">
        <v>454</v>
      </c>
      <c r="C286" s="34" t="s">
        <v>98</v>
      </c>
      <c r="D286" s="35" t="s">
        <v>182</v>
      </c>
      <c r="E286" s="36"/>
      <c r="F286" s="14" t="s">
        <v>16</v>
      </c>
      <c r="G286" s="15">
        <f t="shared" si="147"/>
        <v>39460.54</v>
      </c>
      <c r="H286" s="16">
        <f>'[2]PLANO ATIVIDADE - UJM'!E267</f>
        <v>1497.83</v>
      </c>
      <c r="I286" s="16">
        <f>'[2]PLANO ATIVIDADE - UJM'!F267</f>
        <v>1259.04</v>
      </c>
      <c r="J286" s="16">
        <f>'[2]PLANO ATIVIDADE - UJM'!G267</f>
        <v>1773.11</v>
      </c>
      <c r="K286" s="16">
        <f>'[2]PLANO ATIVIDADE - UJM'!H267</f>
        <v>567.36</v>
      </c>
      <c r="L286" s="16">
        <f>'[2]PLANO ATIVIDADE - UJM'!I267</f>
        <v>2204.9899999999998</v>
      </c>
      <c r="M286" s="16">
        <f>'[2]PLANO ATIVIDADE - UJM'!J267</f>
        <v>1221.8</v>
      </c>
      <c r="N286" s="16">
        <f>'[2]PLANO ATIVIDADE - UJM'!K267</f>
        <v>6929.4800000000005</v>
      </c>
      <c r="O286" s="16">
        <f>'[2]PLANO ATIVIDADE - UJM'!L267</f>
        <v>7676.93</v>
      </c>
      <c r="P286" s="16">
        <f>'[2]PLANO ATIVIDADE - UJM'!M267</f>
        <v>5130</v>
      </c>
      <c r="Q286" s="16">
        <f>'[2]PLANO ATIVIDADE - UJM'!N267</f>
        <v>4900</v>
      </c>
      <c r="R286" s="16">
        <f>'[2]PLANO ATIVIDADE - UJM'!O267</f>
        <v>4800</v>
      </c>
      <c r="S286" s="16">
        <f>'[2]PLANO ATIVIDADE - UJM'!P267</f>
        <v>1500</v>
      </c>
      <c r="T286" s="21"/>
    </row>
    <row r="287" spans="1:20" s="12" customFormat="1" x14ac:dyDescent="0.25">
      <c r="B287" s="43" t="s">
        <v>211</v>
      </c>
      <c r="C287" s="13" t="s">
        <v>112</v>
      </c>
      <c r="D287" s="19" t="s">
        <v>102</v>
      </c>
      <c r="E287" s="14"/>
      <c r="F287" s="14" t="s">
        <v>16</v>
      </c>
      <c r="G287" s="15">
        <f>SUM(H287:S287)</f>
        <v>718</v>
      </c>
      <c r="H287" s="16">
        <f>'[2]PLANO ATIVIDADE - UJM'!E262</f>
        <v>0</v>
      </c>
      <c r="I287" s="16">
        <f>'[2]PLANO ATIVIDADE - UJM'!F262</f>
        <v>0</v>
      </c>
      <c r="J287" s="16">
        <f>'[2]PLANO ATIVIDADE - UJM'!G262</f>
        <v>0</v>
      </c>
      <c r="K287" s="16">
        <f>'[2]PLANO ATIVIDADE - UJM'!H262</f>
        <v>88</v>
      </c>
      <c r="L287" s="16">
        <f>'[2]PLANO ATIVIDADE - UJM'!I262</f>
        <v>100</v>
      </c>
      <c r="M287" s="16">
        <f>'[2]PLANO ATIVIDADE - UJM'!J262</f>
        <v>50</v>
      </c>
      <c r="N287" s="16">
        <f>'[2]PLANO ATIVIDADE - UJM'!K262</f>
        <v>50</v>
      </c>
      <c r="O287" s="16">
        <f>'[2]PLANO ATIVIDADE - UJM'!L262</f>
        <v>100</v>
      </c>
      <c r="P287" s="16">
        <f>'[2]PLANO ATIVIDADE - UJM'!M262</f>
        <v>130</v>
      </c>
      <c r="Q287" s="16">
        <f>'[2]PLANO ATIVIDADE - UJM'!N262</f>
        <v>100</v>
      </c>
      <c r="R287" s="16">
        <f>'[2]PLANO ATIVIDADE - UJM'!O262</f>
        <v>100</v>
      </c>
      <c r="S287" s="16">
        <f>'[2]PLANO ATIVIDADE - UJM'!P262</f>
        <v>0</v>
      </c>
      <c r="T287" s="21"/>
    </row>
    <row r="288" spans="1:20" s="12" customFormat="1" x14ac:dyDescent="0.25">
      <c r="A288" s="45" t="s">
        <v>391</v>
      </c>
      <c r="B288" s="44" t="s">
        <v>390</v>
      </c>
      <c r="C288" s="13" t="s">
        <v>112</v>
      </c>
      <c r="D288" s="35" t="s">
        <v>117</v>
      </c>
      <c r="E288" s="36"/>
      <c r="F288" s="14" t="s">
        <v>16</v>
      </c>
      <c r="G288" s="15">
        <f>SUM(H288:S288)</f>
        <v>15692.54</v>
      </c>
      <c r="H288" s="16">
        <f>'[2]PLANO ATIVIDADE - UJM'!E263</f>
        <v>1497.83</v>
      </c>
      <c r="I288" s="16">
        <f>'[2]PLANO ATIVIDADE - UJM'!F263</f>
        <v>1259.04</v>
      </c>
      <c r="J288" s="16">
        <f>'[2]PLANO ATIVIDADE - UJM'!G263</f>
        <v>1473.11</v>
      </c>
      <c r="K288" s="16">
        <f>'[2]PLANO ATIVIDADE - UJM'!H263</f>
        <v>179.36</v>
      </c>
      <c r="L288" s="16">
        <f>'[2]PLANO ATIVIDADE - UJM'!I263</f>
        <v>1654.99</v>
      </c>
      <c r="M288" s="16">
        <f>'[2]PLANO ATIVIDADE - UJM'!J263</f>
        <v>1171.8</v>
      </c>
      <c r="N288" s="16">
        <f>'[2]PLANO ATIVIDADE - UJM'!K263</f>
        <v>4879.4800000000005</v>
      </c>
      <c r="O288" s="16">
        <f>'[2]PLANO ATIVIDADE - UJM'!L263</f>
        <v>2776.93</v>
      </c>
      <c r="P288" s="16">
        <f>'[2]PLANO ATIVIDADE - UJM'!M263</f>
        <v>0</v>
      </c>
      <c r="Q288" s="16">
        <f>'[2]PLANO ATIVIDADE - UJM'!N263</f>
        <v>0</v>
      </c>
      <c r="R288" s="16">
        <f>'[2]PLANO ATIVIDADE - UJM'!O263</f>
        <v>0</v>
      </c>
      <c r="S288" s="16">
        <f>'[2]PLANO ATIVIDADE - UJM'!P263</f>
        <v>800</v>
      </c>
      <c r="T288" s="21"/>
    </row>
    <row r="289" spans="1:20" s="12" customFormat="1" x14ac:dyDescent="0.25">
      <c r="B289" s="43" t="s">
        <v>210</v>
      </c>
      <c r="C289" s="13" t="s">
        <v>112</v>
      </c>
      <c r="D289" s="19" t="s">
        <v>104</v>
      </c>
      <c r="E289" s="14"/>
      <c r="F289" s="14" t="s">
        <v>16</v>
      </c>
      <c r="G289" s="15">
        <f>SUM(H289:S289)</f>
        <v>4450</v>
      </c>
      <c r="H289" s="16">
        <f>'[2]PLANO ATIVIDADE - UJM'!E264</f>
        <v>0</v>
      </c>
      <c r="I289" s="16">
        <f>'[2]PLANO ATIVIDADE - UJM'!F264</f>
        <v>0</v>
      </c>
      <c r="J289" s="16">
        <f>'[2]PLANO ATIVIDADE - UJM'!G264</f>
        <v>0</v>
      </c>
      <c r="K289" s="16">
        <f>'[2]PLANO ATIVIDADE - UJM'!H264</f>
        <v>0</v>
      </c>
      <c r="L289" s="16">
        <f>'[2]PLANO ATIVIDADE - UJM'!I264</f>
        <v>450</v>
      </c>
      <c r="M289" s="16">
        <f>'[2]PLANO ATIVIDADE - UJM'!J264</f>
        <v>0</v>
      </c>
      <c r="N289" s="16">
        <f>'[2]PLANO ATIVIDADE - UJM'!K264</f>
        <v>500</v>
      </c>
      <c r="O289" s="16">
        <f>'[2]PLANO ATIVIDADE - UJM'!L264</f>
        <v>800</v>
      </c>
      <c r="P289" s="16">
        <f>'[2]PLANO ATIVIDADE - UJM'!M264</f>
        <v>1000</v>
      </c>
      <c r="Q289" s="16">
        <f>'[2]PLANO ATIVIDADE - UJM'!N264</f>
        <v>800</v>
      </c>
      <c r="R289" s="16">
        <f>'[2]PLANO ATIVIDADE - UJM'!O264</f>
        <v>700</v>
      </c>
      <c r="S289" s="16">
        <f>'[2]PLANO ATIVIDADE - UJM'!P264</f>
        <v>200</v>
      </c>
      <c r="T289" s="21"/>
    </row>
    <row r="290" spans="1:20" s="12" customFormat="1" x14ac:dyDescent="0.25">
      <c r="A290" s="45" t="s">
        <v>384</v>
      </c>
      <c r="B290" s="44" t="s">
        <v>392</v>
      </c>
      <c r="C290" s="13" t="s">
        <v>112</v>
      </c>
      <c r="D290" s="19" t="s">
        <v>118</v>
      </c>
      <c r="E290" s="14"/>
      <c r="F290" s="14" t="s">
        <v>16</v>
      </c>
      <c r="G290" s="15">
        <f>SUM(H290:S290)</f>
        <v>18000</v>
      </c>
      <c r="H290" s="16">
        <f>'[2]PLANO ATIVIDADE - UJM'!E265</f>
        <v>0</v>
      </c>
      <c r="I290" s="16">
        <f>'[2]PLANO ATIVIDADE - UJM'!F265</f>
        <v>0</v>
      </c>
      <c r="J290" s="16">
        <f>'[2]PLANO ATIVIDADE - UJM'!G265</f>
        <v>0</v>
      </c>
      <c r="K290" s="16">
        <f>'[2]PLANO ATIVIDADE - UJM'!H265</f>
        <v>0</v>
      </c>
      <c r="L290" s="16">
        <f>'[2]PLANO ATIVIDADE - UJM'!I265</f>
        <v>0</v>
      </c>
      <c r="M290" s="16">
        <f>'[2]PLANO ATIVIDADE - UJM'!J265</f>
        <v>0</v>
      </c>
      <c r="N290" s="16">
        <f>'[2]PLANO ATIVIDADE - UJM'!K265</f>
        <v>1500</v>
      </c>
      <c r="O290" s="16">
        <f>'[2]PLANO ATIVIDADE - UJM'!L265</f>
        <v>4000</v>
      </c>
      <c r="P290" s="16">
        <f>'[2]PLANO ATIVIDADE - UJM'!M265</f>
        <v>4000</v>
      </c>
      <c r="Q290" s="16">
        <f>'[2]PLANO ATIVIDADE - UJM'!N265</f>
        <v>4000</v>
      </c>
      <c r="R290" s="16">
        <f>'[2]PLANO ATIVIDADE - UJM'!O265</f>
        <v>4000</v>
      </c>
      <c r="S290" s="16">
        <f>'[2]PLANO ATIVIDADE - UJM'!P265</f>
        <v>500</v>
      </c>
      <c r="T290" s="21"/>
    </row>
    <row r="291" spans="1:20" s="12" customFormat="1" x14ac:dyDescent="0.25">
      <c r="A291" s="45" t="s">
        <v>384</v>
      </c>
      <c r="B291" s="44" t="s">
        <v>212</v>
      </c>
      <c r="C291" s="13" t="s">
        <v>112</v>
      </c>
      <c r="D291" s="19" t="s">
        <v>105</v>
      </c>
      <c r="E291" s="14"/>
      <c r="F291" s="14" t="s">
        <v>16</v>
      </c>
      <c r="G291" s="15">
        <f>SUM(H291:S291)</f>
        <v>600</v>
      </c>
      <c r="H291" s="16">
        <f>'[2]PLANO ATIVIDADE - UJM'!E266</f>
        <v>0</v>
      </c>
      <c r="I291" s="16">
        <f>'[2]PLANO ATIVIDADE - UJM'!F266</f>
        <v>0</v>
      </c>
      <c r="J291" s="16">
        <f>'[2]PLANO ATIVIDADE - UJM'!G266</f>
        <v>300</v>
      </c>
      <c r="K291" s="16">
        <f>'[2]PLANO ATIVIDADE - UJM'!H266</f>
        <v>300</v>
      </c>
      <c r="L291" s="16">
        <f>'[2]PLANO ATIVIDADE - UJM'!I266</f>
        <v>0</v>
      </c>
      <c r="M291" s="16">
        <f>'[2]PLANO ATIVIDADE - UJM'!J266</f>
        <v>0</v>
      </c>
      <c r="N291" s="16">
        <f>'[2]PLANO ATIVIDADE - UJM'!K266</f>
        <v>0</v>
      </c>
      <c r="O291" s="16">
        <f>'[2]PLANO ATIVIDADE - UJM'!L266</f>
        <v>0</v>
      </c>
      <c r="P291" s="16">
        <f>'[2]PLANO ATIVIDADE - UJM'!M266</f>
        <v>0</v>
      </c>
      <c r="Q291" s="16">
        <f>'[2]PLANO ATIVIDADE - UJM'!N266</f>
        <v>0</v>
      </c>
      <c r="R291" s="16">
        <f>'[2]PLANO ATIVIDADE - UJM'!O266</f>
        <v>0</v>
      </c>
      <c r="S291" s="16">
        <f>'[2]PLANO ATIVIDADE - UJM'!P266</f>
        <v>0</v>
      </c>
      <c r="T291" s="21"/>
    </row>
    <row r="292" spans="1:20" s="12" customFormat="1" x14ac:dyDescent="0.25">
      <c r="B292" s="5"/>
      <c r="C292" s="24" t="s">
        <v>487</v>
      </c>
      <c r="D292" s="25"/>
      <c r="E292" s="54"/>
      <c r="F292" s="27" t="s">
        <v>16</v>
      </c>
      <c r="G292" s="26">
        <f t="shared" si="129"/>
        <v>207322.89971</v>
      </c>
      <c r="H292" s="26">
        <f>SUM(H270:H291)</f>
        <v>20848.792540000002</v>
      </c>
      <c r="I292" s="26">
        <f t="shared" ref="I292:S292" si="148">SUM(I270:I291)</f>
        <v>20340.307973333332</v>
      </c>
      <c r="J292" s="26">
        <f t="shared" si="148"/>
        <v>11145.876</v>
      </c>
      <c r="K292" s="26">
        <f t="shared" si="148"/>
        <v>8809.4336666666695</v>
      </c>
      <c r="L292" s="26">
        <f t="shared" si="148"/>
        <v>12731.436639999998</v>
      </c>
      <c r="M292" s="26">
        <f t="shared" si="148"/>
        <v>10557.531119999998</v>
      </c>
      <c r="N292" s="26">
        <f t="shared" si="148"/>
        <v>23549.540950000002</v>
      </c>
      <c r="O292" s="26">
        <f t="shared" si="148"/>
        <v>25419.693600000002</v>
      </c>
      <c r="P292" s="26">
        <f t="shared" si="148"/>
        <v>21177.48561</v>
      </c>
      <c r="Q292" s="26">
        <f t="shared" si="148"/>
        <v>18819.601300000002</v>
      </c>
      <c r="R292" s="26">
        <f t="shared" si="148"/>
        <v>20642.667723333328</v>
      </c>
      <c r="S292" s="26">
        <f t="shared" si="148"/>
        <v>13280.532586666672</v>
      </c>
    </row>
    <row r="293" spans="1:20" s="12" customFormat="1" x14ac:dyDescent="0.25">
      <c r="B293" s="43" t="s">
        <v>214</v>
      </c>
      <c r="C293" s="13" t="s">
        <v>112</v>
      </c>
      <c r="D293" s="19" t="s">
        <v>190</v>
      </c>
      <c r="E293" s="14"/>
      <c r="F293" s="14" t="s">
        <v>16</v>
      </c>
      <c r="G293" s="15">
        <f>SUM(H293:S293)</f>
        <v>2856.1409999999996</v>
      </c>
      <c r="H293" s="16">
        <f>'[2]PLANO ATIVIDADE - UJM'!E259</f>
        <v>1082.6369999999999</v>
      </c>
      <c r="I293" s="16">
        <f>'[2]PLANO ATIVIDADE - UJM'!F259</f>
        <v>46.187999999999995</v>
      </c>
      <c r="J293" s="16">
        <f>'[2]PLANO ATIVIDADE - UJM'!G259</f>
        <v>0</v>
      </c>
      <c r="K293" s="16">
        <f>'[2]PLANO ATIVIDADE - UJM'!H259</f>
        <v>348.27300000000002</v>
      </c>
      <c r="L293" s="16">
        <f>'[2]PLANO ATIVIDADE - UJM'!I259</f>
        <v>146.04299999999998</v>
      </c>
      <c r="M293" s="16">
        <f>'[2]PLANO ATIVIDADE - UJM'!J259</f>
        <v>0</v>
      </c>
      <c r="N293" s="16">
        <f>'[2]PLANO ATIVIDADE - UJM'!K259</f>
        <v>0</v>
      </c>
      <c r="O293" s="16">
        <f>'[2]PLANO ATIVIDADE - UJM'!L259</f>
        <v>0</v>
      </c>
      <c r="P293" s="16">
        <f>'[2]PLANO ATIVIDADE - UJM'!M259</f>
        <v>0</v>
      </c>
      <c r="Q293" s="16">
        <f>'[2]PLANO ATIVIDADE - UJM'!N259</f>
        <v>0</v>
      </c>
      <c r="R293" s="16">
        <f>'[2]PLANO ATIVIDADE - UJM'!O259</f>
        <v>0</v>
      </c>
      <c r="S293" s="16">
        <f>'[2]PLANO ATIVIDADE - UJM'!P259</f>
        <v>1233</v>
      </c>
      <c r="T293" s="21"/>
    </row>
    <row r="294" spans="1:20" s="12" customFormat="1" x14ac:dyDescent="0.25">
      <c r="B294" s="43" t="s">
        <v>213</v>
      </c>
      <c r="C294" s="13" t="s">
        <v>112</v>
      </c>
      <c r="D294" s="19" t="s">
        <v>187</v>
      </c>
      <c r="E294" s="14"/>
      <c r="F294" s="14" t="s">
        <v>16</v>
      </c>
      <c r="G294" s="15">
        <f>SUM(H294:S294)</f>
        <v>9000</v>
      </c>
      <c r="H294" s="16">
        <f>'[2]PLANO ATIVIDADE - UJM'!E260</f>
        <v>0</v>
      </c>
      <c r="I294" s="16">
        <f>'[2]PLANO ATIVIDADE - UJM'!F260</f>
        <v>0</v>
      </c>
      <c r="J294" s="16">
        <f>'[2]PLANO ATIVIDADE - UJM'!G260</f>
        <v>0</v>
      </c>
      <c r="K294" s="16">
        <f>'[2]PLANO ATIVIDADE - UJM'!H260</f>
        <v>0</v>
      </c>
      <c r="L294" s="16">
        <f>'[2]PLANO ATIVIDADE - UJM'!I260</f>
        <v>0</v>
      </c>
      <c r="M294" s="16">
        <f>'[2]PLANO ATIVIDADE - UJM'!J260</f>
        <v>0</v>
      </c>
      <c r="N294" s="16">
        <f>'[2]PLANO ATIVIDADE - UJM'!K260</f>
        <v>0</v>
      </c>
      <c r="O294" s="16">
        <f>'[2]PLANO ATIVIDADE - UJM'!L260</f>
        <v>0</v>
      </c>
      <c r="P294" s="16">
        <f>'[2]PLANO ATIVIDADE - UJM'!M260</f>
        <v>0</v>
      </c>
      <c r="Q294" s="16">
        <f>'[2]PLANO ATIVIDADE - UJM'!N260</f>
        <v>0</v>
      </c>
      <c r="R294" s="16">
        <f>'[2]PLANO ATIVIDADE - UJM'!O260</f>
        <v>9000</v>
      </c>
      <c r="S294" s="16">
        <f>'[2]PLANO ATIVIDADE - UJM'!P260</f>
        <v>0</v>
      </c>
      <c r="T294" s="21"/>
    </row>
    <row r="295" spans="1:20" s="12" customFormat="1" x14ac:dyDescent="0.25">
      <c r="B295" s="5"/>
      <c r="C295" s="24" t="s">
        <v>488</v>
      </c>
      <c r="D295" s="25"/>
      <c r="E295" s="54"/>
      <c r="F295" s="27" t="s">
        <v>16</v>
      </c>
      <c r="G295" s="26">
        <f t="shared" si="129"/>
        <v>11856.141</v>
      </c>
      <c r="H295" s="26">
        <f>SUM(H293:H294)</f>
        <v>1082.6369999999999</v>
      </c>
      <c r="I295" s="26">
        <f t="shared" ref="I295:S295" si="149">SUM(I293:I294)</f>
        <v>46.187999999999995</v>
      </c>
      <c r="J295" s="26">
        <f t="shared" si="149"/>
        <v>0</v>
      </c>
      <c r="K295" s="26">
        <f t="shared" si="149"/>
        <v>348.27300000000002</v>
      </c>
      <c r="L295" s="26">
        <f t="shared" si="149"/>
        <v>146.04299999999998</v>
      </c>
      <c r="M295" s="26">
        <f t="shared" si="149"/>
        <v>0</v>
      </c>
      <c r="N295" s="26">
        <f t="shared" si="149"/>
        <v>0</v>
      </c>
      <c r="O295" s="26">
        <f t="shared" si="149"/>
        <v>0</v>
      </c>
      <c r="P295" s="26">
        <f t="shared" si="149"/>
        <v>0</v>
      </c>
      <c r="Q295" s="26">
        <f t="shared" si="149"/>
        <v>0</v>
      </c>
      <c r="R295" s="26">
        <f t="shared" si="149"/>
        <v>9000</v>
      </c>
      <c r="S295" s="26">
        <f t="shared" si="149"/>
        <v>1233</v>
      </c>
    </row>
    <row r="296" spans="1:20" s="12" customFormat="1" x14ac:dyDescent="0.25">
      <c r="A296" s="53"/>
      <c r="B296" s="49" t="s">
        <v>215</v>
      </c>
      <c r="C296" s="13" t="s">
        <v>112</v>
      </c>
      <c r="D296" s="19" t="s">
        <v>192</v>
      </c>
      <c r="E296" s="14"/>
      <c r="F296" s="14" t="s">
        <v>16</v>
      </c>
      <c r="G296" s="15">
        <f t="shared" si="129"/>
        <v>111.35123999999999</v>
      </c>
      <c r="H296" s="16">
        <f>[3]Dimensionamento!F1395</f>
        <v>50.417639999999992</v>
      </c>
      <c r="I296" s="16">
        <f>[3]Dimensionamento!G1395</f>
        <v>0</v>
      </c>
      <c r="J296" s="16">
        <f>[3]Dimensionamento!H1395</f>
        <v>37.346400000000003</v>
      </c>
      <c r="K296" s="16">
        <f>[3]Dimensionamento!I1395</f>
        <v>0</v>
      </c>
      <c r="L296" s="16">
        <f>[3]Dimensionamento!J1395</f>
        <v>23.587200000000003</v>
      </c>
      <c r="M296" s="16">
        <f>[3]Dimensionamento!K1395</f>
        <v>0</v>
      </c>
      <c r="N296" s="16">
        <f>[3]Dimensionamento!L1395</f>
        <v>0</v>
      </c>
      <c r="O296" s="16">
        <f>[3]Dimensionamento!M1395</f>
        <v>0</v>
      </c>
      <c r="P296" s="16">
        <f>[3]Dimensionamento!N1395</f>
        <v>0</v>
      </c>
      <c r="Q296" s="16">
        <f>[3]Dimensionamento!O1395</f>
        <v>0</v>
      </c>
      <c r="R296" s="16">
        <f>[3]Dimensionamento!P1395</f>
        <v>0</v>
      </c>
      <c r="S296" s="16">
        <f>[3]Dimensionamento!Q1395</f>
        <v>0</v>
      </c>
      <c r="T296" s="21"/>
    </row>
    <row r="297" spans="1:20" s="12" customFormat="1" x14ac:dyDescent="0.25">
      <c r="A297" s="53"/>
      <c r="B297" s="49" t="s">
        <v>216</v>
      </c>
      <c r="C297" s="13" t="s">
        <v>112</v>
      </c>
      <c r="D297" s="14" t="s">
        <v>151</v>
      </c>
      <c r="E297" s="14"/>
      <c r="F297" s="14" t="s">
        <v>16</v>
      </c>
      <c r="G297" s="15">
        <f t="shared" si="129"/>
        <v>0</v>
      </c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21"/>
    </row>
    <row r="298" spans="1:20" s="12" customFormat="1" x14ac:dyDescent="0.25">
      <c r="C298" s="24" t="s">
        <v>485</v>
      </c>
      <c r="D298" s="25"/>
      <c r="E298" s="54"/>
      <c r="F298" s="27" t="s">
        <v>16</v>
      </c>
      <c r="G298" s="26">
        <f t="shared" si="129"/>
        <v>254196.53294999999</v>
      </c>
      <c r="H298" s="26">
        <f t="shared" ref="H298:S298" si="150">SUM(H289:H296)</f>
        <v>23064.484179999999</v>
      </c>
      <c r="I298" s="26">
        <f t="shared" si="150"/>
        <v>20432.683973333329</v>
      </c>
      <c r="J298" s="26">
        <f t="shared" si="150"/>
        <v>11483.222400000001</v>
      </c>
      <c r="K298" s="26">
        <f t="shared" si="150"/>
        <v>9805.979666666668</v>
      </c>
      <c r="L298" s="26">
        <f t="shared" si="150"/>
        <v>13497.109839999997</v>
      </c>
      <c r="M298" s="26">
        <f t="shared" si="150"/>
        <v>10557.531119999998</v>
      </c>
      <c r="N298" s="26">
        <f t="shared" si="150"/>
        <v>25549.540950000002</v>
      </c>
      <c r="O298" s="26">
        <f t="shared" si="150"/>
        <v>30219.693600000002</v>
      </c>
      <c r="P298" s="26">
        <f t="shared" si="150"/>
        <v>26177.48561</v>
      </c>
      <c r="Q298" s="26">
        <f t="shared" si="150"/>
        <v>23619.601300000002</v>
      </c>
      <c r="R298" s="26">
        <f t="shared" si="150"/>
        <v>43342.667723333332</v>
      </c>
      <c r="S298" s="26">
        <f t="shared" si="150"/>
        <v>16446.532586666672</v>
      </c>
    </row>
    <row r="299" spans="1:20" s="12" customFormat="1" x14ac:dyDescent="0.25">
      <c r="B299" s="43" t="s">
        <v>284</v>
      </c>
      <c r="C299" s="13" t="s">
        <v>112</v>
      </c>
      <c r="D299" s="19" t="s">
        <v>90</v>
      </c>
      <c r="E299" s="14"/>
      <c r="F299" s="14" t="s">
        <v>16</v>
      </c>
      <c r="G299" s="15">
        <f t="shared" si="129"/>
        <v>5443</v>
      </c>
      <c r="H299" s="16">
        <f>'[8]PLANO ATIVIDADE - UJM'!E278</f>
        <v>428</v>
      </c>
      <c r="I299" s="16">
        <f>'[8]PLANO ATIVIDADE - UJM'!F278</f>
        <v>1070</v>
      </c>
      <c r="J299" s="16">
        <f>'[8]PLANO ATIVIDADE - UJM'!G278</f>
        <v>1070</v>
      </c>
      <c r="K299" s="16">
        <f>'[8]PLANO ATIVIDADE - UJM'!H278</f>
        <v>856</v>
      </c>
      <c r="L299" s="16">
        <f>'[8]PLANO ATIVIDADE - UJM'!I278</f>
        <v>314</v>
      </c>
      <c r="M299" s="16">
        <f>'[8]PLANO ATIVIDADE - UJM'!J278</f>
        <v>1170</v>
      </c>
      <c r="N299" s="16">
        <f>'[8]PLANO ATIVIDADE - UJM'!K278</f>
        <v>535</v>
      </c>
      <c r="O299" s="16">
        <f>'[8]PLANO ATIVIDADE - UJM'!L278</f>
        <v>0</v>
      </c>
      <c r="P299" s="16">
        <f>'[8]PLANO ATIVIDADE - UJM'!M278</f>
        <v>0</v>
      </c>
      <c r="Q299" s="16">
        <f>'[8]PLANO ATIVIDADE - UJM'!N278</f>
        <v>0</v>
      </c>
      <c r="R299" s="16">
        <f>'[8]PLANO ATIVIDADE - UJM'!O278</f>
        <v>0</v>
      </c>
      <c r="S299" s="16">
        <f>'[8]PLANO ATIVIDADE - UJM'!P278</f>
        <v>0</v>
      </c>
      <c r="T299" s="21"/>
    </row>
    <row r="300" spans="1:20" s="12" customFormat="1" x14ac:dyDescent="0.25">
      <c r="B300" s="43" t="s">
        <v>280</v>
      </c>
      <c r="C300" s="13" t="s">
        <v>112</v>
      </c>
      <c r="D300" s="19" t="s">
        <v>91</v>
      </c>
      <c r="E300" s="14"/>
      <c r="F300" s="14" t="s">
        <v>16</v>
      </c>
      <c r="G300" s="15">
        <f t="shared" si="129"/>
        <v>6892.99</v>
      </c>
      <c r="H300" s="16">
        <f>'[8]PLANO ATIVIDADE - UJM'!E280</f>
        <v>0</v>
      </c>
      <c r="I300" s="16">
        <f>'[8]PLANO ATIVIDADE - UJM'!F280</f>
        <v>186.23</v>
      </c>
      <c r="J300" s="16">
        <f>'[8]PLANO ATIVIDADE - UJM'!G280</f>
        <v>1646.15</v>
      </c>
      <c r="K300" s="16">
        <f>'[8]PLANO ATIVIDADE - UJM'!H280</f>
        <v>1052.1099999999999</v>
      </c>
      <c r="L300" s="16">
        <f>'[8]PLANO ATIVIDADE - UJM'!I280</f>
        <v>1375.89</v>
      </c>
      <c r="M300" s="16">
        <f>'[8]PLANO ATIVIDADE - UJM'!J280</f>
        <v>1710.19</v>
      </c>
      <c r="N300" s="16">
        <f>'[8]PLANO ATIVIDADE - UJM'!K280</f>
        <v>922.41999999999985</v>
      </c>
      <c r="O300" s="16">
        <f>'[8]PLANO ATIVIDADE - UJM'!L280</f>
        <v>0</v>
      </c>
      <c r="P300" s="16">
        <f>'[8]PLANO ATIVIDADE - UJM'!M280</f>
        <v>0</v>
      </c>
      <c r="Q300" s="16">
        <f>'[8]PLANO ATIVIDADE - UJM'!N280</f>
        <v>0</v>
      </c>
      <c r="R300" s="16">
        <f>'[8]PLANO ATIVIDADE - UJM'!O280</f>
        <v>0</v>
      </c>
      <c r="S300" s="16">
        <f>'[8]PLANO ATIVIDADE - UJM'!P280</f>
        <v>0</v>
      </c>
      <c r="T300" s="21"/>
    </row>
    <row r="301" spans="1:20" s="12" customFormat="1" x14ac:dyDescent="0.25">
      <c r="B301" s="43" t="s">
        <v>279</v>
      </c>
      <c r="C301" s="13" t="s">
        <v>112</v>
      </c>
      <c r="D301" s="19" t="s">
        <v>51</v>
      </c>
      <c r="E301" s="14"/>
      <c r="F301" s="14" t="s">
        <v>16</v>
      </c>
      <c r="G301" s="15">
        <f t="shared" si="129"/>
        <v>797.7</v>
      </c>
      <c r="H301" s="16">
        <f>'[8]PLANO ATIVIDADE - UJM'!E282</f>
        <v>274.55</v>
      </c>
      <c r="I301" s="16">
        <f>'[8]PLANO ATIVIDADE - UJM'!F282</f>
        <v>228.3</v>
      </c>
      <c r="J301" s="16">
        <f>'[8]PLANO ATIVIDADE - UJM'!G282</f>
        <v>87.91</v>
      </c>
      <c r="K301" s="16">
        <f>'[8]PLANO ATIVIDADE - UJM'!H282</f>
        <v>0</v>
      </c>
      <c r="L301" s="16">
        <f>'[8]PLANO ATIVIDADE - UJM'!I282</f>
        <v>0</v>
      </c>
      <c r="M301" s="16">
        <f>'[8]PLANO ATIVIDADE - UJM'!J282</f>
        <v>206.94</v>
      </c>
      <c r="N301" s="16">
        <f>'[8]PLANO ATIVIDADE - UJM'!K282</f>
        <v>0</v>
      </c>
      <c r="O301" s="16">
        <f>'[8]PLANO ATIVIDADE - UJM'!L282</f>
        <v>0</v>
      </c>
      <c r="P301" s="16">
        <f>'[8]PLANO ATIVIDADE - UJM'!M282</f>
        <v>0</v>
      </c>
      <c r="Q301" s="16">
        <f>'[8]PLANO ATIVIDADE - UJM'!N282</f>
        <v>0</v>
      </c>
      <c r="R301" s="16">
        <f>'[8]PLANO ATIVIDADE - UJM'!O282</f>
        <v>0</v>
      </c>
      <c r="S301" s="16">
        <f>'[8]PLANO ATIVIDADE - UJM'!P282</f>
        <v>0</v>
      </c>
      <c r="T301" s="21"/>
    </row>
    <row r="302" spans="1:20" s="12" customFormat="1" x14ac:dyDescent="0.25">
      <c r="B302" s="43" t="s">
        <v>285</v>
      </c>
      <c r="C302" s="13" t="s">
        <v>112</v>
      </c>
      <c r="D302" s="19" t="s">
        <v>92</v>
      </c>
      <c r="E302" s="14"/>
      <c r="F302" s="14" t="s">
        <v>16</v>
      </c>
      <c r="G302" s="15">
        <f t="shared" si="129"/>
        <v>2900</v>
      </c>
      <c r="H302" s="16">
        <f>'[8]PLANO ATIVIDADE - UJM'!E284</f>
        <v>0</v>
      </c>
      <c r="I302" s="16">
        <f>'[8]PLANO ATIVIDADE - UJM'!F284</f>
        <v>530</v>
      </c>
      <c r="J302" s="16">
        <f>'[8]PLANO ATIVIDADE - UJM'!G284</f>
        <v>530</v>
      </c>
      <c r="K302" s="16">
        <f>'[8]PLANO ATIVIDADE - UJM'!H284</f>
        <v>530</v>
      </c>
      <c r="L302" s="16">
        <f>'[8]PLANO ATIVIDADE - UJM'!I284</f>
        <v>530</v>
      </c>
      <c r="M302" s="16">
        <f>'[8]PLANO ATIVIDADE - UJM'!J284</f>
        <v>530</v>
      </c>
      <c r="N302" s="16">
        <f>'[8]PLANO ATIVIDADE - UJM'!K284</f>
        <v>250</v>
      </c>
      <c r="O302" s="16">
        <f>'[8]PLANO ATIVIDADE - UJM'!L284</f>
        <v>0</v>
      </c>
      <c r="P302" s="16">
        <f>'[8]PLANO ATIVIDADE - UJM'!M284</f>
        <v>0</v>
      </c>
      <c r="Q302" s="16">
        <f>'[8]PLANO ATIVIDADE - UJM'!N284</f>
        <v>0</v>
      </c>
      <c r="R302" s="16">
        <f>'[8]PLANO ATIVIDADE - UJM'!O284</f>
        <v>0</v>
      </c>
      <c r="S302" s="16">
        <f>'[8]PLANO ATIVIDADE - UJM'!P284</f>
        <v>0</v>
      </c>
      <c r="T302" s="21"/>
    </row>
    <row r="303" spans="1:20" s="12" customFormat="1" x14ac:dyDescent="0.25">
      <c r="B303" s="5"/>
      <c r="C303" s="24" t="s">
        <v>110</v>
      </c>
      <c r="D303" s="25"/>
      <c r="E303" s="54"/>
      <c r="F303" s="27" t="s">
        <v>16</v>
      </c>
      <c r="G303" s="26">
        <f t="shared" si="129"/>
        <v>16033.69</v>
      </c>
      <c r="H303" s="26">
        <f>SUM(H299:H302)</f>
        <v>702.55</v>
      </c>
      <c r="I303" s="26">
        <f t="shared" ref="I303:S303" si="151">SUM(I299:I302)</f>
        <v>2014.53</v>
      </c>
      <c r="J303" s="26">
        <f t="shared" si="151"/>
        <v>3334.06</v>
      </c>
      <c r="K303" s="26">
        <f t="shared" si="151"/>
        <v>2438.1099999999997</v>
      </c>
      <c r="L303" s="26">
        <f t="shared" si="151"/>
        <v>2219.8900000000003</v>
      </c>
      <c r="M303" s="26">
        <f t="shared" si="151"/>
        <v>3617.13</v>
      </c>
      <c r="N303" s="26">
        <f t="shared" si="151"/>
        <v>1707.4199999999998</v>
      </c>
      <c r="O303" s="26">
        <f t="shared" si="151"/>
        <v>0</v>
      </c>
      <c r="P303" s="26">
        <f t="shared" si="151"/>
        <v>0</v>
      </c>
      <c r="Q303" s="26">
        <f t="shared" si="151"/>
        <v>0</v>
      </c>
      <c r="R303" s="26">
        <f t="shared" si="151"/>
        <v>0</v>
      </c>
      <c r="S303" s="26">
        <f t="shared" si="151"/>
        <v>0</v>
      </c>
    </row>
    <row r="304" spans="1:20" s="12" customFormat="1" x14ac:dyDescent="0.25">
      <c r="B304" s="43" t="s">
        <v>474</v>
      </c>
      <c r="C304" s="24" t="s">
        <v>106</v>
      </c>
      <c r="D304" s="25"/>
      <c r="E304" s="54"/>
      <c r="F304" s="27" t="s">
        <v>16</v>
      </c>
      <c r="G304" s="26">
        <f t="shared" ref="G304" si="152">SUM(H304:S304)</f>
        <v>21472.62666666666</v>
      </c>
      <c r="H304" s="26">
        <f t="shared" ref="H304:S304" si="153">H257</f>
        <v>1367.5683333333334</v>
      </c>
      <c r="I304" s="26">
        <f t="shared" si="153"/>
        <v>2204.6466666666665</v>
      </c>
      <c r="J304" s="26">
        <f t="shared" si="153"/>
        <v>3005.4334615384614</v>
      </c>
      <c r="K304" s="26">
        <f t="shared" si="153"/>
        <v>554.97653846153844</v>
      </c>
      <c r="L304" s="26">
        <f t="shared" si="153"/>
        <v>1465.5849999999994</v>
      </c>
      <c r="M304" s="26">
        <f t="shared" si="153"/>
        <v>479.32238095238097</v>
      </c>
      <c r="N304" s="26">
        <f t="shared" si="153"/>
        <v>3042.7716190476172</v>
      </c>
      <c r="O304" s="26">
        <f t="shared" si="153"/>
        <v>6229.482</v>
      </c>
      <c r="P304" s="26">
        <f t="shared" si="153"/>
        <v>2776.1740000000004</v>
      </c>
      <c r="Q304" s="26">
        <f t="shared" si="153"/>
        <v>0</v>
      </c>
      <c r="R304" s="26">
        <f t="shared" si="153"/>
        <v>89.333333333333343</v>
      </c>
      <c r="S304" s="26">
        <f t="shared" si="153"/>
        <v>257.33333333333337</v>
      </c>
    </row>
    <row r="306" spans="1:20" s="12" customFormat="1" x14ac:dyDescent="0.25">
      <c r="B306" s="5"/>
      <c r="C306" s="28" t="s">
        <v>120</v>
      </c>
      <c r="D306" s="29"/>
      <c r="E306" s="89"/>
      <c r="F306" s="30"/>
      <c r="G306" s="31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3"/>
      <c r="T306" s="21"/>
    </row>
    <row r="307" spans="1:20" s="12" customFormat="1" x14ac:dyDescent="0.25">
      <c r="A307" s="47" t="s">
        <v>455</v>
      </c>
      <c r="B307" s="47" t="s">
        <v>337</v>
      </c>
      <c r="C307" s="34" t="s">
        <v>120</v>
      </c>
      <c r="D307" s="35" t="s">
        <v>121</v>
      </c>
      <c r="E307" s="36"/>
      <c r="F307" s="14" t="s">
        <v>395</v>
      </c>
      <c r="G307" s="15">
        <f t="shared" ref="G307:G324" si="154">SUM(H307:S307)</f>
        <v>2183.6000000000004</v>
      </c>
      <c r="H307" s="16">
        <f>'[3]PLANO ATIVIDADE - UJM'!E292</f>
        <v>267.8</v>
      </c>
      <c r="I307" s="16">
        <f>'[3]PLANO ATIVIDADE - UJM'!F292</f>
        <v>278.10000000000002</v>
      </c>
      <c r="J307" s="16">
        <f>'[3]PLANO ATIVIDADE - UJM'!G292</f>
        <v>267.8</v>
      </c>
      <c r="K307" s="16">
        <f>'[3]PLANO ATIVIDADE - UJM'!H292</f>
        <v>278.10000000000002</v>
      </c>
      <c r="L307" s="16">
        <f>'[3]PLANO ATIVIDADE - UJM'!I292</f>
        <v>278.10000000000002</v>
      </c>
      <c r="M307" s="16">
        <f>'[3]PLANO ATIVIDADE - UJM'!J292</f>
        <v>267.8</v>
      </c>
      <c r="N307" s="16">
        <f>'[3]PLANO ATIVIDADE - UJM'!K292</f>
        <v>278.10000000000002</v>
      </c>
      <c r="O307" s="16">
        <f>'[3]PLANO ATIVIDADE - UJM'!L292</f>
        <v>267.8</v>
      </c>
      <c r="P307" s="16">
        <f>'[3]PLANO ATIVIDADE - UJM'!M292</f>
        <v>0</v>
      </c>
      <c r="Q307" s="16">
        <f>'[3]PLANO ATIVIDADE - UJM'!N292</f>
        <v>0</v>
      </c>
      <c r="R307" s="16">
        <f>'[3]PLANO ATIVIDADE - UJM'!O292</f>
        <v>0</v>
      </c>
      <c r="S307" s="16">
        <f>'[3]PLANO ATIVIDADE - UJM'!P292</f>
        <v>0</v>
      </c>
      <c r="T307" s="21"/>
    </row>
    <row r="308" spans="1:20" s="12" customFormat="1" x14ac:dyDescent="0.25">
      <c r="A308" s="48" t="s">
        <v>372</v>
      </c>
      <c r="B308" s="47" t="s">
        <v>459</v>
      </c>
      <c r="C308" s="34" t="s">
        <v>120</v>
      </c>
      <c r="D308" s="35" t="s">
        <v>430</v>
      </c>
      <c r="E308" s="36"/>
      <c r="F308" s="14" t="s">
        <v>16</v>
      </c>
      <c r="G308" s="15">
        <f t="shared" si="154"/>
        <v>2804.8</v>
      </c>
      <c r="H308" s="16">
        <f>'[3]PLANO ATIVIDADE - UJM'!E293</f>
        <v>0</v>
      </c>
      <c r="I308" s="16">
        <f>'[3]PLANO ATIVIDADE - UJM'!F293</f>
        <v>0</v>
      </c>
      <c r="J308" s="16">
        <f>'[3]PLANO ATIVIDADE - UJM'!G293</f>
        <v>189.80800000000002</v>
      </c>
      <c r="K308" s="16">
        <f>'[3]PLANO ATIVIDADE - UJM'!H293</f>
        <v>678.73200000000008</v>
      </c>
      <c r="L308" s="16">
        <f>'[3]PLANO ATIVIDADE - UJM'!I293</f>
        <v>672.08400000000006</v>
      </c>
      <c r="M308" s="16">
        <f>'[3]PLANO ATIVIDADE - UJM'!J293</f>
        <v>634.17600000000004</v>
      </c>
      <c r="N308" s="16">
        <f>'[3]PLANO ATIVIDADE - UJM'!K293</f>
        <v>630</v>
      </c>
      <c r="O308" s="16">
        <f>'[3]PLANO ATIVIDADE - UJM'!L293</f>
        <v>0</v>
      </c>
      <c r="P308" s="16">
        <f>'[3]PLANO ATIVIDADE - UJM'!M293</f>
        <v>0</v>
      </c>
      <c r="Q308" s="16">
        <f>'[3]PLANO ATIVIDADE - UJM'!N293</f>
        <v>0</v>
      </c>
      <c r="R308" s="16">
        <f>'[3]PLANO ATIVIDADE - UJM'!O293</f>
        <v>0</v>
      </c>
      <c r="S308" s="16">
        <f>'[3]PLANO ATIVIDADE - UJM'!P293</f>
        <v>0</v>
      </c>
      <c r="T308" s="21" t="s">
        <v>89</v>
      </c>
    </row>
    <row r="309" spans="1:20" s="12" customFormat="1" x14ac:dyDescent="0.25">
      <c r="A309" s="48" t="s">
        <v>372</v>
      </c>
      <c r="B309" s="47" t="s">
        <v>460</v>
      </c>
      <c r="C309" s="34" t="s">
        <v>120</v>
      </c>
      <c r="D309" s="35" t="s">
        <v>435</v>
      </c>
      <c r="E309" s="36"/>
      <c r="F309" s="14" t="s">
        <v>16</v>
      </c>
      <c r="G309" s="15">
        <f t="shared" si="154"/>
        <v>2800</v>
      </c>
      <c r="H309" s="16">
        <f>'[3]PLANO ATIVIDADE - UJM'!E294</f>
        <v>0</v>
      </c>
      <c r="I309" s="16">
        <f>'[3]PLANO ATIVIDADE - UJM'!F294</f>
        <v>586</v>
      </c>
      <c r="J309" s="16">
        <f>'[3]PLANO ATIVIDADE - UJM'!G294</f>
        <v>611</v>
      </c>
      <c r="K309" s="16">
        <f>'[3]PLANO ATIVIDADE - UJM'!H294</f>
        <v>500</v>
      </c>
      <c r="L309" s="16">
        <f>'[3]PLANO ATIVIDADE - UJM'!I294</f>
        <v>603</v>
      </c>
      <c r="M309" s="16">
        <f>'[3]PLANO ATIVIDADE - UJM'!J294</f>
        <v>500</v>
      </c>
      <c r="N309" s="16">
        <f>'[3]PLANO ATIVIDADE - UJM'!K294</f>
        <v>0</v>
      </c>
      <c r="O309" s="16">
        <f>'[3]PLANO ATIVIDADE - UJM'!L294</f>
        <v>0</v>
      </c>
      <c r="P309" s="16">
        <f>'[3]PLANO ATIVIDADE - UJM'!M294</f>
        <v>0</v>
      </c>
      <c r="Q309" s="16">
        <f>'[3]PLANO ATIVIDADE - UJM'!N294</f>
        <v>0</v>
      </c>
      <c r="R309" s="16">
        <f>'[3]PLANO ATIVIDADE - UJM'!O294</f>
        <v>0</v>
      </c>
      <c r="S309" s="16">
        <f>'[3]PLANO ATIVIDADE - UJM'!P294</f>
        <v>0</v>
      </c>
      <c r="T309" s="21"/>
    </row>
    <row r="310" spans="1:20" s="12" customFormat="1" x14ac:dyDescent="0.25">
      <c r="B310" s="5"/>
      <c r="C310" s="24" t="s">
        <v>122</v>
      </c>
      <c r="D310" s="25"/>
      <c r="E310" s="54"/>
      <c r="F310" s="27" t="s">
        <v>16</v>
      </c>
      <c r="G310" s="26">
        <f t="shared" si="154"/>
        <v>5604.7999999999993</v>
      </c>
      <c r="H310" s="26">
        <f>SUM(H308:H309)</f>
        <v>0</v>
      </c>
      <c r="I310" s="26">
        <f t="shared" ref="I310:S310" si="155">SUM(I308:I309)</f>
        <v>586</v>
      </c>
      <c r="J310" s="26">
        <f t="shared" si="155"/>
        <v>800.80799999999999</v>
      </c>
      <c r="K310" s="26">
        <f t="shared" si="155"/>
        <v>1178.732</v>
      </c>
      <c r="L310" s="26">
        <f t="shared" si="155"/>
        <v>1275.0840000000001</v>
      </c>
      <c r="M310" s="26">
        <f t="shared" si="155"/>
        <v>1134.1759999999999</v>
      </c>
      <c r="N310" s="26">
        <f t="shared" si="155"/>
        <v>630</v>
      </c>
      <c r="O310" s="26">
        <f t="shared" si="155"/>
        <v>0</v>
      </c>
      <c r="P310" s="26">
        <f t="shared" si="155"/>
        <v>0</v>
      </c>
      <c r="Q310" s="26">
        <f t="shared" si="155"/>
        <v>0</v>
      </c>
      <c r="R310" s="26">
        <f t="shared" si="155"/>
        <v>0</v>
      </c>
      <c r="S310" s="26">
        <f t="shared" si="155"/>
        <v>0</v>
      </c>
    </row>
    <row r="311" spans="1:20" s="12" customFormat="1" x14ac:dyDescent="0.25">
      <c r="B311" s="43" t="s">
        <v>297</v>
      </c>
      <c r="C311" s="13" t="s">
        <v>120</v>
      </c>
      <c r="D311" s="19" t="s">
        <v>114</v>
      </c>
      <c r="E311" s="14"/>
      <c r="F311" s="14" t="s">
        <v>16</v>
      </c>
      <c r="G311" s="15">
        <f t="shared" si="154"/>
        <v>4655.8099999999995</v>
      </c>
      <c r="H311" s="16">
        <f>'[6]PLANO ATIVIDADE - UJM'!E317</f>
        <v>55</v>
      </c>
      <c r="I311" s="16">
        <f>'[6]PLANO ATIVIDADE - UJM'!F317</f>
        <v>513.99</v>
      </c>
      <c r="J311" s="16">
        <f>'[6]PLANO ATIVIDADE - UJM'!G317</f>
        <v>968.85500000000002</v>
      </c>
      <c r="K311" s="16">
        <f>'[6]PLANO ATIVIDADE - UJM'!H317</f>
        <v>1428.3600000000001</v>
      </c>
      <c r="L311" s="16">
        <f>'[6]PLANO ATIVIDADE - UJM'!I317</f>
        <v>1203.3200000000002</v>
      </c>
      <c r="M311" s="16">
        <f>'[6]PLANO ATIVIDADE - UJM'!J317</f>
        <v>330.55500000000006</v>
      </c>
      <c r="N311" s="16">
        <f>'[6]PLANO ATIVIDADE - UJM'!K317</f>
        <v>100.73</v>
      </c>
      <c r="O311" s="16">
        <f>'[6]PLANO ATIVIDADE - UJM'!L317</f>
        <v>0</v>
      </c>
      <c r="P311" s="16">
        <f>'[6]PLANO ATIVIDADE - UJM'!M317</f>
        <v>0</v>
      </c>
      <c r="Q311" s="16">
        <f>'[6]PLANO ATIVIDADE - UJM'!N317</f>
        <v>0</v>
      </c>
      <c r="R311" s="16">
        <f>'[6]PLANO ATIVIDADE - UJM'!O317</f>
        <v>0</v>
      </c>
      <c r="S311" s="16">
        <f>'[6]PLANO ATIVIDADE - UJM'!P317</f>
        <v>55</v>
      </c>
      <c r="T311" s="21"/>
    </row>
    <row r="312" spans="1:20" s="12" customFormat="1" x14ac:dyDescent="0.25">
      <c r="B312" s="43" t="s">
        <v>298</v>
      </c>
      <c r="C312" s="13" t="s">
        <v>120</v>
      </c>
      <c r="D312" s="19" t="s">
        <v>123</v>
      </c>
      <c r="E312" s="14"/>
      <c r="F312" s="14" t="s">
        <v>16</v>
      </c>
      <c r="G312" s="15">
        <f t="shared" si="154"/>
        <v>0</v>
      </c>
      <c r="H312" s="16">
        <f>'[6]PLANO ATIVIDADE - UJM'!E318</f>
        <v>0</v>
      </c>
      <c r="I312" s="16">
        <f>'[6]PLANO ATIVIDADE - UJM'!F318</f>
        <v>0</v>
      </c>
      <c r="J312" s="16">
        <f>'[6]PLANO ATIVIDADE - UJM'!G318</f>
        <v>0</v>
      </c>
      <c r="K312" s="16">
        <f>'[6]PLANO ATIVIDADE - UJM'!H318</f>
        <v>0</v>
      </c>
      <c r="L312" s="16">
        <f>'[6]PLANO ATIVIDADE - UJM'!I318</f>
        <v>0</v>
      </c>
      <c r="M312" s="16">
        <f>'[6]PLANO ATIVIDADE - UJM'!J318</f>
        <v>0</v>
      </c>
      <c r="N312" s="16">
        <f>'[6]PLANO ATIVIDADE - UJM'!K318</f>
        <v>0</v>
      </c>
      <c r="O312" s="16">
        <f>'[6]PLANO ATIVIDADE - UJM'!L318</f>
        <v>0</v>
      </c>
      <c r="P312" s="16">
        <f>'[6]PLANO ATIVIDADE - UJM'!M318</f>
        <v>0</v>
      </c>
      <c r="Q312" s="16">
        <f>'[6]PLANO ATIVIDADE - UJM'!N318</f>
        <v>0</v>
      </c>
      <c r="R312" s="16">
        <f>'[6]PLANO ATIVIDADE - UJM'!O318</f>
        <v>0</v>
      </c>
      <c r="S312" s="16">
        <f>'[6]PLANO ATIVIDADE - UJM'!P318</f>
        <v>0</v>
      </c>
      <c r="T312" s="21"/>
    </row>
    <row r="313" spans="1:20" s="12" customFormat="1" x14ac:dyDescent="0.25">
      <c r="B313" s="5"/>
      <c r="C313" s="24" t="s">
        <v>124</v>
      </c>
      <c r="D313" s="25"/>
      <c r="E313" s="54"/>
      <c r="F313" s="27" t="s">
        <v>16</v>
      </c>
      <c r="G313" s="26">
        <f t="shared" ref="G313" si="156">SUM(H313:S313)</f>
        <v>4655.8099999999995</v>
      </c>
      <c r="H313" s="26">
        <f>SUM(H311:H312)</f>
        <v>55</v>
      </c>
      <c r="I313" s="26">
        <f t="shared" ref="I313" si="157">SUM(I311:I312)</f>
        <v>513.99</v>
      </c>
      <c r="J313" s="26">
        <f t="shared" ref="J313" si="158">SUM(J311:J312)</f>
        <v>968.85500000000002</v>
      </c>
      <c r="K313" s="26">
        <f t="shared" ref="K313" si="159">SUM(K311:K312)</f>
        <v>1428.3600000000001</v>
      </c>
      <c r="L313" s="26">
        <f t="shared" ref="L313" si="160">SUM(L311:L312)</f>
        <v>1203.3200000000002</v>
      </c>
      <c r="M313" s="26">
        <f t="shared" ref="M313" si="161">SUM(M311:M312)</f>
        <v>330.55500000000006</v>
      </c>
      <c r="N313" s="26">
        <f t="shared" ref="N313" si="162">SUM(N311:N312)</f>
        <v>100.73</v>
      </c>
      <c r="O313" s="26">
        <f t="shared" ref="O313" si="163">SUM(O311:O312)</f>
        <v>0</v>
      </c>
      <c r="P313" s="26">
        <f t="shared" ref="P313" si="164">SUM(P311:P312)</f>
        <v>0</v>
      </c>
      <c r="Q313" s="26">
        <f t="shared" ref="Q313" si="165">SUM(Q311:Q312)</f>
        <v>0</v>
      </c>
      <c r="R313" s="26">
        <f t="shared" ref="R313" si="166">SUM(R311:R312)</f>
        <v>0</v>
      </c>
      <c r="S313" s="26">
        <f t="shared" ref="S313" si="167">SUM(S311:S312)</f>
        <v>55</v>
      </c>
    </row>
    <row r="314" spans="1:20" s="12" customFormat="1" x14ac:dyDescent="0.25">
      <c r="B314" s="43" t="s">
        <v>286</v>
      </c>
      <c r="C314" s="13" t="s">
        <v>120</v>
      </c>
      <c r="D314" s="19" t="s">
        <v>169</v>
      </c>
      <c r="E314" s="14"/>
      <c r="F314" s="14" t="s">
        <v>16</v>
      </c>
      <c r="G314" s="15">
        <f t="shared" si="154"/>
        <v>264</v>
      </c>
      <c r="H314" s="16">
        <f>'[3]PLANO ATIVIDADE - UJM'!E299</f>
        <v>0</v>
      </c>
      <c r="I314" s="16">
        <f>'[3]PLANO ATIVIDADE - UJM'!F299</f>
        <v>0</v>
      </c>
      <c r="J314" s="16">
        <f>'[3]PLANO ATIVIDADE - UJM'!G299</f>
        <v>0</v>
      </c>
      <c r="K314" s="16">
        <f>'[3]PLANO ATIVIDADE - UJM'!H299</f>
        <v>0</v>
      </c>
      <c r="L314" s="16">
        <f>'[3]PLANO ATIVIDADE - UJM'!I299</f>
        <v>0</v>
      </c>
      <c r="M314" s="16">
        <f>'[3]PLANO ATIVIDADE - UJM'!J299</f>
        <v>0</v>
      </c>
      <c r="N314" s="16">
        <f>'[3]PLANO ATIVIDADE - UJM'!K299</f>
        <v>0</v>
      </c>
      <c r="O314" s="16">
        <f>'[3]PLANO ATIVIDADE - UJM'!L299</f>
        <v>264</v>
      </c>
      <c r="P314" s="16">
        <f>'[3]PLANO ATIVIDADE - UJM'!M299</f>
        <v>0</v>
      </c>
      <c r="Q314" s="16">
        <f>'[3]PLANO ATIVIDADE - UJM'!N299</f>
        <v>0</v>
      </c>
      <c r="R314" s="16">
        <f>'[3]PLANO ATIVIDADE - UJM'!O299</f>
        <v>0</v>
      </c>
      <c r="S314" s="16">
        <f>'[3]PLANO ATIVIDADE - UJM'!P299</f>
        <v>0</v>
      </c>
      <c r="T314" s="21"/>
    </row>
    <row r="315" spans="1:20" s="12" customFormat="1" x14ac:dyDescent="0.25">
      <c r="B315" s="43" t="s">
        <v>290</v>
      </c>
      <c r="C315" s="13" t="s">
        <v>120</v>
      </c>
      <c r="D315" s="19" t="s">
        <v>276</v>
      </c>
      <c r="E315" s="14"/>
      <c r="F315" s="14" t="s">
        <v>16</v>
      </c>
      <c r="G315" s="15">
        <f t="shared" si="154"/>
        <v>0</v>
      </c>
      <c r="H315" s="16">
        <f>'[3]PLANO ATIVIDADE - UJM'!E300</f>
        <v>0</v>
      </c>
      <c r="I315" s="16">
        <f>'[3]PLANO ATIVIDADE - UJM'!F300</f>
        <v>0</v>
      </c>
      <c r="J315" s="16">
        <f>'[3]PLANO ATIVIDADE - UJM'!G300</f>
        <v>0</v>
      </c>
      <c r="K315" s="16">
        <f>'[3]PLANO ATIVIDADE - UJM'!H300</f>
        <v>0</v>
      </c>
      <c r="L315" s="16">
        <f>'[3]PLANO ATIVIDADE - UJM'!I300</f>
        <v>0</v>
      </c>
      <c r="M315" s="16">
        <f>'[3]PLANO ATIVIDADE - UJM'!J300</f>
        <v>0</v>
      </c>
      <c r="N315" s="16">
        <f>'[3]PLANO ATIVIDADE - UJM'!K300</f>
        <v>0</v>
      </c>
      <c r="O315" s="16">
        <f>'[3]PLANO ATIVIDADE - UJM'!L300</f>
        <v>0</v>
      </c>
      <c r="P315" s="16">
        <f>'[3]PLANO ATIVIDADE - UJM'!M300</f>
        <v>0</v>
      </c>
      <c r="Q315" s="16">
        <f>'[3]PLANO ATIVIDADE - UJM'!N300</f>
        <v>0</v>
      </c>
      <c r="R315" s="16">
        <f>'[3]PLANO ATIVIDADE - UJM'!O300</f>
        <v>0</v>
      </c>
      <c r="S315" s="16">
        <f>'[3]PLANO ATIVIDADE - UJM'!P300</f>
        <v>0</v>
      </c>
      <c r="T315" s="21"/>
    </row>
    <row r="316" spans="1:20" s="12" customFormat="1" x14ac:dyDescent="0.25">
      <c r="B316" s="43" t="s">
        <v>289</v>
      </c>
      <c r="C316" s="13" t="s">
        <v>120</v>
      </c>
      <c r="D316" s="19" t="s">
        <v>273</v>
      </c>
      <c r="E316" s="14"/>
      <c r="F316" s="14" t="s">
        <v>16</v>
      </c>
      <c r="G316" s="15">
        <f t="shared" si="154"/>
        <v>750</v>
      </c>
      <c r="H316" s="16">
        <f>'[3]PLANO ATIVIDADE - UJM'!E301</f>
        <v>0</v>
      </c>
      <c r="I316" s="16">
        <f>'[3]PLANO ATIVIDADE - UJM'!F301</f>
        <v>0</v>
      </c>
      <c r="J316" s="16">
        <f>'[3]PLANO ATIVIDADE - UJM'!G301</f>
        <v>0</v>
      </c>
      <c r="K316" s="16">
        <f>'[3]PLANO ATIVIDADE - UJM'!H301</f>
        <v>0</v>
      </c>
      <c r="L316" s="16">
        <f>'[3]PLANO ATIVIDADE - UJM'!I301</f>
        <v>0</v>
      </c>
      <c r="M316" s="16">
        <f>'[3]PLANO ATIVIDADE - UJM'!J301</f>
        <v>0</v>
      </c>
      <c r="N316" s="16">
        <f>'[3]PLANO ATIVIDADE - UJM'!K301</f>
        <v>0</v>
      </c>
      <c r="O316" s="16">
        <f>'[3]PLANO ATIVIDADE - UJM'!L301</f>
        <v>0</v>
      </c>
      <c r="P316" s="16">
        <f>'[3]PLANO ATIVIDADE - UJM'!M301</f>
        <v>100</v>
      </c>
      <c r="Q316" s="16">
        <f>'[3]PLANO ATIVIDADE - UJM'!N301</f>
        <v>250</v>
      </c>
      <c r="R316" s="16">
        <f>'[3]PLANO ATIVIDADE - UJM'!O301</f>
        <v>200</v>
      </c>
      <c r="S316" s="16">
        <f>'[3]PLANO ATIVIDADE - UJM'!P301</f>
        <v>200</v>
      </c>
      <c r="T316" s="21"/>
    </row>
    <row r="317" spans="1:20" s="12" customFormat="1" x14ac:dyDescent="0.25">
      <c r="B317" s="43" t="s">
        <v>287</v>
      </c>
      <c r="C317" s="13" t="s">
        <v>120</v>
      </c>
      <c r="D317" s="19" t="s">
        <v>171</v>
      </c>
      <c r="E317" s="14"/>
      <c r="F317" s="14" t="s">
        <v>16</v>
      </c>
      <c r="G317" s="15">
        <f t="shared" si="154"/>
        <v>6579.8857142857141</v>
      </c>
      <c r="H317" s="16">
        <f>'[3]PLANO ATIVIDADE - UJM'!E302</f>
        <v>176.4</v>
      </c>
      <c r="I317" s="16">
        <f>'[3]PLANO ATIVIDADE - UJM'!F302</f>
        <v>409.19999999999993</v>
      </c>
      <c r="J317" s="16">
        <f>'[3]PLANO ATIVIDADE - UJM'!G302</f>
        <v>387.6</v>
      </c>
      <c r="K317" s="16">
        <f>'[3]PLANO ATIVIDADE - UJM'!H302</f>
        <v>156.4</v>
      </c>
      <c r="L317" s="16">
        <f>'[3]PLANO ATIVIDADE - UJM'!I302</f>
        <v>231</v>
      </c>
      <c r="M317" s="16">
        <f>'[3]PLANO ATIVIDADE - UJM'!J302</f>
        <v>162</v>
      </c>
      <c r="N317" s="16">
        <f>'[3]PLANO ATIVIDADE - UJM'!K302</f>
        <v>717.6</v>
      </c>
      <c r="O317" s="16">
        <f>'[3]PLANO ATIVIDADE - UJM'!L302</f>
        <v>400</v>
      </c>
      <c r="P317" s="16">
        <f>'[3]PLANO ATIVIDADE - UJM'!M302</f>
        <v>504</v>
      </c>
      <c r="Q317" s="16">
        <f>'[3]PLANO ATIVIDADE - UJM'!N302</f>
        <v>1431.5571428571429</v>
      </c>
      <c r="R317" s="16">
        <f>'[3]PLANO ATIVIDADE - UJM'!O302</f>
        <v>1053.4285714285713</v>
      </c>
      <c r="S317" s="16">
        <f>'[3]PLANO ATIVIDADE - UJM'!P302</f>
        <v>950.7</v>
      </c>
      <c r="T317" s="21"/>
    </row>
    <row r="318" spans="1:20" s="12" customFormat="1" x14ac:dyDescent="0.25">
      <c r="B318" s="43" t="s">
        <v>288</v>
      </c>
      <c r="C318" s="13" t="s">
        <v>120</v>
      </c>
      <c r="D318" s="19" t="s">
        <v>174</v>
      </c>
      <c r="E318" s="14"/>
      <c r="F318" s="14" t="s">
        <v>16</v>
      </c>
      <c r="G318" s="15">
        <f t="shared" si="154"/>
        <v>4816.32141320952</v>
      </c>
      <c r="H318" s="16">
        <f>'[3]PLANO ATIVIDADE - UJM'!E304</f>
        <v>403.71703178534773</v>
      </c>
      <c r="I318" s="16">
        <f>'[3]PLANO ATIVIDADE - UJM'!F304</f>
        <v>355.71703178534773</v>
      </c>
      <c r="J318" s="16">
        <f>'[3]PLANO ATIVIDADE - UJM'!G304</f>
        <v>355.71703178534773</v>
      </c>
      <c r="K318" s="16">
        <f>'[3]PLANO ATIVIDADE - UJM'!H304</f>
        <v>0</v>
      </c>
      <c r="L318" s="16">
        <f>'[3]PLANO ATIVIDADE - UJM'!I304</f>
        <v>0</v>
      </c>
      <c r="M318" s="16">
        <f>'[3]PLANO ATIVIDADE - UJM'!J304</f>
        <v>0</v>
      </c>
      <c r="N318" s="16">
        <f>'[3]PLANO ATIVIDADE - UJM'!K304</f>
        <v>0</v>
      </c>
      <c r="O318" s="16">
        <f>'[3]PLANO ATIVIDADE - UJM'!L304</f>
        <v>711.43406357069546</v>
      </c>
      <c r="P318" s="16">
        <f>'[3]PLANO ATIVIDADE - UJM'!M304</f>
        <v>759.43406357069546</v>
      </c>
      <c r="Q318" s="16">
        <f>'[3]PLANO ATIVIDADE - UJM'!N304</f>
        <v>759.43406357069546</v>
      </c>
      <c r="R318" s="16">
        <f>'[3]PLANO ATIVIDADE - UJM'!O304</f>
        <v>711.43406357069546</v>
      </c>
      <c r="S318" s="16">
        <f>'[3]PLANO ATIVIDADE - UJM'!P304</f>
        <v>759.43406357069546</v>
      </c>
      <c r="T318" s="21"/>
    </row>
    <row r="319" spans="1:20" s="12" customFormat="1" x14ac:dyDescent="0.25">
      <c r="B319" s="5"/>
      <c r="C319" s="24" t="s">
        <v>486</v>
      </c>
      <c r="D319" s="25"/>
      <c r="E319" s="54"/>
      <c r="F319" s="27" t="s">
        <v>16</v>
      </c>
      <c r="G319" s="26">
        <f t="shared" ref="G319" si="168">SUM(H319:S319)</f>
        <v>12410.207127495236</v>
      </c>
      <c r="H319" s="26">
        <f>SUM(H314:H318)</f>
        <v>580.11703178534776</v>
      </c>
      <c r="I319" s="26">
        <f t="shared" ref="I319:S319" si="169">SUM(I314:I318)</f>
        <v>764.91703178534772</v>
      </c>
      <c r="J319" s="26">
        <f t="shared" si="169"/>
        <v>743.31703178534781</v>
      </c>
      <c r="K319" s="26">
        <f t="shared" si="169"/>
        <v>156.4</v>
      </c>
      <c r="L319" s="26">
        <f t="shared" si="169"/>
        <v>231</v>
      </c>
      <c r="M319" s="26">
        <f t="shared" si="169"/>
        <v>162</v>
      </c>
      <c r="N319" s="26">
        <f t="shared" si="169"/>
        <v>717.6</v>
      </c>
      <c r="O319" s="26">
        <f t="shared" si="169"/>
        <v>1375.4340635706953</v>
      </c>
      <c r="P319" s="26">
        <f t="shared" si="169"/>
        <v>1363.4340635706953</v>
      </c>
      <c r="Q319" s="26">
        <f t="shared" si="169"/>
        <v>2440.9912064278383</v>
      </c>
      <c r="R319" s="26">
        <f t="shared" si="169"/>
        <v>1964.8626349992669</v>
      </c>
      <c r="S319" s="26">
        <f t="shared" si="169"/>
        <v>1910.1340635706956</v>
      </c>
    </row>
    <row r="320" spans="1:20" s="12" customFormat="1" x14ac:dyDescent="0.25">
      <c r="B320" s="43" t="s">
        <v>291</v>
      </c>
      <c r="C320" s="13" t="s">
        <v>120</v>
      </c>
      <c r="D320" s="19" t="s">
        <v>176</v>
      </c>
      <c r="E320" s="14"/>
      <c r="F320" s="14" t="s">
        <v>16</v>
      </c>
      <c r="G320" s="15">
        <f t="shared" si="154"/>
        <v>1474.6874400000004</v>
      </c>
      <c r="H320" s="16">
        <f>'[3]PLANO ATIVIDADE - UJM'!E258</f>
        <v>0</v>
      </c>
      <c r="I320" s="16">
        <f>'[3]PLANO ATIVIDADE - UJM'!F258</f>
        <v>0</v>
      </c>
      <c r="J320" s="16">
        <f>'[3]PLANO ATIVIDADE - UJM'!G258</f>
        <v>193.88160000000002</v>
      </c>
      <c r="K320" s="16">
        <f>'[3]PLANO ATIVIDADE - UJM'!H258</f>
        <v>330.48</v>
      </c>
      <c r="L320" s="16">
        <f>'[3]PLANO ATIVIDADE - UJM'!I258</f>
        <v>523.50480000000005</v>
      </c>
      <c r="M320" s="16">
        <f>'[3]PLANO ATIVIDADE - UJM'!J258</f>
        <v>258.15384000000006</v>
      </c>
      <c r="N320" s="16">
        <f>'[3]PLANO ATIVIDADE - UJM'!K258</f>
        <v>168.66720000000009</v>
      </c>
      <c r="O320" s="16">
        <f>'[3]PLANO ATIVIDADE - UJM'!L258</f>
        <v>0</v>
      </c>
      <c r="P320" s="16">
        <f>'[3]PLANO ATIVIDADE - UJM'!M258</f>
        <v>0</v>
      </c>
      <c r="Q320" s="16">
        <f>'[3]PLANO ATIVIDADE - UJM'!N258</f>
        <v>0</v>
      </c>
      <c r="R320" s="16">
        <f>'[3]PLANO ATIVIDADE - UJM'!O258</f>
        <v>0</v>
      </c>
      <c r="S320" s="16">
        <f>'[3]PLANO ATIVIDADE - UJM'!P258</f>
        <v>0</v>
      </c>
      <c r="T320" s="21"/>
    </row>
    <row r="321" spans="1:20" s="12" customFormat="1" x14ac:dyDescent="0.25">
      <c r="A321" s="48" t="s">
        <v>384</v>
      </c>
      <c r="B321" s="47" t="s">
        <v>461</v>
      </c>
      <c r="C321" s="34" t="s">
        <v>120</v>
      </c>
      <c r="D321" s="35" t="s">
        <v>419</v>
      </c>
      <c r="E321" s="36"/>
      <c r="F321" s="14" t="s">
        <v>16</v>
      </c>
      <c r="G321" s="15">
        <f t="shared" si="154"/>
        <v>562.62270168000009</v>
      </c>
      <c r="H321" s="16">
        <f>'[3]PLANO ATIVIDADE - UJM'!E307</f>
        <v>0</v>
      </c>
      <c r="I321" s="16">
        <f>'[3]PLANO ATIVIDADE - UJM'!F307</f>
        <v>0</v>
      </c>
      <c r="J321" s="16">
        <f>'[3]PLANO ATIVIDADE - UJM'!G307</f>
        <v>0</v>
      </c>
      <c r="K321" s="16">
        <f>'[3]PLANO ATIVIDADE - UJM'!H307</f>
        <v>115.99848000000001</v>
      </c>
      <c r="L321" s="16">
        <f>'[3]PLANO ATIVIDADE - UJM'!I307</f>
        <v>110.25011088000001</v>
      </c>
      <c r="M321" s="16">
        <f>'[3]PLANO ATIVIDADE - UJM'!J307</f>
        <v>90.611997840000015</v>
      </c>
      <c r="N321" s="16">
        <f>'[3]PLANO ATIVIDADE - UJM'!K307</f>
        <v>177.60656160000008</v>
      </c>
      <c r="O321" s="16">
        <f>'[3]PLANO ATIVIDADE - UJM'!L307</f>
        <v>68.155551360000004</v>
      </c>
      <c r="P321" s="16">
        <f>'[3]PLANO ATIVIDADE - UJM'!M307</f>
        <v>0</v>
      </c>
      <c r="Q321" s="16">
        <f>'[3]PLANO ATIVIDADE - UJM'!N307</f>
        <v>0</v>
      </c>
      <c r="R321" s="16">
        <f>'[3]PLANO ATIVIDADE - UJM'!O307</f>
        <v>0</v>
      </c>
      <c r="S321" s="16">
        <f>'[3]PLANO ATIVIDADE - UJM'!P307</f>
        <v>0</v>
      </c>
      <c r="T321" s="21"/>
    </row>
    <row r="322" spans="1:20" s="12" customFormat="1" x14ac:dyDescent="0.25">
      <c r="A322" s="48" t="s">
        <v>384</v>
      </c>
      <c r="B322" s="47" t="s">
        <v>462</v>
      </c>
      <c r="C322" s="34" t="s">
        <v>120</v>
      </c>
      <c r="D322" s="35" t="s">
        <v>423</v>
      </c>
      <c r="E322" s="36"/>
      <c r="F322" s="14" t="s">
        <v>16</v>
      </c>
      <c r="G322" s="15">
        <f t="shared" si="154"/>
        <v>54596.129489999992</v>
      </c>
      <c r="H322" s="16">
        <f>'[3]PLANO ATIVIDADE - UJM'!E309</f>
        <v>2830.1748299999999</v>
      </c>
      <c r="I322" s="16">
        <f>'[3]PLANO ATIVIDADE - UJM'!F309</f>
        <v>3120.9947999999995</v>
      </c>
      <c r="J322" s="16">
        <f>'[3]PLANO ATIVIDADE - UJM'!G309</f>
        <v>4255.902</v>
      </c>
      <c r="K322" s="16">
        <f>'[3]PLANO ATIVIDADE - UJM'!H309</f>
        <v>6525.7163999999993</v>
      </c>
      <c r="L322" s="16">
        <f>'[3]PLANO ATIVIDADE - UJM'!I309</f>
        <v>3972.1752000000001</v>
      </c>
      <c r="M322" s="16">
        <f>'[3]PLANO ATIVIDADE - UJM'!J309</f>
        <v>5674.5359999999991</v>
      </c>
      <c r="N322" s="16">
        <f>'[3]PLANO ATIVIDADE - UJM'!K309</f>
        <v>5166.1921499999999</v>
      </c>
      <c r="O322" s="16">
        <f>'[3]PLANO ATIVIDADE - UJM'!L309</f>
        <v>3404.7216000000003</v>
      </c>
      <c r="P322" s="16">
        <f>'[3]PLANO ATIVIDADE - UJM'!M309</f>
        <v>5908.6106099999988</v>
      </c>
      <c r="Q322" s="16">
        <f>'[3]PLANO ATIVIDADE - UJM'!N309</f>
        <v>3537.1274400000002</v>
      </c>
      <c r="R322" s="16">
        <f>'[3]PLANO ATIVIDADE - UJM'!O309</f>
        <v>4582.1878199999992</v>
      </c>
      <c r="S322" s="16">
        <f>'[3]PLANO ATIVIDADE - UJM'!P309</f>
        <v>5617.7906400000002</v>
      </c>
      <c r="T322" s="21"/>
    </row>
    <row r="323" spans="1:20" s="12" customFormat="1" x14ac:dyDescent="0.25">
      <c r="A323" s="48" t="s">
        <v>372</v>
      </c>
      <c r="B323" s="47" t="s">
        <v>292</v>
      </c>
      <c r="C323" s="34" t="s">
        <v>120</v>
      </c>
      <c r="D323" s="35" t="s">
        <v>178</v>
      </c>
      <c r="E323" s="36"/>
      <c r="F323" s="14" t="s">
        <v>16</v>
      </c>
      <c r="G323" s="15">
        <f t="shared" si="154"/>
        <v>23689.741666666665</v>
      </c>
      <c r="H323" s="16">
        <f>'[3]PLANO ATIVIDADE - UJM'!E310</f>
        <v>949.72499999999991</v>
      </c>
      <c r="I323" s="16">
        <f>'[3]PLANO ATIVIDADE - UJM'!F310</f>
        <v>1007.05</v>
      </c>
      <c r="J323" s="16">
        <f>'[3]PLANO ATIVIDADE - UJM'!G310</f>
        <v>1212.6000000000001</v>
      </c>
      <c r="K323" s="16">
        <f>'[3]PLANO ATIVIDADE - UJM'!H310</f>
        <v>2605.5166666666669</v>
      </c>
      <c r="L323" s="16">
        <f>'[3]PLANO ATIVIDADE - UJM'!I310</f>
        <v>1138.2</v>
      </c>
      <c r="M323" s="16">
        <f>'[3]PLANO ATIVIDADE - UJM'!J310</f>
        <v>1540</v>
      </c>
      <c r="N323" s="16">
        <f>'[3]PLANO ATIVIDADE - UJM'!K310</f>
        <v>2141.2999999999997</v>
      </c>
      <c r="O323" s="16">
        <f>'[3]PLANO ATIVIDADE - UJM'!L310</f>
        <v>2492</v>
      </c>
      <c r="P323" s="16">
        <f>'[3]PLANO ATIVIDADE - UJM'!M310</f>
        <v>3025.5750000000003</v>
      </c>
      <c r="Q323" s="16">
        <f>'[3]PLANO ATIVIDADE - UJM'!N310</f>
        <v>2745.6000000000004</v>
      </c>
      <c r="R323" s="16">
        <f>'[3]PLANO ATIVIDADE - UJM'!O310</f>
        <v>2129.1083333333331</v>
      </c>
      <c r="S323" s="16">
        <f>'[3]PLANO ATIVIDADE - UJM'!P310</f>
        <v>2703.0666666666671</v>
      </c>
      <c r="T323" s="21"/>
    </row>
    <row r="324" spans="1:20" s="12" customFormat="1" x14ac:dyDescent="0.25">
      <c r="A324" s="48" t="s">
        <v>384</v>
      </c>
      <c r="B324" s="47" t="s">
        <v>463</v>
      </c>
      <c r="C324" s="34" t="s">
        <v>120</v>
      </c>
      <c r="D324" s="35" t="s">
        <v>408</v>
      </c>
      <c r="E324" s="36"/>
      <c r="F324" s="14" t="s">
        <v>16</v>
      </c>
      <c r="G324" s="15">
        <f t="shared" si="154"/>
        <v>0</v>
      </c>
      <c r="H324" s="16">
        <f>'[2]PLANO ATIVIDADE - UJM'!E296</f>
        <v>0</v>
      </c>
      <c r="I324" s="16">
        <f>'[2]PLANO ATIVIDADE - UJM'!F296</f>
        <v>0</v>
      </c>
      <c r="J324" s="16">
        <f>'[2]PLANO ATIVIDADE - UJM'!G296</f>
        <v>0</v>
      </c>
      <c r="K324" s="16">
        <f>'[2]PLANO ATIVIDADE - UJM'!H296</f>
        <v>0</v>
      </c>
      <c r="L324" s="16">
        <f>'[2]PLANO ATIVIDADE - UJM'!I296</f>
        <v>0</v>
      </c>
      <c r="M324" s="16">
        <f>'[2]PLANO ATIVIDADE - UJM'!J296</f>
        <v>0</v>
      </c>
      <c r="N324" s="16">
        <f>'[2]PLANO ATIVIDADE - UJM'!K296</f>
        <v>0</v>
      </c>
      <c r="O324" s="16">
        <f>'[2]PLANO ATIVIDADE - UJM'!L296</f>
        <v>0</v>
      </c>
      <c r="P324" s="16">
        <f>'[2]PLANO ATIVIDADE - UJM'!M296</f>
        <v>0</v>
      </c>
      <c r="Q324" s="16">
        <f>'[2]PLANO ATIVIDADE - UJM'!N296</f>
        <v>0</v>
      </c>
      <c r="R324" s="16">
        <f>'[2]PLANO ATIVIDADE - UJM'!O296</f>
        <v>0</v>
      </c>
      <c r="S324" s="16">
        <f>'[2]PLANO ATIVIDADE - UJM'!P296</f>
        <v>0</v>
      </c>
      <c r="T324" s="21"/>
    </row>
    <row r="325" spans="1:20" s="12" customFormat="1" x14ac:dyDescent="0.25">
      <c r="B325" s="43" t="s">
        <v>293</v>
      </c>
      <c r="C325" s="13" t="s">
        <v>120</v>
      </c>
      <c r="D325" s="19" t="s">
        <v>102</v>
      </c>
      <c r="E325" s="14"/>
      <c r="F325" s="14" t="s">
        <v>16</v>
      </c>
      <c r="G325" s="15">
        <f>SUM(H325:S325)</f>
        <v>300</v>
      </c>
      <c r="H325" s="16">
        <f>'[2]PLANO ATIVIDADE - UJM'!E298</f>
        <v>0</v>
      </c>
      <c r="I325" s="16">
        <f>'[2]PLANO ATIVIDADE - UJM'!F298</f>
        <v>0</v>
      </c>
      <c r="J325" s="16">
        <f>'[2]PLANO ATIVIDADE - UJM'!G298</f>
        <v>0</v>
      </c>
      <c r="K325" s="16">
        <f>'[2]PLANO ATIVIDADE - UJM'!H298</f>
        <v>0</v>
      </c>
      <c r="L325" s="16">
        <f>'[2]PLANO ATIVIDADE - UJM'!I298</f>
        <v>0</v>
      </c>
      <c r="M325" s="16">
        <f>'[2]PLANO ATIVIDADE - UJM'!J298</f>
        <v>50</v>
      </c>
      <c r="N325" s="16">
        <f>'[2]PLANO ATIVIDADE - UJM'!K298</f>
        <v>50</v>
      </c>
      <c r="O325" s="16">
        <f>'[2]PLANO ATIVIDADE - UJM'!L298</f>
        <v>100</v>
      </c>
      <c r="P325" s="16">
        <f>'[2]PLANO ATIVIDADE - UJM'!M298</f>
        <v>100</v>
      </c>
      <c r="Q325" s="16">
        <f>'[2]PLANO ATIVIDADE - UJM'!N298</f>
        <v>0</v>
      </c>
      <c r="R325" s="16">
        <f>'[2]PLANO ATIVIDADE - UJM'!O298</f>
        <v>0</v>
      </c>
      <c r="S325" s="16">
        <f>'[2]PLANO ATIVIDADE - UJM'!P298</f>
        <v>0</v>
      </c>
      <c r="T325" s="21"/>
    </row>
    <row r="326" spans="1:20" s="12" customFormat="1" x14ac:dyDescent="0.25">
      <c r="A326" s="48" t="s">
        <v>372</v>
      </c>
      <c r="B326" s="47" t="s">
        <v>390</v>
      </c>
      <c r="C326" s="34" t="s">
        <v>120</v>
      </c>
      <c r="D326" s="35" t="s">
        <v>464</v>
      </c>
      <c r="E326" s="36"/>
      <c r="F326" s="14" t="s">
        <v>16</v>
      </c>
      <c r="G326" s="15">
        <f>SUM(H326:S326)</f>
        <v>12049.33</v>
      </c>
      <c r="H326" s="16">
        <f>'[2]PLANO ATIVIDADE - UJM'!E299</f>
        <v>0</v>
      </c>
      <c r="I326" s="16">
        <f>'[2]PLANO ATIVIDADE - UJM'!F299</f>
        <v>1709.75</v>
      </c>
      <c r="J326" s="16">
        <f>'[2]PLANO ATIVIDADE - UJM'!G299</f>
        <v>1315.27</v>
      </c>
      <c r="K326" s="16">
        <f>'[2]PLANO ATIVIDADE - UJM'!H299</f>
        <v>3106.27</v>
      </c>
      <c r="L326" s="16">
        <f>'[2]PLANO ATIVIDADE - UJM'!I299</f>
        <v>2846.45</v>
      </c>
      <c r="M326" s="16">
        <f>'[2]PLANO ATIVIDADE - UJM'!J299</f>
        <v>3071.59</v>
      </c>
      <c r="N326" s="16">
        <f>'[2]PLANO ATIVIDADE - UJM'!K299</f>
        <v>0</v>
      </c>
      <c r="O326" s="16">
        <f>'[2]PLANO ATIVIDADE - UJM'!L299</f>
        <v>0</v>
      </c>
      <c r="P326" s="16">
        <f>'[2]PLANO ATIVIDADE - UJM'!M299</f>
        <v>0</v>
      </c>
      <c r="Q326" s="16">
        <f>'[2]PLANO ATIVIDADE - UJM'!N299</f>
        <v>0</v>
      </c>
      <c r="R326" s="16">
        <f>'[2]PLANO ATIVIDADE - UJM'!O299</f>
        <v>0</v>
      </c>
      <c r="S326" s="16">
        <f>'[2]PLANO ATIVIDADE - UJM'!P299</f>
        <v>0</v>
      </c>
      <c r="T326" s="21"/>
    </row>
    <row r="327" spans="1:20" s="12" customFormat="1" x14ac:dyDescent="0.25">
      <c r="A327" s="48" t="s">
        <v>384</v>
      </c>
      <c r="B327" s="47" t="s">
        <v>465</v>
      </c>
      <c r="C327" s="34" t="s">
        <v>120</v>
      </c>
      <c r="D327" s="35" t="s">
        <v>383</v>
      </c>
      <c r="E327" s="36"/>
      <c r="F327" s="14" t="s">
        <v>16</v>
      </c>
      <c r="G327" s="15">
        <f>SUM(H327:S327)</f>
        <v>0</v>
      </c>
      <c r="H327" s="16">
        <f>'[2]PLANO ATIVIDADE - UJM'!E300</f>
        <v>0</v>
      </c>
      <c r="I327" s="16">
        <f>'[2]PLANO ATIVIDADE - UJM'!F300</f>
        <v>0</v>
      </c>
      <c r="J327" s="16">
        <f>'[2]PLANO ATIVIDADE - UJM'!G300</f>
        <v>0</v>
      </c>
      <c r="K327" s="16">
        <f>'[2]PLANO ATIVIDADE - UJM'!H300</f>
        <v>0</v>
      </c>
      <c r="L327" s="16">
        <f>'[2]PLANO ATIVIDADE - UJM'!I300</f>
        <v>0</v>
      </c>
      <c r="M327" s="16">
        <f>'[2]PLANO ATIVIDADE - UJM'!J300</f>
        <v>0</v>
      </c>
      <c r="N327" s="16">
        <f>'[2]PLANO ATIVIDADE - UJM'!K300</f>
        <v>0</v>
      </c>
      <c r="O327" s="16">
        <f>'[2]PLANO ATIVIDADE - UJM'!L300</f>
        <v>0</v>
      </c>
      <c r="P327" s="16">
        <f>'[2]PLANO ATIVIDADE - UJM'!M300</f>
        <v>0</v>
      </c>
      <c r="Q327" s="16">
        <f>'[2]PLANO ATIVIDADE - UJM'!N300</f>
        <v>0</v>
      </c>
      <c r="R327" s="16">
        <f>'[2]PLANO ATIVIDADE - UJM'!O300</f>
        <v>0</v>
      </c>
      <c r="S327" s="16">
        <f>'[2]PLANO ATIVIDADE - UJM'!P300</f>
        <v>0</v>
      </c>
      <c r="T327" s="21"/>
    </row>
    <row r="328" spans="1:20" s="12" customFormat="1" x14ac:dyDescent="0.25">
      <c r="B328" s="43" t="s">
        <v>466</v>
      </c>
      <c r="C328" s="13" t="s">
        <v>120</v>
      </c>
      <c r="D328" s="19" t="s">
        <v>105</v>
      </c>
      <c r="E328" s="14"/>
      <c r="F328" s="14" t="s">
        <v>16</v>
      </c>
      <c r="G328" s="15">
        <f>SUM(H328:S328)</f>
        <v>0</v>
      </c>
      <c r="H328" s="16">
        <f>'[2]PLANO ATIVIDADE - UJM'!E301</f>
        <v>0</v>
      </c>
      <c r="I328" s="16">
        <f>'[2]PLANO ATIVIDADE - UJM'!F301</f>
        <v>0</v>
      </c>
      <c r="J328" s="16">
        <f>'[2]PLANO ATIVIDADE - UJM'!G301</f>
        <v>0</v>
      </c>
      <c r="K328" s="16">
        <f>'[2]PLANO ATIVIDADE - UJM'!H301</f>
        <v>0</v>
      </c>
      <c r="L328" s="16">
        <f>'[2]PLANO ATIVIDADE - UJM'!I301</f>
        <v>0</v>
      </c>
      <c r="M328" s="16">
        <f>'[2]PLANO ATIVIDADE - UJM'!J301</f>
        <v>0</v>
      </c>
      <c r="N328" s="16">
        <f>'[2]PLANO ATIVIDADE - UJM'!K301</f>
        <v>0</v>
      </c>
      <c r="O328" s="16">
        <f>'[2]PLANO ATIVIDADE - UJM'!L301</f>
        <v>0</v>
      </c>
      <c r="P328" s="16">
        <f>'[2]PLANO ATIVIDADE - UJM'!M301</f>
        <v>0</v>
      </c>
      <c r="Q328" s="16">
        <f>'[2]PLANO ATIVIDADE - UJM'!N301</f>
        <v>0</v>
      </c>
      <c r="R328" s="16">
        <f>'[2]PLANO ATIVIDADE - UJM'!O301</f>
        <v>0</v>
      </c>
      <c r="S328" s="16">
        <f>'[2]PLANO ATIVIDADE - UJM'!P301</f>
        <v>0</v>
      </c>
      <c r="T328" s="21"/>
    </row>
    <row r="329" spans="1:20" s="12" customFormat="1" x14ac:dyDescent="0.25">
      <c r="B329" s="5"/>
      <c r="C329" s="24" t="s">
        <v>489</v>
      </c>
      <c r="D329" s="25"/>
      <c r="E329" s="54"/>
      <c r="F329" s="27" t="s">
        <v>16</v>
      </c>
      <c r="G329" s="26">
        <f t="shared" ref="G329" si="170">SUM(H329:S329)</f>
        <v>92672.511298346668</v>
      </c>
      <c r="H329" s="26">
        <f>SUM(H320:H328)</f>
        <v>3779.8998299999998</v>
      </c>
      <c r="I329" s="26">
        <f t="shared" ref="I329:S329" si="171">SUM(I320:I328)</f>
        <v>5837.7947999999997</v>
      </c>
      <c r="J329" s="26">
        <f t="shared" si="171"/>
        <v>6977.6535999999996</v>
      </c>
      <c r="K329" s="26">
        <f t="shared" si="171"/>
        <v>12683.981546666666</v>
      </c>
      <c r="L329" s="26">
        <f t="shared" si="171"/>
        <v>8590.5801108800006</v>
      </c>
      <c r="M329" s="26">
        <f t="shared" si="171"/>
        <v>10684.891837839999</v>
      </c>
      <c r="N329" s="26">
        <f t="shared" si="171"/>
        <v>7703.7659115999995</v>
      </c>
      <c r="O329" s="26">
        <f t="shared" si="171"/>
        <v>6064.8771513600004</v>
      </c>
      <c r="P329" s="26">
        <f t="shared" si="171"/>
        <v>9034.1856099999986</v>
      </c>
      <c r="Q329" s="26">
        <f t="shared" si="171"/>
        <v>6282.7274400000006</v>
      </c>
      <c r="R329" s="26">
        <f t="shared" si="171"/>
        <v>6711.2961533333328</v>
      </c>
      <c r="S329" s="26">
        <f t="shared" si="171"/>
        <v>8320.8573066666668</v>
      </c>
    </row>
    <row r="330" spans="1:20" s="12" customFormat="1" x14ac:dyDescent="0.25">
      <c r="B330" s="43" t="s">
        <v>294</v>
      </c>
      <c r="C330" s="13" t="s">
        <v>120</v>
      </c>
      <c r="D330" s="19" t="s">
        <v>190</v>
      </c>
      <c r="E330" s="14"/>
      <c r="F330" s="14" t="s">
        <v>16</v>
      </c>
      <c r="G330" s="15">
        <f>SUM(H330:S330)</f>
        <v>3055.6000000000004</v>
      </c>
      <c r="H330" s="16">
        <f>'[2]PLANO ATIVIDADE - UJM'!E295</f>
        <v>0</v>
      </c>
      <c r="I330" s="16">
        <f>'[2]PLANO ATIVIDADE - UJM'!F295</f>
        <v>1611</v>
      </c>
      <c r="J330" s="16">
        <f>'[2]PLANO ATIVIDADE - UJM'!G295</f>
        <v>1272.6000000000001</v>
      </c>
      <c r="K330" s="16">
        <f>'[2]PLANO ATIVIDADE - UJM'!H295</f>
        <v>172</v>
      </c>
      <c r="L330" s="16">
        <f>'[2]PLANO ATIVIDADE - UJM'!I295</f>
        <v>0</v>
      </c>
      <c r="M330" s="16">
        <f>'[2]PLANO ATIVIDADE - UJM'!J295</f>
        <v>0</v>
      </c>
      <c r="N330" s="16">
        <f>'[2]PLANO ATIVIDADE - UJM'!K295</f>
        <v>0</v>
      </c>
      <c r="O330" s="16">
        <f>'[2]PLANO ATIVIDADE - UJM'!L295</f>
        <v>0</v>
      </c>
      <c r="P330" s="16">
        <f>'[2]PLANO ATIVIDADE - UJM'!M295</f>
        <v>0</v>
      </c>
      <c r="Q330" s="16">
        <f>'[2]PLANO ATIVIDADE - UJM'!N295</f>
        <v>0</v>
      </c>
      <c r="R330" s="16">
        <f>'[2]PLANO ATIVIDADE - UJM'!O295</f>
        <v>0</v>
      </c>
      <c r="S330" s="16">
        <f>'[2]PLANO ATIVIDADE - UJM'!P295</f>
        <v>0</v>
      </c>
      <c r="T330" s="21"/>
    </row>
    <row r="331" spans="1:20" s="12" customFormat="1" x14ac:dyDescent="0.25">
      <c r="B331" s="5"/>
      <c r="C331" s="24" t="s">
        <v>482</v>
      </c>
      <c r="D331" s="25"/>
      <c r="E331" s="54"/>
      <c r="F331" s="27" t="s">
        <v>16</v>
      </c>
      <c r="G331" s="26">
        <f t="shared" ref="G331:G339" si="172">SUM(H331:S331)</f>
        <v>3055.6000000000004</v>
      </c>
      <c r="H331" s="26">
        <f>H330</f>
        <v>0</v>
      </c>
      <c r="I331" s="26">
        <f t="shared" ref="I331:S331" si="173">I330</f>
        <v>1611</v>
      </c>
      <c r="J331" s="26">
        <f t="shared" si="173"/>
        <v>1272.6000000000001</v>
      </c>
      <c r="K331" s="26">
        <f t="shared" si="173"/>
        <v>172</v>
      </c>
      <c r="L331" s="26">
        <f t="shared" si="173"/>
        <v>0</v>
      </c>
      <c r="M331" s="26">
        <f t="shared" si="173"/>
        <v>0</v>
      </c>
      <c r="N331" s="26">
        <f t="shared" si="173"/>
        <v>0</v>
      </c>
      <c r="O331" s="26">
        <f t="shared" si="173"/>
        <v>0</v>
      </c>
      <c r="P331" s="26">
        <f t="shared" si="173"/>
        <v>0</v>
      </c>
      <c r="Q331" s="26">
        <f t="shared" si="173"/>
        <v>0</v>
      </c>
      <c r="R331" s="26">
        <f t="shared" si="173"/>
        <v>0</v>
      </c>
      <c r="S331" s="26">
        <f t="shared" si="173"/>
        <v>0</v>
      </c>
    </row>
    <row r="332" spans="1:20" s="12" customFormat="1" x14ac:dyDescent="0.25">
      <c r="A332" s="48" t="s">
        <v>467</v>
      </c>
      <c r="B332" s="47" t="s">
        <v>295</v>
      </c>
      <c r="C332" s="34" t="s">
        <v>120</v>
      </c>
      <c r="D332" s="35" t="s">
        <v>192</v>
      </c>
      <c r="E332" s="36"/>
      <c r="F332" s="14" t="s">
        <v>16</v>
      </c>
      <c r="G332" s="15">
        <f t="shared" si="172"/>
        <v>0</v>
      </c>
      <c r="H332" s="16">
        <f>[3]Dimensionamento!F2955</f>
        <v>0</v>
      </c>
      <c r="I332" s="16">
        <f>[3]Dimensionamento!G2955</f>
        <v>0</v>
      </c>
      <c r="J332" s="16">
        <f>[3]Dimensionamento!H2955</f>
        <v>0</v>
      </c>
      <c r="K332" s="16">
        <f>[3]Dimensionamento!I2955</f>
        <v>0</v>
      </c>
      <c r="L332" s="16">
        <f>[3]Dimensionamento!J2955</f>
        <v>0</v>
      </c>
      <c r="M332" s="16">
        <f>[3]Dimensionamento!K2955</f>
        <v>0</v>
      </c>
      <c r="N332" s="16">
        <f>[3]Dimensionamento!L2955</f>
        <v>0</v>
      </c>
      <c r="O332" s="16">
        <f>[3]Dimensionamento!M2955</f>
        <v>0</v>
      </c>
      <c r="P332" s="16">
        <f>[3]Dimensionamento!N2955</f>
        <v>0</v>
      </c>
      <c r="Q332" s="16">
        <f>[3]Dimensionamento!O2955</f>
        <v>0</v>
      </c>
      <c r="R332" s="16">
        <f>[3]Dimensionamento!P2955</f>
        <v>0</v>
      </c>
      <c r="S332" s="16">
        <f>[3]Dimensionamento!Q2955</f>
        <v>0</v>
      </c>
      <c r="T332" s="21"/>
    </row>
    <row r="333" spans="1:20" s="12" customFormat="1" x14ac:dyDescent="0.25">
      <c r="A333" s="48" t="s">
        <v>467</v>
      </c>
      <c r="B333" s="47" t="s">
        <v>296</v>
      </c>
      <c r="C333" s="34" t="s">
        <v>120</v>
      </c>
      <c r="D333" s="36" t="s">
        <v>151</v>
      </c>
      <c r="E333" s="36"/>
      <c r="F333" s="14" t="s">
        <v>16</v>
      </c>
      <c r="G333" s="15">
        <f t="shared" si="172"/>
        <v>0</v>
      </c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21"/>
    </row>
    <row r="334" spans="1:20" s="12" customFormat="1" x14ac:dyDescent="0.25">
      <c r="B334" s="10" t="s">
        <v>296</v>
      </c>
      <c r="C334" s="24" t="s">
        <v>485</v>
      </c>
      <c r="D334" s="25"/>
      <c r="E334" s="54"/>
      <c r="F334" s="27" t="s">
        <v>16</v>
      </c>
      <c r="G334" s="26">
        <f t="shared" ref="G334" si="174">SUM(H334:S334)</f>
        <v>0</v>
      </c>
      <c r="H334" s="26">
        <f>SUM(H332:H333)</f>
        <v>0</v>
      </c>
      <c r="I334" s="26">
        <f t="shared" ref="I334:S334" si="175">SUM(I332:I333)</f>
        <v>0</v>
      </c>
      <c r="J334" s="26">
        <f t="shared" si="175"/>
        <v>0</v>
      </c>
      <c r="K334" s="26">
        <f t="shared" si="175"/>
        <v>0</v>
      </c>
      <c r="L334" s="26">
        <f t="shared" si="175"/>
        <v>0</v>
      </c>
      <c r="M334" s="26">
        <f t="shared" si="175"/>
        <v>0</v>
      </c>
      <c r="N334" s="26">
        <f t="shared" si="175"/>
        <v>0</v>
      </c>
      <c r="O334" s="26">
        <f t="shared" si="175"/>
        <v>0</v>
      </c>
      <c r="P334" s="26">
        <f t="shared" si="175"/>
        <v>0</v>
      </c>
      <c r="Q334" s="26">
        <f t="shared" si="175"/>
        <v>0</v>
      </c>
      <c r="R334" s="26">
        <f t="shared" si="175"/>
        <v>0</v>
      </c>
      <c r="S334" s="26">
        <f t="shared" si="175"/>
        <v>0</v>
      </c>
    </row>
    <row r="335" spans="1:20" s="12" customFormat="1" x14ac:dyDescent="0.25">
      <c r="B335" s="43" t="s">
        <v>284</v>
      </c>
      <c r="C335" s="13" t="s">
        <v>120</v>
      </c>
      <c r="D335" s="19" t="s">
        <v>90</v>
      </c>
      <c r="E335" s="14"/>
      <c r="F335" s="14" t="s">
        <v>16</v>
      </c>
      <c r="G335" s="15">
        <f t="shared" si="172"/>
        <v>9114</v>
      </c>
      <c r="H335" s="16">
        <f>'[8]PLANO ATIVIDADE - UJM'!E316</f>
        <v>602</v>
      </c>
      <c r="I335" s="16">
        <f>'[8]PLANO ATIVIDADE - UJM'!F316</f>
        <v>1754</v>
      </c>
      <c r="J335" s="16">
        <f>'[8]PLANO ATIVIDADE - UJM'!G316</f>
        <v>1754</v>
      </c>
      <c r="K335" s="16">
        <f>'[8]PLANO ATIVIDADE - UJM'!H316</f>
        <v>1056</v>
      </c>
      <c r="L335" s="16">
        <f>'[8]PLANO ATIVIDADE - UJM'!I316</f>
        <v>780</v>
      </c>
      <c r="M335" s="16">
        <f>'[8]PLANO ATIVIDADE - UJM'!J316</f>
        <v>1954</v>
      </c>
      <c r="N335" s="16">
        <f>'[8]PLANO ATIVIDADE - UJM'!K316</f>
        <v>1214</v>
      </c>
      <c r="O335" s="16">
        <f>'[8]PLANO ATIVIDADE - UJM'!L316</f>
        <v>0</v>
      </c>
      <c r="P335" s="16">
        <f>'[8]PLANO ATIVIDADE - UJM'!M316</f>
        <v>0</v>
      </c>
      <c r="Q335" s="16">
        <f>'[8]PLANO ATIVIDADE - UJM'!N316</f>
        <v>0</v>
      </c>
      <c r="R335" s="16">
        <f>'[8]PLANO ATIVIDADE - UJM'!O316</f>
        <v>0</v>
      </c>
      <c r="S335" s="16">
        <f>'[8]PLANO ATIVIDADE - UJM'!P316</f>
        <v>0</v>
      </c>
      <c r="T335" s="21"/>
    </row>
    <row r="336" spans="1:20" s="12" customFormat="1" x14ac:dyDescent="0.25">
      <c r="B336" s="43" t="s">
        <v>280</v>
      </c>
      <c r="C336" s="13" t="s">
        <v>120</v>
      </c>
      <c r="D336" s="19" t="s">
        <v>91</v>
      </c>
      <c r="E336" s="14"/>
      <c r="F336" s="14" t="s">
        <v>16</v>
      </c>
      <c r="G336" s="15">
        <f t="shared" si="172"/>
        <v>11023.113714809524</v>
      </c>
      <c r="H336" s="16">
        <f>'[8]PLANO ATIVIDADE - UJM'!E318</f>
        <v>0</v>
      </c>
      <c r="I336" s="16">
        <f>'[8]PLANO ATIVIDADE - UJM'!F318</f>
        <v>2026.5280243612594</v>
      </c>
      <c r="J336" s="16">
        <f>'[8]PLANO ATIVIDADE - UJM'!G318</f>
        <v>2193.3822330097087</v>
      </c>
      <c r="K336" s="16">
        <f>'[8]PLANO ATIVIDADE - UJM'!H318</f>
        <v>2501.7702621722847</v>
      </c>
      <c r="L336" s="16">
        <f>'[8]PLANO ATIVIDADE - UJM'!I318</f>
        <v>2355.6931952662726</v>
      </c>
      <c r="M336" s="16">
        <f>'[8]PLANO ATIVIDADE - UJM'!J318</f>
        <v>1945.7399999999998</v>
      </c>
      <c r="N336" s="16">
        <f>'[8]PLANO ATIVIDADE - UJM'!K318</f>
        <v>0</v>
      </c>
      <c r="O336" s="16">
        <f>'[8]PLANO ATIVIDADE - UJM'!L318</f>
        <v>0</v>
      </c>
      <c r="P336" s="16">
        <f>'[8]PLANO ATIVIDADE - UJM'!M318</f>
        <v>0</v>
      </c>
      <c r="Q336" s="16">
        <f>'[8]PLANO ATIVIDADE - UJM'!N318</f>
        <v>0</v>
      </c>
      <c r="R336" s="16">
        <f>'[8]PLANO ATIVIDADE - UJM'!O318</f>
        <v>0</v>
      </c>
      <c r="S336" s="16">
        <f>'[8]PLANO ATIVIDADE - UJM'!P318</f>
        <v>0</v>
      </c>
      <c r="T336" s="21"/>
    </row>
    <row r="337" spans="1:20" s="12" customFormat="1" x14ac:dyDescent="0.25">
      <c r="B337" s="43" t="s">
        <v>279</v>
      </c>
      <c r="C337" s="13" t="s">
        <v>120</v>
      </c>
      <c r="D337" s="19" t="s">
        <v>51</v>
      </c>
      <c r="E337" s="14"/>
      <c r="F337" s="14" t="s">
        <v>16</v>
      </c>
      <c r="G337" s="15">
        <f t="shared" si="172"/>
        <v>10679.85</v>
      </c>
      <c r="H337" s="16">
        <f>'[8]PLANO ATIVIDADE - UJM'!E320</f>
        <v>200</v>
      </c>
      <c r="I337" s="16">
        <f>'[8]PLANO ATIVIDADE - UJM'!F320</f>
        <v>1381.8199999999997</v>
      </c>
      <c r="J337" s="16">
        <f>'[8]PLANO ATIVIDADE - UJM'!G320</f>
        <v>1518.37</v>
      </c>
      <c r="K337" s="16">
        <f>'[8]PLANO ATIVIDADE - UJM'!H320</f>
        <v>2112.2200000000012</v>
      </c>
      <c r="L337" s="16">
        <f>'[8]PLANO ATIVIDADE - UJM'!I320</f>
        <v>1731.44</v>
      </c>
      <c r="M337" s="16">
        <f>'[8]PLANO ATIVIDADE - UJM'!J320</f>
        <v>2336</v>
      </c>
      <c r="N337" s="16">
        <f>'[8]PLANO ATIVIDADE - UJM'!K320</f>
        <v>1000</v>
      </c>
      <c r="O337" s="16">
        <f>'[8]PLANO ATIVIDADE - UJM'!L320</f>
        <v>400</v>
      </c>
      <c r="P337" s="16">
        <f>'[8]PLANO ATIVIDADE - UJM'!M320</f>
        <v>0</v>
      </c>
      <c r="Q337" s="16">
        <f>'[8]PLANO ATIVIDADE - UJM'!N320</f>
        <v>0</v>
      </c>
      <c r="R337" s="16">
        <f>'[8]PLANO ATIVIDADE - UJM'!O320</f>
        <v>0</v>
      </c>
      <c r="S337" s="16">
        <f>'[8]PLANO ATIVIDADE - UJM'!P320</f>
        <v>0</v>
      </c>
      <c r="T337" s="21"/>
    </row>
    <row r="338" spans="1:20" s="12" customFormat="1" x14ac:dyDescent="0.25">
      <c r="B338" s="43" t="s">
        <v>285</v>
      </c>
      <c r="C338" s="13" t="s">
        <v>120</v>
      </c>
      <c r="D338" s="19" t="s">
        <v>92</v>
      </c>
      <c r="E338" s="14"/>
      <c r="F338" s="14" t="s">
        <v>16</v>
      </c>
      <c r="G338" s="15">
        <f t="shared" si="172"/>
        <v>18614.743145908837</v>
      </c>
      <c r="H338" s="16">
        <f>'[8]PLANO ATIVIDADE - UJM'!E322</f>
        <v>1214.6179917515294</v>
      </c>
      <c r="I338" s="16">
        <f>'[8]PLANO ATIVIDADE - UJM'!F322</f>
        <v>3025.2817375280902</v>
      </c>
      <c r="J338" s="16">
        <f>'[8]PLANO ATIVIDADE - UJM'!G322</f>
        <v>2892.8532943820223</v>
      </c>
      <c r="K338" s="16">
        <f>'[8]PLANO ATIVIDADE - UJM'!H322</f>
        <v>2985.2817375280902</v>
      </c>
      <c r="L338" s="16">
        <f>'[8]PLANO ATIVIDADE - UJM'!I322</f>
        <v>3365.2817375280902</v>
      </c>
      <c r="M338" s="16">
        <f>'[8]PLANO ATIVIDADE - UJM'!J322</f>
        <v>3425</v>
      </c>
      <c r="N338" s="16">
        <f>'[8]PLANO ATIVIDADE - UJM'!K322</f>
        <v>1706.4266471910107</v>
      </c>
      <c r="O338" s="16">
        <f>'[8]PLANO ATIVIDADE - UJM'!L322</f>
        <v>0</v>
      </c>
      <c r="P338" s="16">
        <f>'[8]PLANO ATIVIDADE - UJM'!M322</f>
        <v>0</v>
      </c>
      <c r="Q338" s="16">
        <f>'[8]PLANO ATIVIDADE - UJM'!N322</f>
        <v>0</v>
      </c>
      <c r="R338" s="16">
        <f>'[8]PLANO ATIVIDADE - UJM'!O322</f>
        <v>0</v>
      </c>
      <c r="S338" s="16">
        <f>'[8]PLANO ATIVIDADE - UJM'!P322</f>
        <v>0</v>
      </c>
      <c r="T338" s="21"/>
    </row>
    <row r="339" spans="1:20" s="12" customFormat="1" x14ac:dyDescent="0.25">
      <c r="B339" s="5"/>
      <c r="C339" s="24" t="s">
        <v>110</v>
      </c>
      <c r="D339" s="25"/>
      <c r="E339" s="54"/>
      <c r="F339" s="27" t="s">
        <v>16</v>
      </c>
      <c r="G339" s="26">
        <f t="shared" si="172"/>
        <v>49431.706860718354</v>
      </c>
      <c r="H339" s="26">
        <f>SUM(H335:H338)</f>
        <v>2016.6179917515294</v>
      </c>
      <c r="I339" s="26">
        <f t="shared" ref="I339:S339" si="176">SUM(I335:I338)</f>
        <v>8187.6297618893495</v>
      </c>
      <c r="J339" s="26">
        <f t="shared" si="176"/>
        <v>8358.6055273917318</v>
      </c>
      <c r="K339" s="26">
        <f t="shared" si="176"/>
        <v>8655.2719997003769</v>
      </c>
      <c r="L339" s="26">
        <f t="shared" si="176"/>
        <v>8232.4149327943633</v>
      </c>
      <c r="M339" s="26">
        <f t="shared" si="176"/>
        <v>9660.74</v>
      </c>
      <c r="N339" s="26">
        <f t="shared" si="176"/>
        <v>3920.4266471910105</v>
      </c>
      <c r="O339" s="26">
        <f t="shared" si="176"/>
        <v>400</v>
      </c>
      <c r="P339" s="26">
        <f t="shared" si="176"/>
        <v>0</v>
      </c>
      <c r="Q339" s="26">
        <f t="shared" si="176"/>
        <v>0</v>
      </c>
      <c r="R339" s="26">
        <f t="shared" si="176"/>
        <v>0</v>
      </c>
      <c r="S339" s="26">
        <f t="shared" si="176"/>
        <v>0</v>
      </c>
    </row>
    <row r="340" spans="1:20" s="12" customFormat="1" x14ac:dyDescent="0.25">
      <c r="B340" s="50" t="s">
        <v>476</v>
      </c>
      <c r="C340" s="24" t="s">
        <v>106</v>
      </c>
      <c r="D340" s="25"/>
      <c r="E340" s="54"/>
      <c r="F340" s="27" t="s">
        <v>16</v>
      </c>
      <c r="G340" s="26">
        <f t="shared" ref="G340" si="177">SUM(H340:S340)</f>
        <v>11865.692991056156</v>
      </c>
      <c r="H340" s="26">
        <f>'[2]PLANO ATIVIDADE - UJM'!E310</f>
        <v>137.41176470588235</v>
      </c>
      <c r="I340" s="26">
        <f>'[2]PLANO ATIVIDADE - UJM'!F310</f>
        <v>2045.3460487225188</v>
      </c>
      <c r="J340" s="26">
        <f>'[2]PLANO ATIVIDADE - UJM'!G310</f>
        <v>1636.9322330097086</v>
      </c>
      <c r="K340" s="26">
        <f>'[2]PLANO ATIVIDADE - UJM'!H310</f>
        <v>3289.8902621722846</v>
      </c>
      <c r="L340" s="26">
        <f>'[2]PLANO ATIVIDADE - UJM'!I310</f>
        <v>1998.5231952662725</v>
      </c>
      <c r="M340" s="26">
        <f>'[2]PLANO ATIVIDADE - UJM'!J310</f>
        <v>2678.41</v>
      </c>
      <c r="N340" s="26">
        <f>'[2]PLANO ATIVIDADE - UJM'!K310</f>
        <v>5.333333333333333</v>
      </c>
      <c r="O340" s="26">
        <f>'[2]PLANO ATIVIDADE - UJM'!L310</f>
        <v>0</v>
      </c>
      <c r="P340" s="26">
        <f>'[2]PLANO ATIVIDADE - UJM'!M310</f>
        <v>0</v>
      </c>
      <c r="Q340" s="26">
        <f>'[2]PLANO ATIVIDADE - UJM'!N310</f>
        <v>0</v>
      </c>
      <c r="R340" s="26">
        <f>'[2]PLANO ATIVIDADE - UJM'!O310</f>
        <v>0</v>
      </c>
      <c r="S340" s="26">
        <f>'[2]PLANO ATIVIDADE - UJM'!P310</f>
        <v>73.84615384615384</v>
      </c>
    </row>
    <row r="342" spans="1:20" s="12" customFormat="1" x14ac:dyDescent="0.25">
      <c r="B342" s="5"/>
      <c r="C342" s="28" t="s">
        <v>125</v>
      </c>
      <c r="D342" s="29"/>
      <c r="E342" s="89"/>
      <c r="F342" s="30"/>
      <c r="G342" s="31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3"/>
      <c r="T342" s="21"/>
    </row>
    <row r="343" spans="1:20" s="12" customFormat="1" x14ac:dyDescent="0.25">
      <c r="B343" s="44" t="s">
        <v>355</v>
      </c>
      <c r="C343" s="13" t="s">
        <v>125</v>
      </c>
      <c r="D343" s="19" t="s">
        <v>126</v>
      </c>
      <c r="E343" s="14"/>
      <c r="F343" s="14" t="s">
        <v>4</v>
      </c>
      <c r="G343" s="15">
        <f t="shared" ref="G343:G356" si="178">SUM(H343:S343)</f>
        <v>2752000.0030999994</v>
      </c>
      <c r="H343" s="16">
        <f>'[5]Premissas Cana-Conv'!E14</f>
        <v>320421</v>
      </c>
      <c r="I343" s="16">
        <f>'[5]Premissas Cana-Conv'!F14</f>
        <v>382689.79200000002</v>
      </c>
      <c r="J343" s="16">
        <f>'[5]Premissas Cana-Conv'!G14</f>
        <v>366271.2</v>
      </c>
      <c r="K343" s="16">
        <f>'[5]Premissas Cana-Conv'!H14</f>
        <v>347200</v>
      </c>
      <c r="L343" s="16">
        <f>'[5]Premissas Cana-Conv'!I14</f>
        <v>379408.38</v>
      </c>
      <c r="M343" s="16">
        <f>'[5]Premissas Cana-Conv'!J14</f>
        <v>365840.28</v>
      </c>
      <c r="N343" s="16">
        <f>'[5]Premissas Cana-Conv'!K14</f>
        <v>388368</v>
      </c>
      <c r="O343" s="16">
        <f>'[5]Premissas Cana-Conv'!L14</f>
        <v>201801.35109999962</v>
      </c>
      <c r="P343" s="16">
        <f>'[5]Premissas Cana-Conv'!M14</f>
        <v>0</v>
      </c>
      <c r="Q343" s="16">
        <f>'[5]Premissas Cana-Conv'!N14</f>
        <v>0</v>
      </c>
      <c r="R343" s="16">
        <f>'[5]Premissas Cana-Conv'!O14</f>
        <v>0</v>
      </c>
      <c r="S343" s="16">
        <f>'[5]Premissas Cana-Conv'!P14</f>
        <v>0</v>
      </c>
      <c r="T343" s="21"/>
    </row>
    <row r="344" spans="1:20" s="12" customFormat="1" x14ac:dyDescent="0.25">
      <c r="A344" s="5"/>
      <c r="B344" s="44" t="s">
        <v>355</v>
      </c>
      <c r="C344" s="13" t="s">
        <v>125</v>
      </c>
      <c r="D344" s="19" t="s">
        <v>127</v>
      </c>
      <c r="E344" s="14"/>
      <c r="F344" s="14" t="s">
        <v>4</v>
      </c>
      <c r="G344" s="15">
        <f t="shared" si="178"/>
        <v>50</v>
      </c>
      <c r="H344" s="16">
        <f>'[5]Premissas Cana-Org'!E22</f>
        <v>50</v>
      </c>
      <c r="I344" s="16">
        <f>'[5]Premissas Cana-Org'!F22</f>
        <v>0</v>
      </c>
      <c r="J344" s="16">
        <f>'[5]Premissas Cana-Org'!G22</f>
        <v>0</v>
      </c>
      <c r="K344" s="16">
        <f>'[5]Premissas Cana-Org'!H22</f>
        <v>0</v>
      </c>
      <c r="L344" s="16">
        <f>'[5]Premissas Cana-Org'!I22</f>
        <v>0</v>
      </c>
      <c r="M344" s="16">
        <f>'[5]Premissas Cana-Org'!J22</f>
        <v>0</v>
      </c>
      <c r="N344" s="16">
        <f>'[5]Premissas Cana-Org'!K22</f>
        <v>0</v>
      </c>
      <c r="O344" s="16">
        <f>'[5]Premissas Cana-Org'!L22</f>
        <v>0</v>
      </c>
      <c r="P344" s="16">
        <f>'[5]Premissas Cana-Org'!M22</f>
        <v>0</v>
      </c>
      <c r="Q344" s="16">
        <f>'[5]Premissas Cana-Org'!N22</f>
        <v>0</v>
      </c>
      <c r="R344" s="16">
        <f>'[5]Premissas Cana-Org'!O22</f>
        <v>0</v>
      </c>
      <c r="S344" s="16">
        <f>'[5]Premissas Cana-Org'!P22</f>
        <v>0</v>
      </c>
      <c r="T344" s="21" t="s">
        <v>89</v>
      </c>
    </row>
    <row r="345" spans="1:20" s="12" customFormat="1" x14ac:dyDescent="0.25">
      <c r="A345" s="5"/>
      <c r="B345" s="44" t="s">
        <v>355</v>
      </c>
      <c r="C345" s="13" t="s">
        <v>125</v>
      </c>
      <c r="D345" s="19" t="s">
        <v>128</v>
      </c>
      <c r="E345" s="14"/>
      <c r="F345" s="14" t="s">
        <v>4</v>
      </c>
      <c r="G345" s="15">
        <f t="shared" si="178"/>
        <v>60</v>
      </c>
      <c r="H345" s="16">
        <f>'[5]Premissas Cana-Org'!E29</f>
        <v>60</v>
      </c>
      <c r="I345" s="16">
        <f>'[5]Premissas Cana-Org'!F29</f>
        <v>0</v>
      </c>
      <c r="J345" s="16">
        <f>'[5]Premissas Cana-Org'!G29</f>
        <v>0</v>
      </c>
      <c r="K345" s="16">
        <f>'[5]Premissas Cana-Org'!H29</f>
        <v>0</v>
      </c>
      <c r="L345" s="16">
        <f>'[5]Premissas Cana-Org'!I29</f>
        <v>0</v>
      </c>
      <c r="M345" s="16">
        <f>'[5]Premissas Cana-Org'!J29</f>
        <v>0</v>
      </c>
      <c r="N345" s="16">
        <f>'[5]Premissas Cana-Org'!K29</f>
        <v>0</v>
      </c>
      <c r="O345" s="16">
        <f>'[5]Premissas Cana-Org'!L29</f>
        <v>0</v>
      </c>
      <c r="P345" s="16">
        <f>'[5]Premissas Cana-Org'!M29</f>
        <v>0</v>
      </c>
      <c r="Q345" s="16">
        <f>'[5]Premissas Cana-Org'!N29</f>
        <v>0</v>
      </c>
      <c r="R345" s="16">
        <f>'[5]Premissas Cana-Org'!O29</f>
        <v>0</v>
      </c>
      <c r="S345" s="16">
        <f>'[5]Premissas Cana-Org'!P29</f>
        <v>0</v>
      </c>
      <c r="T345" s="21"/>
    </row>
    <row r="346" spans="1:20" s="5" customFormat="1" x14ac:dyDescent="0.25">
      <c r="A346" s="5" t="s">
        <v>393</v>
      </c>
      <c r="B346" s="47" t="s">
        <v>355</v>
      </c>
      <c r="C346" s="34" t="s">
        <v>125</v>
      </c>
      <c r="D346" s="35" t="s">
        <v>129</v>
      </c>
      <c r="E346" s="36"/>
      <c r="F346" s="36" t="s">
        <v>4</v>
      </c>
      <c r="G346" s="37">
        <f t="shared" si="178"/>
        <v>7000</v>
      </c>
      <c r="H346" s="38">
        <f>'[5]Premissas Cana-Conv'!$E$15</f>
        <v>0</v>
      </c>
      <c r="I346" s="38">
        <v>7000</v>
      </c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21"/>
    </row>
    <row r="347" spans="1:20" s="5" customFormat="1" x14ac:dyDescent="0.25">
      <c r="A347" s="5" t="s">
        <v>393</v>
      </c>
      <c r="B347" s="47" t="s">
        <v>355</v>
      </c>
      <c r="C347" s="34" t="s">
        <v>125</v>
      </c>
      <c r="D347" s="35" t="s">
        <v>130</v>
      </c>
      <c r="E347" s="36"/>
      <c r="F347" s="36" t="s">
        <v>4</v>
      </c>
      <c r="G347" s="37">
        <f t="shared" si="178"/>
        <v>0</v>
      </c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21"/>
    </row>
    <row r="348" spans="1:20" s="12" customFormat="1" x14ac:dyDescent="0.25">
      <c r="B348" s="5"/>
      <c r="C348" s="24" t="s">
        <v>131</v>
      </c>
      <c r="D348" s="25"/>
      <c r="E348" s="54"/>
      <c r="F348" s="27" t="s">
        <v>4</v>
      </c>
      <c r="G348" s="26">
        <f t="shared" ref="G348" si="179">SUM(H348:S348)</f>
        <v>7110</v>
      </c>
      <c r="H348" s="26">
        <f>SUM(H344:H347)</f>
        <v>110</v>
      </c>
      <c r="I348" s="26">
        <f t="shared" ref="I348" si="180">SUM(I344:I347)</f>
        <v>7000</v>
      </c>
      <c r="J348" s="26">
        <f t="shared" ref="J348" si="181">SUM(J344:J347)</f>
        <v>0</v>
      </c>
      <c r="K348" s="26">
        <f t="shared" ref="K348" si="182">SUM(K344:K347)</f>
        <v>0</v>
      </c>
      <c r="L348" s="26">
        <f t="shared" ref="L348" si="183">SUM(L344:L347)</f>
        <v>0</v>
      </c>
      <c r="M348" s="26">
        <f t="shared" ref="M348" si="184">SUM(M344:M347)</f>
        <v>0</v>
      </c>
      <c r="N348" s="26">
        <f t="shared" ref="N348" si="185">SUM(N344:N347)</f>
        <v>0</v>
      </c>
      <c r="O348" s="26">
        <f t="shared" ref="O348" si="186">SUM(O344:O347)</f>
        <v>0</v>
      </c>
      <c r="P348" s="26">
        <f t="shared" ref="P348" si="187">SUM(P344:P347)</f>
        <v>0</v>
      </c>
      <c r="Q348" s="26">
        <f t="shared" ref="Q348" si="188">SUM(Q344:Q347)</f>
        <v>0</v>
      </c>
      <c r="R348" s="26">
        <f t="shared" ref="R348" si="189">SUM(R344:R347)</f>
        <v>0</v>
      </c>
      <c r="S348" s="26">
        <f t="shared" ref="S348" si="190">SUM(S344:S347)</f>
        <v>0</v>
      </c>
    </row>
    <row r="349" spans="1:20" s="12" customFormat="1" x14ac:dyDescent="0.25">
      <c r="A349" s="47" t="s">
        <v>362</v>
      </c>
      <c r="B349" s="44" t="s">
        <v>355</v>
      </c>
      <c r="C349" s="13" t="s">
        <v>125</v>
      </c>
      <c r="D349" s="19" t="s">
        <v>132</v>
      </c>
      <c r="E349" s="14"/>
      <c r="F349" s="14" t="s">
        <v>4</v>
      </c>
      <c r="G349" s="15">
        <f t="shared" si="178"/>
        <v>50000</v>
      </c>
      <c r="H349" s="16">
        <f>'[5]Premissas Cana-Conv'!E15</f>
        <v>0</v>
      </c>
      <c r="I349" s="16">
        <f>'[5]Premissas Cana-Conv'!F15</f>
        <v>0</v>
      </c>
      <c r="J349" s="16">
        <f>'[5]Premissas Cana-Conv'!G15</f>
        <v>17278</v>
      </c>
      <c r="K349" s="16">
        <f>'[5]Premissas Cana-Conv'!H15</f>
        <v>16036</v>
      </c>
      <c r="L349" s="16">
        <f>'[5]Premissas Cana-Conv'!I15</f>
        <v>0</v>
      </c>
      <c r="M349" s="16">
        <f>'[5]Premissas Cana-Conv'!J15</f>
        <v>16686</v>
      </c>
      <c r="N349" s="16">
        <f>'[5]Premissas Cana-Conv'!K15</f>
        <v>0</v>
      </c>
      <c r="O349" s="16">
        <f>'[5]Premissas Cana-Conv'!L15</f>
        <v>0</v>
      </c>
      <c r="P349" s="16">
        <f>'[5]Premissas Cana-Conv'!M15</f>
        <v>0</v>
      </c>
      <c r="Q349" s="16">
        <f>'[5]Premissas Cana-Conv'!N15</f>
        <v>0</v>
      </c>
      <c r="R349" s="16">
        <f>'[5]Premissas Cana-Conv'!O15</f>
        <v>0</v>
      </c>
      <c r="S349" s="16">
        <f>'[5]Premissas Cana-Conv'!P15</f>
        <v>0</v>
      </c>
      <c r="T349" s="21"/>
    </row>
    <row r="350" spans="1:20" s="5" customFormat="1" x14ac:dyDescent="0.25">
      <c r="A350" s="47" t="s">
        <v>362</v>
      </c>
      <c r="B350" s="47" t="s">
        <v>394</v>
      </c>
      <c r="C350" s="34" t="s">
        <v>125</v>
      </c>
      <c r="D350" s="35" t="s">
        <v>133</v>
      </c>
      <c r="E350" s="36"/>
      <c r="F350" s="36" t="s">
        <v>4</v>
      </c>
      <c r="G350" s="37">
        <f t="shared" si="178"/>
        <v>0</v>
      </c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21"/>
    </row>
    <row r="351" spans="1:20" s="5" customFormat="1" x14ac:dyDescent="0.25">
      <c r="A351" s="47" t="s">
        <v>362</v>
      </c>
      <c r="B351" s="47" t="s">
        <v>394</v>
      </c>
      <c r="C351" s="34" t="s">
        <v>125</v>
      </c>
      <c r="D351" s="35" t="s">
        <v>134</v>
      </c>
      <c r="E351" s="36"/>
      <c r="F351" s="36" t="s">
        <v>4</v>
      </c>
      <c r="G351" s="37">
        <f t="shared" si="178"/>
        <v>0</v>
      </c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21"/>
    </row>
    <row r="352" spans="1:20" s="12" customFormat="1" x14ac:dyDescent="0.25">
      <c r="A352" s="47"/>
      <c r="B352" s="48"/>
      <c r="C352" s="24" t="s">
        <v>135</v>
      </c>
      <c r="D352" s="25"/>
      <c r="E352" s="54"/>
      <c r="F352" s="27" t="s">
        <v>4</v>
      </c>
      <c r="G352" s="26">
        <f t="shared" si="178"/>
        <v>0</v>
      </c>
      <c r="H352" s="26">
        <f>H351+H350</f>
        <v>0</v>
      </c>
      <c r="I352" s="26">
        <f t="shared" ref="I352:S352" si="191">I351+I350</f>
        <v>0</v>
      </c>
      <c r="J352" s="26">
        <f t="shared" si="191"/>
        <v>0</v>
      </c>
      <c r="K352" s="26">
        <f t="shared" si="191"/>
        <v>0</v>
      </c>
      <c r="L352" s="26">
        <f t="shared" si="191"/>
        <v>0</v>
      </c>
      <c r="M352" s="26">
        <f t="shared" si="191"/>
        <v>0</v>
      </c>
      <c r="N352" s="26">
        <f t="shared" si="191"/>
        <v>0</v>
      </c>
      <c r="O352" s="26">
        <f t="shared" si="191"/>
        <v>0</v>
      </c>
      <c r="P352" s="26">
        <f t="shared" si="191"/>
        <v>0</v>
      </c>
      <c r="Q352" s="26">
        <f t="shared" si="191"/>
        <v>0</v>
      </c>
      <c r="R352" s="26">
        <f t="shared" si="191"/>
        <v>0</v>
      </c>
      <c r="S352" s="26">
        <f t="shared" si="191"/>
        <v>0</v>
      </c>
    </row>
    <row r="353" spans="1:20" s="12" customFormat="1" x14ac:dyDescent="0.25">
      <c r="A353" s="47"/>
      <c r="B353" s="44" t="s">
        <v>356</v>
      </c>
      <c r="C353" s="13" t="s">
        <v>125</v>
      </c>
      <c r="D353" s="19" t="s">
        <v>136</v>
      </c>
      <c r="E353" s="14"/>
      <c r="F353" s="14" t="s">
        <v>142</v>
      </c>
      <c r="G353" s="40">
        <f>IFERROR((G344+G349)/G354,0)</f>
        <v>2.4965113348682855</v>
      </c>
      <c r="H353" s="41">
        <f t="shared" ref="H353:S353" si="192">IFERROR((H344+H349)/H354,0)</f>
        <v>1.4512157442864231E-2</v>
      </c>
      <c r="I353" s="41">
        <f t="shared" si="192"/>
        <v>0</v>
      </c>
      <c r="J353" s="41">
        <f t="shared" si="192"/>
        <v>6.3898680894913698</v>
      </c>
      <c r="K353" s="41">
        <f t="shared" si="192"/>
        <v>91.5</v>
      </c>
      <c r="L353" s="41">
        <f t="shared" si="192"/>
        <v>0</v>
      </c>
      <c r="M353" s="41">
        <f t="shared" si="192"/>
        <v>9.0720311406763248</v>
      </c>
      <c r="N353" s="41">
        <f t="shared" si="192"/>
        <v>0</v>
      </c>
      <c r="O353" s="41">
        <f t="shared" si="192"/>
        <v>0</v>
      </c>
      <c r="P353" s="41">
        <f t="shared" si="192"/>
        <v>0</v>
      </c>
      <c r="Q353" s="41">
        <f t="shared" si="192"/>
        <v>0</v>
      </c>
      <c r="R353" s="41">
        <f t="shared" si="192"/>
        <v>0</v>
      </c>
      <c r="S353" s="41">
        <f t="shared" si="192"/>
        <v>0</v>
      </c>
      <c r="T353" s="21"/>
    </row>
    <row r="354" spans="1:20" s="12" customFormat="1" x14ac:dyDescent="0.25">
      <c r="A354" s="47"/>
      <c r="B354" s="44" t="s">
        <v>355</v>
      </c>
      <c r="C354" s="13" t="s">
        <v>125</v>
      </c>
      <c r="D354" s="19" t="s">
        <v>137</v>
      </c>
      <c r="E354" s="14"/>
      <c r="F354" s="14" t="s">
        <v>16</v>
      </c>
      <c r="G354" s="15">
        <f t="shared" si="178"/>
        <v>20047.976270310268</v>
      </c>
      <c r="H354" s="16">
        <f>'[5]Premissas Cana-Conv'!E22</f>
        <v>3445.3870967741937</v>
      </c>
      <c r="I354" s="16">
        <f>'[5]Premissas Cana-Conv'!F22</f>
        <v>2283.2199111111117</v>
      </c>
      <c r="J354" s="16">
        <f>'[5]Premissas Cana-Conv'!G22</f>
        <v>2703.9681818181821</v>
      </c>
      <c r="K354" s="16">
        <f>'[5]Premissas Cana-Conv'!H22</f>
        <v>175.2568306010929</v>
      </c>
      <c r="L354" s="16">
        <f>'[5]Premissas Cana-Conv'!I22</f>
        <v>2192.2155263157897</v>
      </c>
      <c r="M354" s="16">
        <f>'[5]Premissas Cana-Conv'!J22</f>
        <v>1839.2794007490641</v>
      </c>
      <c r="N354" s="16">
        <f>'[5]Premissas Cana-Conv'!K22</f>
        <v>4821.4525139664802</v>
      </c>
      <c r="O354" s="16">
        <f>'[5]Premissas Cana-Conv'!L22</f>
        <v>2587.1968089743541</v>
      </c>
      <c r="P354" s="16">
        <f>'[5]Premissas Cana-Conv'!M22</f>
        <v>0</v>
      </c>
      <c r="Q354" s="16">
        <f>'[5]Premissas Cana-Conv'!N22</f>
        <v>0</v>
      </c>
      <c r="R354" s="16">
        <f>'[5]Premissas Cana-Conv'!O22</f>
        <v>0</v>
      </c>
      <c r="S354" s="16">
        <f>'[5]Premissas Cana-Conv'!P22</f>
        <v>0</v>
      </c>
      <c r="T354" s="21"/>
    </row>
    <row r="355" spans="1:20" s="12" customFormat="1" x14ac:dyDescent="0.25">
      <c r="A355" s="47"/>
      <c r="B355" s="44" t="s">
        <v>356</v>
      </c>
      <c r="C355" s="13" t="s">
        <v>125</v>
      </c>
      <c r="D355" s="19" t="s">
        <v>138</v>
      </c>
      <c r="E355" s="14"/>
      <c r="F355" s="14" t="s">
        <v>142</v>
      </c>
      <c r="G355" s="40">
        <f>IFERROR(G345/G356,0)</f>
        <v>148.5</v>
      </c>
      <c r="H355" s="41">
        <f t="shared" ref="H355:S355" si="193">IFERROR(H345/H356,0)</f>
        <v>148.5</v>
      </c>
      <c r="I355" s="41">
        <f t="shared" si="193"/>
        <v>0</v>
      </c>
      <c r="J355" s="41">
        <f t="shared" si="193"/>
        <v>0</v>
      </c>
      <c r="K355" s="41">
        <f t="shared" si="193"/>
        <v>0</v>
      </c>
      <c r="L355" s="41">
        <f t="shared" si="193"/>
        <v>0</v>
      </c>
      <c r="M355" s="41">
        <f t="shared" si="193"/>
        <v>0</v>
      </c>
      <c r="N355" s="41">
        <f t="shared" si="193"/>
        <v>0</v>
      </c>
      <c r="O355" s="41">
        <f t="shared" si="193"/>
        <v>0</v>
      </c>
      <c r="P355" s="41">
        <f t="shared" si="193"/>
        <v>0</v>
      </c>
      <c r="Q355" s="41">
        <f t="shared" si="193"/>
        <v>0</v>
      </c>
      <c r="R355" s="41">
        <f t="shared" si="193"/>
        <v>0</v>
      </c>
      <c r="S355" s="41">
        <f t="shared" si="193"/>
        <v>0</v>
      </c>
      <c r="T355" s="21"/>
    </row>
    <row r="356" spans="1:20" s="12" customFormat="1" x14ac:dyDescent="0.25">
      <c r="A356" s="47"/>
      <c r="B356" s="44" t="s">
        <v>355</v>
      </c>
      <c r="C356" s="13" t="s">
        <v>125</v>
      </c>
      <c r="D356" s="19" t="s">
        <v>139</v>
      </c>
      <c r="E356" s="14"/>
      <c r="F356" s="14" t="s">
        <v>16</v>
      </c>
      <c r="G356" s="15">
        <f t="shared" si="178"/>
        <v>0.40404040404040403</v>
      </c>
      <c r="H356" s="16">
        <f>'[5]Premissas Cana-Org'!E41</f>
        <v>0.40404040404040403</v>
      </c>
      <c r="I356" s="16">
        <f>'[5]Premissas Cana-Org'!F41</f>
        <v>0</v>
      </c>
      <c r="J356" s="16">
        <f>'[5]Premissas Cana-Org'!G41</f>
        <v>0</v>
      </c>
      <c r="K356" s="16">
        <f>'[5]Premissas Cana-Org'!H41</f>
        <v>0</v>
      </c>
      <c r="L356" s="16">
        <f>'[5]Premissas Cana-Org'!I41</f>
        <v>0</v>
      </c>
      <c r="M356" s="16">
        <f>'[5]Premissas Cana-Org'!J41</f>
        <v>0</v>
      </c>
      <c r="N356" s="16">
        <f>'[5]Premissas Cana-Org'!K41</f>
        <v>0</v>
      </c>
      <c r="O356" s="16">
        <f>'[5]Premissas Cana-Org'!L41</f>
        <v>0</v>
      </c>
      <c r="P356" s="16">
        <f>'[5]Premissas Cana-Org'!M41</f>
        <v>0</v>
      </c>
      <c r="Q356" s="16">
        <f>'[5]Premissas Cana-Org'!N41</f>
        <v>0</v>
      </c>
      <c r="R356" s="16">
        <f>'[5]Premissas Cana-Org'!O41</f>
        <v>0</v>
      </c>
      <c r="S356" s="16">
        <f>'[5]Premissas Cana-Org'!P41</f>
        <v>0</v>
      </c>
      <c r="T356" s="21"/>
    </row>
    <row r="357" spans="1:20" s="5" customFormat="1" x14ac:dyDescent="0.25">
      <c r="A357" s="47" t="s">
        <v>362</v>
      </c>
      <c r="B357" s="47" t="s">
        <v>394</v>
      </c>
      <c r="C357" s="34" t="s">
        <v>125</v>
      </c>
      <c r="D357" s="35" t="s">
        <v>140</v>
      </c>
      <c r="E357" s="36"/>
      <c r="F357" s="36" t="s">
        <v>16</v>
      </c>
      <c r="G357" s="37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21"/>
    </row>
    <row r="358" spans="1:20" s="5" customFormat="1" x14ac:dyDescent="0.25">
      <c r="A358" s="47" t="s">
        <v>362</v>
      </c>
      <c r="B358" s="47" t="s">
        <v>394</v>
      </c>
      <c r="C358" s="34" t="s">
        <v>125</v>
      </c>
      <c r="D358" s="35" t="s">
        <v>141</v>
      </c>
      <c r="E358" s="36"/>
      <c r="F358" s="36" t="s">
        <v>16</v>
      </c>
      <c r="G358" s="37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21"/>
    </row>
    <row r="359" spans="1:20" s="12" customFormat="1" x14ac:dyDescent="0.25">
      <c r="A359" s="45"/>
      <c r="B359" s="48"/>
      <c r="C359" s="24" t="s">
        <v>143</v>
      </c>
      <c r="D359" s="25"/>
      <c r="E359" s="54"/>
      <c r="F359" s="27" t="s">
        <v>4</v>
      </c>
      <c r="G359" s="26">
        <f t="shared" ref="G359" si="194">SUM(H359:S359)</f>
        <v>20048.380310714307</v>
      </c>
      <c r="H359" s="26">
        <f>H354+H356+H357+H358</f>
        <v>3445.7911371782338</v>
      </c>
      <c r="I359" s="26">
        <f t="shared" ref="I359:S359" si="195">I354+I356+I357+I358</f>
        <v>2283.2199111111117</v>
      </c>
      <c r="J359" s="26">
        <f t="shared" si="195"/>
        <v>2703.9681818181821</v>
      </c>
      <c r="K359" s="26">
        <f t="shared" si="195"/>
        <v>175.2568306010929</v>
      </c>
      <c r="L359" s="26">
        <f t="shared" si="195"/>
        <v>2192.2155263157897</v>
      </c>
      <c r="M359" s="26">
        <f t="shared" si="195"/>
        <v>1839.2794007490641</v>
      </c>
      <c r="N359" s="26">
        <f t="shared" si="195"/>
        <v>4821.4525139664802</v>
      </c>
      <c r="O359" s="26">
        <f t="shared" si="195"/>
        <v>2587.1968089743541</v>
      </c>
      <c r="P359" s="26">
        <f t="shared" si="195"/>
        <v>0</v>
      </c>
      <c r="Q359" s="26">
        <f t="shared" si="195"/>
        <v>0</v>
      </c>
      <c r="R359" s="26">
        <f t="shared" si="195"/>
        <v>0</v>
      </c>
      <c r="S359" s="26">
        <f t="shared" si="195"/>
        <v>0</v>
      </c>
    </row>
    <row r="362" spans="1:20" s="5" customFormat="1" x14ac:dyDescent="0.25">
      <c r="A362" s="47" t="s">
        <v>478</v>
      </c>
      <c r="B362" s="47"/>
      <c r="C362" s="34" t="s">
        <v>477</v>
      </c>
      <c r="D362" s="35"/>
      <c r="E362" s="36"/>
      <c r="F362" s="36"/>
      <c r="G362" s="37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21"/>
    </row>
  </sheetData>
  <conditionalFormatting sqref="D97:E99 H97:S99 C134:E134 C136:E136 C173:S179 C200:S206 C168:S168 C208:S209 C227:H230 C236:H236 C237:E237 C254:S256 C287:S291 C293:S294 C320:G323 C330:S330 C324:S328">
    <cfRule type="cellIs" dxfId="2139" priority="3790" stopIfTrue="1" operator="lessThan">
      <formula>0</formula>
    </cfRule>
  </conditionalFormatting>
  <conditionalFormatting sqref="D11:E11">
    <cfRule type="cellIs" dxfId="2138" priority="3478" stopIfTrue="1" operator="lessThan">
      <formula>0</formula>
    </cfRule>
  </conditionalFormatting>
  <conditionalFormatting sqref="K11:P11 C11:G11">
    <cfRule type="cellIs" dxfId="2137" priority="3477" stopIfTrue="1" operator="lessThan">
      <formula>0</formula>
    </cfRule>
  </conditionalFormatting>
  <conditionalFormatting sqref="D25:E25">
    <cfRule type="cellIs" dxfId="2136" priority="3409" stopIfTrue="1" operator="lessThan">
      <formula>0</formula>
    </cfRule>
  </conditionalFormatting>
  <conditionalFormatting sqref="O11">
    <cfRule type="cellIs" dxfId="2135" priority="3463" stopIfTrue="1" operator="lessThan">
      <formula>0</formula>
    </cfRule>
  </conditionalFormatting>
  <conditionalFormatting sqref="G38">
    <cfRule type="cellIs" dxfId="2134" priority="3148" stopIfTrue="1" operator="lessThan">
      <formula>0</formula>
    </cfRule>
  </conditionalFormatting>
  <conditionalFormatting sqref="I38:S38">
    <cfRule type="cellIs" dxfId="2133" priority="3149" stopIfTrue="1" operator="lessThan">
      <formula>0</formula>
    </cfRule>
  </conditionalFormatting>
  <conditionalFormatting sqref="M11">
    <cfRule type="cellIs" dxfId="2132" priority="3476" stopIfTrue="1" operator="lessThan">
      <formula>0</formula>
    </cfRule>
  </conditionalFormatting>
  <conditionalFormatting sqref="C11">
    <cfRule type="cellIs" dxfId="2131" priority="3475" stopIfTrue="1" operator="lessThan">
      <formula>0</formula>
    </cfRule>
  </conditionalFormatting>
  <conditionalFormatting sqref="K11">
    <cfRule type="cellIs" dxfId="2130" priority="3473" stopIfTrue="1" operator="lessThan">
      <formula>0</formula>
    </cfRule>
  </conditionalFormatting>
  <conditionalFormatting sqref="K11">
    <cfRule type="cellIs" dxfId="2129" priority="3474" stopIfTrue="1" operator="lessThan">
      <formula>0</formula>
    </cfRule>
  </conditionalFormatting>
  <conditionalFormatting sqref="L11">
    <cfRule type="cellIs" dxfId="2128" priority="3472" stopIfTrue="1" operator="lessThan">
      <formula>0</formula>
    </cfRule>
  </conditionalFormatting>
  <conditionalFormatting sqref="L11">
    <cfRule type="cellIs" dxfId="2127" priority="3471" stopIfTrue="1" operator="lessThan">
      <formula>0</formula>
    </cfRule>
  </conditionalFormatting>
  <conditionalFormatting sqref="H11:S11">
    <cfRule type="cellIs" dxfId="2126" priority="3469" stopIfTrue="1" operator="lessThan">
      <formula>0</formula>
    </cfRule>
  </conditionalFormatting>
  <conditionalFormatting sqref="I11">
    <cfRule type="cellIs" dxfId="2125" priority="3467" stopIfTrue="1" operator="lessThan">
      <formula>0</formula>
    </cfRule>
  </conditionalFormatting>
  <conditionalFormatting sqref="F11:G11">
    <cfRule type="cellIs" dxfId="2124" priority="3470" stopIfTrue="1" operator="lessThan">
      <formula>0</formula>
    </cfRule>
  </conditionalFormatting>
  <conditionalFormatting sqref="H11:S11">
    <cfRule type="cellIs" dxfId="2123" priority="3468" stopIfTrue="1" operator="lessThan">
      <formula>0</formula>
    </cfRule>
  </conditionalFormatting>
  <conditionalFormatting sqref="J11">
    <cfRule type="cellIs" dxfId="2122" priority="3465" stopIfTrue="1" operator="lessThan">
      <formula>0</formula>
    </cfRule>
  </conditionalFormatting>
  <conditionalFormatting sqref="I11">
    <cfRule type="cellIs" dxfId="2121" priority="3466" stopIfTrue="1" operator="lessThan">
      <formula>0</formula>
    </cfRule>
  </conditionalFormatting>
  <conditionalFormatting sqref="J11">
    <cfRule type="cellIs" dxfId="2120" priority="3464" stopIfTrue="1" operator="lessThan">
      <formula>0</formula>
    </cfRule>
  </conditionalFormatting>
  <conditionalFormatting sqref="O11">
    <cfRule type="cellIs" dxfId="2119" priority="3462" stopIfTrue="1" operator="lessThan">
      <formula>0</formula>
    </cfRule>
  </conditionalFormatting>
  <conditionalFormatting sqref="C80:C81">
    <cfRule type="cellIs" dxfId="2118" priority="2629" stopIfTrue="1" operator="lessThan">
      <formula>0</formula>
    </cfRule>
  </conditionalFormatting>
  <conditionalFormatting sqref="I38:S38">
    <cfRule type="cellIs" dxfId="2117" priority="3150" stopIfTrue="1" operator="lessThan">
      <formula>0</formula>
    </cfRule>
  </conditionalFormatting>
  <conditionalFormatting sqref="F25:G25">
    <cfRule type="cellIs" dxfId="2116" priority="3398" stopIfTrue="1" operator="lessThan">
      <formula>0</formula>
    </cfRule>
  </conditionalFormatting>
  <conditionalFormatting sqref="D39:E45">
    <cfRule type="cellIs" dxfId="2115" priority="3146" stopIfTrue="1" operator="lessThan">
      <formula>0</formula>
    </cfRule>
  </conditionalFormatting>
  <conditionalFormatting sqref="C39:E45">
    <cfRule type="cellIs" dxfId="2114" priority="3145" stopIfTrue="1" operator="lessThan">
      <formula>0</formula>
    </cfRule>
  </conditionalFormatting>
  <conditionalFormatting sqref="F25:G25">
    <cfRule type="cellIs" dxfId="2113" priority="3397" stopIfTrue="1" operator="lessThan">
      <formula>0</formula>
    </cfRule>
  </conditionalFormatting>
  <conditionalFormatting sqref="G38">
    <cfRule type="cellIs" dxfId="2112" priority="3147" stopIfTrue="1" operator="lessThan">
      <formula>0</formula>
    </cfRule>
  </conditionalFormatting>
  <conditionalFormatting sqref="H39:H45">
    <cfRule type="cellIs" dxfId="2111" priority="3141" stopIfTrue="1" operator="lessThan">
      <formula>0</formula>
    </cfRule>
  </conditionalFormatting>
  <conditionalFormatting sqref="C39:C45">
    <cfRule type="cellIs" dxfId="2110" priority="3144" stopIfTrue="1" operator="lessThan">
      <formula>0</formula>
    </cfRule>
  </conditionalFormatting>
  <conditionalFormatting sqref="F39:G45">
    <cfRule type="cellIs" dxfId="2109" priority="3142" stopIfTrue="1" operator="lessThan">
      <formula>0</formula>
    </cfRule>
  </conditionalFormatting>
  <conditionalFormatting sqref="F39:G45">
    <cfRule type="cellIs" dxfId="2108" priority="3143" stopIfTrue="1" operator="lessThan">
      <formula>0</formula>
    </cfRule>
  </conditionalFormatting>
  <conditionalFormatting sqref="H39:H45">
    <cfRule type="cellIs" dxfId="2107" priority="3140" stopIfTrue="1" operator="lessThan">
      <formula>0</formula>
    </cfRule>
  </conditionalFormatting>
  <conditionalFormatting sqref="H39:H45">
    <cfRule type="cellIs" dxfId="2106" priority="3138" stopIfTrue="1" operator="lessThan">
      <formula>0</formula>
    </cfRule>
  </conditionalFormatting>
  <conditionalFormatting sqref="H39:H45">
    <cfRule type="cellIs" dxfId="2105" priority="3139" stopIfTrue="1" operator="lessThan">
      <formula>0</formula>
    </cfRule>
  </conditionalFormatting>
  <conditionalFormatting sqref="H25">
    <cfRule type="cellIs" dxfId="2104" priority="3310" stopIfTrue="1" operator="lessThan">
      <formula>0</formula>
    </cfRule>
  </conditionalFormatting>
  <conditionalFormatting sqref="H25">
    <cfRule type="cellIs" dxfId="2103" priority="3311" stopIfTrue="1" operator="lessThan">
      <formula>0</formula>
    </cfRule>
  </conditionalFormatting>
  <conditionalFormatting sqref="C25">
    <cfRule type="cellIs" dxfId="2102" priority="3359" stopIfTrue="1" operator="lessThan">
      <formula>0</formula>
    </cfRule>
  </conditionalFormatting>
  <conditionalFormatting sqref="D25:E25">
    <cfRule type="cellIs" dxfId="2101" priority="3408" stopIfTrue="1" operator="lessThan">
      <formula>0</formula>
    </cfRule>
  </conditionalFormatting>
  <conditionalFormatting sqref="F47">
    <cfRule type="cellIs" dxfId="2100" priority="3100" stopIfTrue="1" operator="lessThan">
      <formula>0</formula>
    </cfRule>
  </conditionalFormatting>
  <conditionalFormatting sqref="I30:S33">
    <cfRule type="cellIs" dxfId="2099" priority="3256" stopIfTrue="1" operator="lessThan">
      <formula>0</formula>
    </cfRule>
  </conditionalFormatting>
  <conditionalFormatting sqref="I30:S33">
    <cfRule type="cellIs" dxfId="2098" priority="3257" stopIfTrue="1" operator="lessThan">
      <formula>0</formula>
    </cfRule>
  </conditionalFormatting>
  <conditionalFormatting sqref="I30:S33">
    <cfRule type="cellIs" dxfId="2097" priority="3259" stopIfTrue="1" operator="lessThan">
      <formula>0</formula>
    </cfRule>
  </conditionalFormatting>
  <conditionalFormatting sqref="I30:S33">
    <cfRule type="cellIs" dxfId="2096" priority="3258" stopIfTrue="1" operator="lessThan">
      <formula>0</formula>
    </cfRule>
  </conditionalFormatting>
  <conditionalFormatting sqref="C48:F48">
    <cfRule type="cellIs" dxfId="2095" priority="3091" stopIfTrue="1" operator="lessThan">
      <formula>0</formula>
    </cfRule>
  </conditionalFormatting>
  <conditionalFormatting sqref="D48:E48">
    <cfRule type="cellIs" dxfId="2094" priority="3092" stopIfTrue="1" operator="lessThan">
      <formula>0</formula>
    </cfRule>
  </conditionalFormatting>
  <conditionalFormatting sqref="I47:S47">
    <cfRule type="cellIs" dxfId="2093" priority="3093" stopIfTrue="1" operator="lessThan">
      <formula>0</formula>
    </cfRule>
  </conditionalFormatting>
  <conditionalFormatting sqref="C48">
    <cfRule type="cellIs" dxfId="2092" priority="3090" stopIfTrue="1" operator="lessThan">
      <formula>0</formula>
    </cfRule>
  </conditionalFormatting>
  <conditionalFormatting sqref="H48">
    <cfRule type="cellIs" dxfId="2091" priority="3088" stopIfTrue="1" operator="lessThan">
      <formula>0</formula>
    </cfRule>
  </conditionalFormatting>
  <conditionalFormatting sqref="F48">
    <cfRule type="cellIs" dxfId="2090" priority="3089" stopIfTrue="1" operator="lessThan">
      <formula>0</formula>
    </cfRule>
  </conditionalFormatting>
  <conditionalFormatting sqref="I48:S48">
    <cfRule type="cellIs" dxfId="2089" priority="3086" stopIfTrue="1" operator="lessThan">
      <formula>0</formula>
    </cfRule>
  </conditionalFormatting>
  <conditionalFormatting sqref="H48">
    <cfRule type="cellIs" dxfId="2088" priority="3087" stopIfTrue="1" operator="lessThan">
      <formula>0</formula>
    </cfRule>
  </conditionalFormatting>
  <conditionalFormatting sqref="G80:G81">
    <cfRule type="cellIs" dxfId="2087" priority="2614" stopIfTrue="1" operator="lessThan">
      <formula>0</formula>
    </cfRule>
  </conditionalFormatting>
  <conditionalFormatting sqref="H25">
    <cfRule type="cellIs" dxfId="2086" priority="3309" stopIfTrue="1" operator="lessThan">
      <formula>0</formula>
    </cfRule>
  </conditionalFormatting>
  <conditionalFormatting sqref="G80:G81">
    <cfRule type="cellIs" dxfId="2085" priority="2615" stopIfTrue="1" operator="lessThan">
      <formula>0</formula>
    </cfRule>
  </conditionalFormatting>
  <conditionalFormatting sqref="H25">
    <cfRule type="cellIs" dxfId="2084" priority="3308" stopIfTrue="1" operator="lessThan">
      <formula>0</formula>
    </cfRule>
  </conditionalFormatting>
  <conditionalFormatting sqref="I25:S25">
    <cfRule type="cellIs" dxfId="2083" priority="3302" stopIfTrue="1" operator="lessThan">
      <formula>0</formula>
    </cfRule>
  </conditionalFormatting>
  <conditionalFormatting sqref="I25:S25">
    <cfRule type="cellIs" dxfId="2082" priority="3303" stopIfTrue="1" operator="lessThan">
      <formula>0</formula>
    </cfRule>
  </conditionalFormatting>
  <conditionalFormatting sqref="I25:S25">
    <cfRule type="cellIs" dxfId="2081" priority="3300" stopIfTrue="1" operator="lessThan">
      <formula>0</formula>
    </cfRule>
  </conditionalFormatting>
  <conditionalFormatting sqref="I25:S25">
    <cfRule type="cellIs" dxfId="2080" priority="3301" stopIfTrue="1" operator="lessThan">
      <formula>0</formula>
    </cfRule>
  </conditionalFormatting>
  <conditionalFormatting sqref="C25">
    <cfRule type="cellIs" dxfId="2079" priority="3360" stopIfTrue="1" operator="lessThan">
      <formula>0</formula>
    </cfRule>
  </conditionalFormatting>
  <conditionalFormatting sqref="D28:E28 D30:E33">
    <cfRule type="cellIs" dxfId="2078" priority="3299" stopIfTrue="1" operator="lessThan">
      <formula>0</formula>
    </cfRule>
  </conditionalFormatting>
  <conditionalFormatting sqref="F28:G28 F30:G33">
    <cfRule type="cellIs" dxfId="2077" priority="3296" stopIfTrue="1" operator="lessThan">
      <formula>0</formula>
    </cfRule>
  </conditionalFormatting>
  <conditionalFormatting sqref="F28:G28 F30:G33">
    <cfRule type="cellIs" dxfId="2076" priority="3295" stopIfTrue="1" operator="lessThan">
      <formula>0</formula>
    </cfRule>
  </conditionalFormatting>
  <conditionalFormatting sqref="G47">
    <cfRule type="cellIs" dxfId="2075" priority="3098" stopIfTrue="1" operator="lessThan">
      <formula>0</formula>
    </cfRule>
  </conditionalFormatting>
  <conditionalFormatting sqref="C28:E28 C30:E33">
    <cfRule type="cellIs" dxfId="2074" priority="3298" stopIfTrue="1" operator="lessThan">
      <formula>0</formula>
    </cfRule>
  </conditionalFormatting>
  <conditionalFormatting sqref="C28 C30:C33">
    <cfRule type="cellIs" dxfId="2073" priority="3297" stopIfTrue="1" operator="lessThan">
      <formula>0</formula>
    </cfRule>
  </conditionalFormatting>
  <conditionalFormatting sqref="H28 H30:H33">
    <cfRule type="cellIs" dxfId="2072" priority="3294" stopIfTrue="1" operator="lessThan">
      <formula>0</formula>
    </cfRule>
  </conditionalFormatting>
  <conditionalFormatting sqref="H28 H30:H33">
    <cfRule type="cellIs" dxfId="2071" priority="3293" stopIfTrue="1" operator="lessThan">
      <formula>0</formula>
    </cfRule>
  </conditionalFormatting>
  <conditionalFormatting sqref="H28 H30:H33">
    <cfRule type="cellIs" dxfId="2070" priority="3292" stopIfTrue="1" operator="lessThan">
      <formula>0</formula>
    </cfRule>
  </conditionalFormatting>
  <conditionalFormatting sqref="H28 H30:H33">
    <cfRule type="cellIs" dxfId="2069" priority="3291" stopIfTrue="1" operator="lessThan">
      <formula>0</formula>
    </cfRule>
  </conditionalFormatting>
  <conditionalFormatting sqref="D78:E78 H78">
    <cfRule type="cellIs" dxfId="2068" priority="2715" stopIfTrue="1" operator="lessThan">
      <formula>0</formula>
    </cfRule>
  </conditionalFormatting>
  <conditionalFormatting sqref="D78:E78">
    <cfRule type="cellIs" dxfId="2067" priority="2716" stopIfTrue="1" operator="lessThan">
      <formula>0</formula>
    </cfRule>
  </conditionalFormatting>
  <conditionalFormatting sqref="H77:S77">
    <cfRule type="cellIs" dxfId="2066" priority="2718" stopIfTrue="1" operator="lessThan">
      <formula>0</formula>
    </cfRule>
  </conditionalFormatting>
  <conditionalFormatting sqref="D78:E78">
    <cfRule type="cellIs" dxfId="2065" priority="2717" stopIfTrue="1" operator="lessThan">
      <formula>0</formula>
    </cfRule>
  </conditionalFormatting>
  <conditionalFormatting sqref="C34:F34">
    <cfRule type="cellIs" dxfId="2064" priority="3199" stopIfTrue="1" operator="lessThan">
      <formula>0</formula>
    </cfRule>
  </conditionalFormatting>
  <conditionalFormatting sqref="D34:E34">
    <cfRule type="cellIs" dxfId="2063" priority="3200" stopIfTrue="1" operator="lessThan">
      <formula>0</formula>
    </cfRule>
  </conditionalFormatting>
  <conditionalFormatting sqref="D78:E78 H78">
    <cfRule type="cellIs" dxfId="2062" priority="2714" stopIfTrue="1" operator="lessThan">
      <formula>0</formula>
    </cfRule>
  </conditionalFormatting>
  <conditionalFormatting sqref="D78:E78 H78">
    <cfRule type="cellIs" dxfId="2061" priority="2713" stopIfTrue="1" operator="lessThan">
      <formula>0</formula>
    </cfRule>
  </conditionalFormatting>
  <conditionalFormatting sqref="C34">
    <cfRule type="cellIs" dxfId="2060" priority="3197" stopIfTrue="1" operator="lessThan">
      <formula>0</formula>
    </cfRule>
  </conditionalFormatting>
  <conditionalFormatting sqref="F34">
    <cfRule type="cellIs" dxfId="2059" priority="3192" stopIfTrue="1" operator="lessThan">
      <formula>0</formula>
    </cfRule>
  </conditionalFormatting>
  <conditionalFormatting sqref="I47:S47">
    <cfRule type="cellIs" dxfId="2058" priority="3096" stopIfTrue="1" operator="lessThan">
      <formula>0</formula>
    </cfRule>
  </conditionalFormatting>
  <conditionalFormatting sqref="I47:S47">
    <cfRule type="cellIs" dxfId="2057" priority="3095" stopIfTrue="1" operator="lessThan">
      <formula>0</formula>
    </cfRule>
  </conditionalFormatting>
  <conditionalFormatting sqref="G47">
    <cfRule type="cellIs" dxfId="2056" priority="3097" stopIfTrue="1" operator="lessThan">
      <formula>0</formula>
    </cfRule>
  </conditionalFormatting>
  <conditionalFormatting sqref="G80:G81">
    <cfRule type="cellIs" dxfId="2055" priority="2617" stopIfTrue="1" operator="lessThan">
      <formula>0</formula>
    </cfRule>
  </conditionalFormatting>
  <conditionalFormatting sqref="I47:S47">
    <cfRule type="cellIs" dxfId="2054" priority="3094" stopIfTrue="1" operator="lessThan">
      <formula>0</formula>
    </cfRule>
  </conditionalFormatting>
  <conditionalFormatting sqref="F80:F81">
    <cfRule type="cellIs" dxfId="2053" priority="2618" stopIfTrue="1" operator="lessThan">
      <formula>0</formula>
    </cfRule>
  </conditionalFormatting>
  <conditionalFormatting sqref="F80:F81">
    <cfRule type="cellIs" dxfId="2052" priority="2619" stopIfTrue="1" operator="lessThan">
      <formula>0</formula>
    </cfRule>
  </conditionalFormatting>
  <conditionalFormatting sqref="G80:G81">
    <cfRule type="cellIs" dxfId="2051" priority="2616" stopIfTrue="1" operator="lessThan">
      <formula>0</formula>
    </cfRule>
  </conditionalFormatting>
  <conditionalFormatting sqref="G53">
    <cfRule type="cellIs" dxfId="2050" priority="2962" stopIfTrue="1" operator="lessThan">
      <formula>0</formula>
    </cfRule>
  </conditionalFormatting>
  <conditionalFormatting sqref="G53">
    <cfRule type="cellIs" dxfId="2049" priority="2963" stopIfTrue="1" operator="lessThan">
      <formula>0</formula>
    </cfRule>
  </conditionalFormatting>
  <conditionalFormatting sqref="G48">
    <cfRule type="cellIs" dxfId="2048" priority="2960" stopIfTrue="1" operator="lessThan">
      <formula>0</formula>
    </cfRule>
  </conditionalFormatting>
  <conditionalFormatting sqref="G48">
    <cfRule type="cellIs" dxfId="2047" priority="2961" stopIfTrue="1" operator="lessThan">
      <formula>0</formula>
    </cfRule>
  </conditionalFormatting>
  <conditionalFormatting sqref="F47">
    <cfRule type="cellIs" dxfId="2046" priority="3099" stopIfTrue="1" operator="lessThan">
      <formula>0</formula>
    </cfRule>
  </conditionalFormatting>
  <conditionalFormatting sqref="I70:S76">
    <cfRule type="cellIs" dxfId="2045" priority="2728" stopIfTrue="1" operator="lessThan">
      <formula>0</formula>
    </cfRule>
  </conditionalFormatting>
  <conditionalFormatting sqref="I70:S76">
    <cfRule type="cellIs" dxfId="2044" priority="2729" stopIfTrue="1" operator="lessThan">
      <formula>0</formula>
    </cfRule>
  </conditionalFormatting>
  <conditionalFormatting sqref="D77:E77">
    <cfRule type="cellIs" dxfId="2043" priority="2727" stopIfTrue="1" operator="lessThan">
      <formula>0</formula>
    </cfRule>
  </conditionalFormatting>
  <conditionalFormatting sqref="C77:F77">
    <cfRule type="cellIs" dxfId="2042" priority="2726" stopIfTrue="1" operator="lessThan">
      <formula>0</formula>
    </cfRule>
  </conditionalFormatting>
  <conditionalFormatting sqref="C77">
    <cfRule type="cellIs" dxfId="2041" priority="2725" stopIfTrue="1" operator="lessThan">
      <formula>0</formula>
    </cfRule>
  </conditionalFormatting>
  <conditionalFormatting sqref="F77">
    <cfRule type="cellIs" dxfId="2040" priority="2724" stopIfTrue="1" operator="lessThan">
      <formula>0</formula>
    </cfRule>
  </conditionalFormatting>
  <conditionalFormatting sqref="G77">
    <cfRule type="cellIs" dxfId="2039" priority="2721" stopIfTrue="1" operator="lessThan">
      <formula>0</formula>
    </cfRule>
  </conditionalFormatting>
  <conditionalFormatting sqref="H77:S77">
    <cfRule type="cellIs" dxfId="2038" priority="2719" stopIfTrue="1" operator="lessThan">
      <formula>0</formula>
    </cfRule>
  </conditionalFormatting>
  <conditionalFormatting sqref="G77">
    <cfRule type="cellIs" dxfId="2037" priority="2720" stopIfTrue="1" operator="lessThan">
      <formula>0</formula>
    </cfRule>
  </conditionalFormatting>
  <conditionalFormatting sqref="O89">
    <cfRule type="cellIs" dxfId="2036" priority="2510" stopIfTrue="1" operator="lessThan">
      <formula>0</formula>
    </cfRule>
  </conditionalFormatting>
  <conditionalFormatting sqref="C80:C81">
    <cfRule type="cellIs" dxfId="2035" priority="2626" stopIfTrue="1" operator="lessThan">
      <formula>0</formula>
    </cfRule>
  </conditionalFormatting>
  <conditionalFormatting sqref="F80:F81">
    <cfRule type="cellIs" dxfId="2034" priority="2622" stopIfTrue="1" operator="lessThan">
      <formula>0</formula>
    </cfRule>
  </conditionalFormatting>
  <conditionalFormatting sqref="F80:F81">
    <cfRule type="cellIs" dxfId="2033" priority="2621" stopIfTrue="1" operator="lessThan">
      <formula>0</formula>
    </cfRule>
  </conditionalFormatting>
  <conditionalFormatting sqref="C80:C81">
    <cfRule type="cellIs" dxfId="2032" priority="2624" stopIfTrue="1" operator="lessThan">
      <formula>0</formula>
    </cfRule>
  </conditionalFormatting>
  <conditionalFormatting sqref="F80:F81">
    <cfRule type="cellIs" dxfId="2031" priority="2623" stopIfTrue="1" operator="lessThan">
      <formula>0</formula>
    </cfRule>
  </conditionalFormatting>
  <conditionalFormatting sqref="G57">
    <cfRule type="cellIs" dxfId="2030" priority="2966" stopIfTrue="1" operator="lessThan">
      <formula>0</formula>
    </cfRule>
  </conditionalFormatting>
  <conditionalFormatting sqref="G57">
    <cfRule type="cellIs" dxfId="2029" priority="2967" stopIfTrue="1" operator="lessThan">
      <formula>0</formula>
    </cfRule>
  </conditionalFormatting>
  <conditionalFormatting sqref="H34">
    <cfRule type="cellIs" dxfId="2028" priority="3183" stopIfTrue="1" operator="lessThan">
      <formula>0</formula>
    </cfRule>
  </conditionalFormatting>
  <conditionalFormatting sqref="H34">
    <cfRule type="cellIs" dxfId="2027" priority="3182" stopIfTrue="1" operator="lessThan">
      <formula>0</formula>
    </cfRule>
  </conditionalFormatting>
  <conditionalFormatting sqref="I34:S34">
    <cfRule type="cellIs" dxfId="2026" priority="3181" stopIfTrue="1" operator="lessThan">
      <formula>0</formula>
    </cfRule>
  </conditionalFormatting>
  <conditionalFormatting sqref="I34:S34">
    <cfRule type="cellIs" dxfId="2025" priority="3180" stopIfTrue="1" operator="lessThan">
      <formula>0</formula>
    </cfRule>
  </conditionalFormatting>
  <conditionalFormatting sqref="G34">
    <cfRule type="cellIs" dxfId="2024" priority="3179" stopIfTrue="1" operator="lessThan">
      <formula>0</formula>
    </cfRule>
  </conditionalFormatting>
  <conditionalFormatting sqref="G34">
    <cfRule type="cellIs" dxfId="2023" priority="3178" stopIfTrue="1" operator="lessThan">
      <formula>0</formula>
    </cfRule>
  </conditionalFormatting>
  <conditionalFormatting sqref="D35:E37">
    <cfRule type="cellIs" dxfId="2022" priority="3177" stopIfTrue="1" operator="lessThan">
      <formula>0</formula>
    </cfRule>
  </conditionalFormatting>
  <conditionalFormatting sqref="F35:G37">
    <cfRule type="cellIs" dxfId="2021" priority="3174" stopIfTrue="1" operator="lessThan">
      <formula>0</formula>
    </cfRule>
  </conditionalFormatting>
  <conditionalFormatting sqref="F35:G37">
    <cfRule type="cellIs" dxfId="2020" priority="3173" stopIfTrue="1" operator="lessThan">
      <formula>0</formula>
    </cfRule>
  </conditionalFormatting>
  <conditionalFormatting sqref="C35:E37">
    <cfRule type="cellIs" dxfId="2019" priority="3176" stopIfTrue="1" operator="lessThan">
      <formula>0</formula>
    </cfRule>
  </conditionalFormatting>
  <conditionalFormatting sqref="C35:C37">
    <cfRule type="cellIs" dxfId="2018" priority="3175" stopIfTrue="1" operator="lessThan">
      <formula>0</formula>
    </cfRule>
  </conditionalFormatting>
  <conditionalFormatting sqref="H35:H37">
    <cfRule type="cellIs" dxfId="2017" priority="3172" stopIfTrue="1" operator="lessThan">
      <formula>0</formula>
    </cfRule>
  </conditionalFormatting>
  <conditionalFormatting sqref="H35:H37">
    <cfRule type="cellIs" dxfId="2016" priority="3171" stopIfTrue="1" operator="lessThan">
      <formula>0</formula>
    </cfRule>
  </conditionalFormatting>
  <conditionalFormatting sqref="H35:H37">
    <cfRule type="cellIs" dxfId="2015" priority="3170" stopIfTrue="1" operator="lessThan">
      <formula>0</formula>
    </cfRule>
  </conditionalFormatting>
  <conditionalFormatting sqref="H35:H37">
    <cfRule type="cellIs" dxfId="2014" priority="3169" stopIfTrue="1" operator="lessThan">
      <formula>0</formula>
    </cfRule>
  </conditionalFormatting>
  <conditionalFormatting sqref="I35:S37">
    <cfRule type="cellIs" dxfId="2013" priority="3164" stopIfTrue="1" operator="lessThan">
      <formula>0</formula>
    </cfRule>
  </conditionalFormatting>
  <conditionalFormatting sqref="I35:S37">
    <cfRule type="cellIs" dxfId="2012" priority="3163" stopIfTrue="1" operator="lessThan">
      <formula>0</formula>
    </cfRule>
  </conditionalFormatting>
  <conditionalFormatting sqref="I35:S37">
    <cfRule type="cellIs" dxfId="2011" priority="3162" stopIfTrue="1" operator="lessThan">
      <formula>0</formula>
    </cfRule>
  </conditionalFormatting>
  <conditionalFormatting sqref="I35:S37">
    <cfRule type="cellIs" dxfId="2010" priority="3161" stopIfTrue="1" operator="lessThan">
      <formula>0</formula>
    </cfRule>
  </conditionalFormatting>
  <conditionalFormatting sqref="C38:F38">
    <cfRule type="cellIs" dxfId="2009" priority="3159" stopIfTrue="1" operator="lessThan">
      <formula>0</formula>
    </cfRule>
  </conditionalFormatting>
  <conditionalFormatting sqref="D38:E38">
    <cfRule type="cellIs" dxfId="2008" priority="3160" stopIfTrue="1" operator="lessThan">
      <formula>0</formula>
    </cfRule>
  </conditionalFormatting>
  <conditionalFormatting sqref="C38">
    <cfRule type="cellIs" dxfId="2007" priority="3158" stopIfTrue="1" operator="lessThan">
      <formula>0</formula>
    </cfRule>
  </conditionalFormatting>
  <conditionalFormatting sqref="F38">
    <cfRule type="cellIs" dxfId="2006" priority="3157" stopIfTrue="1" operator="lessThan">
      <formula>0</formula>
    </cfRule>
  </conditionalFormatting>
  <conditionalFormatting sqref="H38">
    <cfRule type="cellIs" dxfId="2005" priority="3156" stopIfTrue="1" operator="lessThan">
      <formula>0</formula>
    </cfRule>
  </conditionalFormatting>
  <conditionalFormatting sqref="H38">
    <cfRule type="cellIs" dxfId="2004" priority="3155" stopIfTrue="1" operator="lessThan">
      <formula>0</formula>
    </cfRule>
  </conditionalFormatting>
  <conditionalFormatting sqref="C80:C81">
    <cfRule type="cellIs" dxfId="2003" priority="2628" stopIfTrue="1" operator="lessThan">
      <formula>0</formula>
    </cfRule>
  </conditionalFormatting>
  <conditionalFormatting sqref="C80:C81">
    <cfRule type="cellIs" dxfId="2002" priority="2627" stopIfTrue="1" operator="lessThan">
      <formula>0</formula>
    </cfRule>
  </conditionalFormatting>
  <conditionalFormatting sqref="C80:C81">
    <cfRule type="cellIs" dxfId="2001" priority="2625" stopIfTrue="1" operator="lessThan">
      <formula>0</formula>
    </cfRule>
  </conditionalFormatting>
  <conditionalFormatting sqref="I57:S57">
    <cfRule type="cellIs" dxfId="2000" priority="2969" stopIfTrue="1" operator="lessThan">
      <formula>0</formula>
    </cfRule>
  </conditionalFormatting>
  <conditionalFormatting sqref="F80:F81">
    <cfRule type="cellIs" dxfId="1999" priority="2620" stopIfTrue="1" operator="lessThan">
      <formula>0</formula>
    </cfRule>
  </conditionalFormatting>
  <conditionalFormatting sqref="I39:S45">
    <cfRule type="cellIs" dxfId="1998" priority="3131" stopIfTrue="1" operator="lessThan">
      <formula>0</formula>
    </cfRule>
  </conditionalFormatting>
  <conditionalFormatting sqref="I39:S45">
    <cfRule type="cellIs" dxfId="1997" priority="3132" stopIfTrue="1" operator="lessThan">
      <formula>0</formula>
    </cfRule>
  </conditionalFormatting>
  <conditionalFormatting sqref="I39:S45">
    <cfRule type="cellIs" dxfId="1996" priority="3133" stopIfTrue="1" operator="lessThan">
      <formula>0</formula>
    </cfRule>
  </conditionalFormatting>
  <conditionalFormatting sqref="I39:S45">
    <cfRule type="cellIs" dxfId="1995" priority="3130" stopIfTrue="1" operator="lessThan">
      <formula>0</formula>
    </cfRule>
  </conditionalFormatting>
  <conditionalFormatting sqref="C46:F46">
    <cfRule type="cellIs" dxfId="1994" priority="3128" stopIfTrue="1" operator="lessThan">
      <formula>0</formula>
    </cfRule>
  </conditionalFormatting>
  <conditionalFormatting sqref="D46:E46">
    <cfRule type="cellIs" dxfId="1993" priority="3129" stopIfTrue="1" operator="lessThan">
      <formula>0</formula>
    </cfRule>
  </conditionalFormatting>
  <conditionalFormatting sqref="C46">
    <cfRule type="cellIs" dxfId="1992" priority="3127" stopIfTrue="1" operator="lessThan">
      <formula>0</formula>
    </cfRule>
  </conditionalFormatting>
  <conditionalFormatting sqref="F46">
    <cfRule type="cellIs" dxfId="1991" priority="3126" stopIfTrue="1" operator="lessThan">
      <formula>0</formula>
    </cfRule>
  </conditionalFormatting>
  <conditionalFormatting sqref="H46">
    <cfRule type="cellIs" dxfId="1990" priority="3125" stopIfTrue="1" operator="lessThan">
      <formula>0</formula>
    </cfRule>
  </conditionalFormatting>
  <conditionalFormatting sqref="H46">
    <cfRule type="cellIs" dxfId="1989" priority="3124" stopIfTrue="1" operator="lessThan">
      <formula>0</formula>
    </cfRule>
  </conditionalFormatting>
  <conditionalFormatting sqref="I46:S46">
    <cfRule type="cellIs" dxfId="1988" priority="3119" stopIfTrue="1" operator="lessThan">
      <formula>0</formula>
    </cfRule>
  </conditionalFormatting>
  <conditionalFormatting sqref="I46:S46">
    <cfRule type="cellIs" dxfId="1987" priority="3118" stopIfTrue="1" operator="lessThan">
      <formula>0</formula>
    </cfRule>
  </conditionalFormatting>
  <conditionalFormatting sqref="G46">
    <cfRule type="cellIs" dxfId="1986" priority="3117" stopIfTrue="1" operator="lessThan">
      <formula>0</formula>
    </cfRule>
  </conditionalFormatting>
  <conditionalFormatting sqref="G46">
    <cfRule type="cellIs" dxfId="1985" priority="3116" stopIfTrue="1" operator="lessThan">
      <formula>0</formula>
    </cfRule>
  </conditionalFormatting>
  <conditionalFormatting sqref="H47">
    <cfRule type="cellIs" dxfId="1984" priority="3106" stopIfTrue="1" operator="lessThan">
      <formula>0</formula>
    </cfRule>
  </conditionalFormatting>
  <conditionalFormatting sqref="H47">
    <cfRule type="cellIs" dxfId="1983" priority="3107" stopIfTrue="1" operator="lessThan">
      <formula>0</formula>
    </cfRule>
  </conditionalFormatting>
  <conditionalFormatting sqref="H47">
    <cfRule type="cellIs" dxfId="1982" priority="3108" stopIfTrue="1" operator="lessThan">
      <formula>0</formula>
    </cfRule>
  </conditionalFormatting>
  <conditionalFormatting sqref="H47">
    <cfRule type="cellIs" dxfId="1981" priority="3105" stopIfTrue="1" operator="lessThan">
      <formula>0</formula>
    </cfRule>
  </conditionalFormatting>
  <conditionalFormatting sqref="D47:E47">
    <cfRule type="cellIs" dxfId="1980" priority="3113" stopIfTrue="1" operator="lessThan">
      <formula>0</formula>
    </cfRule>
  </conditionalFormatting>
  <conditionalFormatting sqref="D47:E47">
    <cfRule type="cellIs" dxfId="1979" priority="3112" stopIfTrue="1" operator="lessThan">
      <formula>0</formula>
    </cfRule>
  </conditionalFormatting>
  <conditionalFormatting sqref="F83:F85">
    <cfRule type="cellIs" dxfId="1978" priority="2571" stopIfTrue="1" operator="lessThan">
      <formula>0</formula>
    </cfRule>
  </conditionalFormatting>
  <conditionalFormatting sqref="F83:F85">
    <cfRule type="cellIs" dxfId="1977" priority="2569" stopIfTrue="1" operator="lessThan">
      <formula>0</formula>
    </cfRule>
  </conditionalFormatting>
  <conditionalFormatting sqref="F83:F85">
    <cfRule type="cellIs" dxfId="1976" priority="2570" stopIfTrue="1" operator="lessThan">
      <formula>0</formula>
    </cfRule>
  </conditionalFormatting>
  <conditionalFormatting sqref="F83:F85">
    <cfRule type="cellIs" dxfId="1975" priority="2568" stopIfTrue="1" operator="lessThan">
      <formula>0</formula>
    </cfRule>
  </conditionalFormatting>
  <conditionalFormatting sqref="F83:F85">
    <cfRule type="cellIs" dxfId="1974" priority="2567" stopIfTrue="1" operator="lessThan">
      <formula>0</formula>
    </cfRule>
  </conditionalFormatting>
  <conditionalFormatting sqref="F83:F85">
    <cfRule type="cellIs" dxfId="1973" priority="2566" stopIfTrue="1" operator="lessThan">
      <formula>0</formula>
    </cfRule>
  </conditionalFormatting>
  <conditionalFormatting sqref="F86">
    <cfRule type="cellIs" dxfId="1972" priority="2565" stopIfTrue="1" operator="lessThan">
      <formula>0</formula>
    </cfRule>
  </conditionalFormatting>
  <conditionalFormatting sqref="F86">
    <cfRule type="cellIs" dxfId="1971" priority="2564" stopIfTrue="1" operator="lessThan">
      <formula>0</formula>
    </cfRule>
  </conditionalFormatting>
  <conditionalFormatting sqref="I48:S48">
    <cfRule type="cellIs" dxfId="1970" priority="3085" stopIfTrue="1" operator="lessThan">
      <formula>0</formula>
    </cfRule>
  </conditionalFormatting>
  <conditionalFormatting sqref="D49:E52">
    <cfRule type="cellIs" dxfId="1969" priority="3082" stopIfTrue="1" operator="lessThan">
      <formula>0</formula>
    </cfRule>
  </conditionalFormatting>
  <conditionalFormatting sqref="D49:E52">
    <cfRule type="cellIs" dxfId="1968" priority="3081" stopIfTrue="1" operator="lessThan">
      <formula>0</formula>
    </cfRule>
  </conditionalFormatting>
  <conditionalFormatting sqref="H49:H52">
    <cfRule type="cellIs" dxfId="1967" priority="3077" stopIfTrue="1" operator="lessThan">
      <formula>0</formula>
    </cfRule>
  </conditionalFormatting>
  <conditionalFormatting sqref="H49:H52">
    <cfRule type="cellIs" dxfId="1966" priority="3078" stopIfTrue="1" operator="lessThan">
      <formula>0</formula>
    </cfRule>
  </conditionalFormatting>
  <conditionalFormatting sqref="H49:H52">
    <cfRule type="cellIs" dxfId="1965" priority="3079" stopIfTrue="1" operator="lessThan">
      <formula>0</formula>
    </cfRule>
  </conditionalFormatting>
  <conditionalFormatting sqref="H49:H52">
    <cfRule type="cellIs" dxfId="1964" priority="3076" stopIfTrue="1" operator="lessThan">
      <formula>0</formula>
    </cfRule>
  </conditionalFormatting>
  <conditionalFormatting sqref="F86">
    <cfRule type="cellIs" dxfId="1963" priority="2560" stopIfTrue="1" operator="lessThan">
      <formula>0</formula>
    </cfRule>
  </conditionalFormatting>
  <conditionalFormatting sqref="G83:G86">
    <cfRule type="cellIs" dxfId="1962" priority="2559" stopIfTrue="1" operator="lessThan">
      <formula>0</formula>
    </cfRule>
  </conditionalFormatting>
  <conditionalFormatting sqref="I57:S57">
    <cfRule type="cellIs" dxfId="1961" priority="2968" stopIfTrue="1" operator="lessThan">
      <formula>0</formula>
    </cfRule>
  </conditionalFormatting>
  <conditionalFormatting sqref="C49:C52">
    <cfRule type="cellIs" dxfId="1960" priority="3066" stopIfTrue="1" operator="lessThan">
      <formula>0</formula>
    </cfRule>
  </conditionalFormatting>
  <conditionalFormatting sqref="C49:C52">
    <cfRule type="cellIs" dxfId="1959" priority="3067" stopIfTrue="1" operator="lessThan">
      <formula>0</formula>
    </cfRule>
  </conditionalFormatting>
  <conditionalFormatting sqref="F49:F52">
    <cfRule type="cellIs" dxfId="1958" priority="3065" stopIfTrue="1" operator="lessThan">
      <formula>0</formula>
    </cfRule>
  </conditionalFormatting>
  <conditionalFormatting sqref="F49:F52">
    <cfRule type="cellIs" dxfId="1957" priority="3064" stopIfTrue="1" operator="lessThan">
      <formula>0</formula>
    </cfRule>
  </conditionalFormatting>
  <conditionalFormatting sqref="G49:G52">
    <cfRule type="cellIs" dxfId="1956" priority="3063" stopIfTrue="1" operator="lessThan">
      <formula>0</formula>
    </cfRule>
  </conditionalFormatting>
  <conditionalFormatting sqref="G49:G52">
    <cfRule type="cellIs" dxfId="1955" priority="3062" stopIfTrue="1" operator="lessThan">
      <formula>0</formula>
    </cfRule>
  </conditionalFormatting>
  <conditionalFormatting sqref="I49:S52">
    <cfRule type="cellIs" dxfId="1954" priority="3059" stopIfTrue="1" operator="lessThan">
      <formula>0</formula>
    </cfRule>
  </conditionalFormatting>
  <conditionalFormatting sqref="I49:S52">
    <cfRule type="cellIs" dxfId="1953" priority="3060" stopIfTrue="1" operator="lessThan">
      <formula>0</formula>
    </cfRule>
  </conditionalFormatting>
  <conditionalFormatting sqref="I49:S52">
    <cfRule type="cellIs" dxfId="1952" priority="3061" stopIfTrue="1" operator="lessThan">
      <formula>0</formula>
    </cfRule>
  </conditionalFormatting>
  <conditionalFormatting sqref="I49:S52">
    <cfRule type="cellIs" dxfId="1951" priority="3058" stopIfTrue="1" operator="lessThan">
      <formula>0</formula>
    </cfRule>
  </conditionalFormatting>
  <conditionalFormatting sqref="C53:F53">
    <cfRule type="cellIs" dxfId="1950" priority="3056" stopIfTrue="1" operator="lessThan">
      <formula>0</formula>
    </cfRule>
  </conditionalFormatting>
  <conditionalFormatting sqref="D53:E53">
    <cfRule type="cellIs" dxfId="1949" priority="3057" stopIfTrue="1" operator="lessThan">
      <formula>0</formula>
    </cfRule>
  </conditionalFormatting>
  <conditionalFormatting sqref="C53">
    <cfRule type="cellIs" dxfId="1948" priority="3055" stopIfTrue="1" operator="lessThan">
      <formula>0</formula>
    </cfRule>
  </conditionalFormatting>
  <conditionalFormatting sqref="F53">
    <cfRule type="cellIs" dxfId="1947" priority="3054" stopIfTrue="1" operator="lessThan">
      <formula>0</formula>
    </cfRule>
  </conditionalFormatting>
  <conditionalFormatting sqref="H53">
    <cfRule type="cellIs" dxfId="1946" priority="3053" stopIfTrue="1" operator="lessThan">
      <formula>0</formula>
    </cfRule>
  </conditionalFormatting>
  <conditionalFormatting sqref="H53">
    <cfRule type="cellIs" dxfId="1945" priority="3052" stopIfTrue="1" operator="lessThan">
      <formula>0</formula>
    </cfRule>
  </conditionalFormatting>
  <conditionalFormatting sqref="I53:S53">
    <cfRule type="cellIs" dxfId="1944" priority="3047" stopIfTrue="1" operator="lessThan">
      <formula>0</formula>
    </cfRule>
  </conditionalFormatting>
  <conditionalFormatting sqref="I53:S53">
    <cfRule type="cellIs" dxfId="1943" priority="3046" stopIfTrue="1" operator="lessThan">
      <formula>0</formula>
    </cfRule>
  </conditionalFormatting>
  <conditionalFormatting sqref="F89:G89">
    <cfRule type="cellIs" dxfId="1942" priority="2518" stopIfTrue="1" operator="lessThan">
      <formula>0</formula>
    </cfRule>
  </conditionalFormatting>
  <conditionalFormatting sqref="L89">
    <cfRule type="cellIs" dxfId="1941" priority="2519" stopIfTrue="1" operator="lessThan">
      <formula>0</formula>
    </cfRule>
  </conditionalFormatting>
  <conditionalFormatting sqref="H91:H95">
    <cfRule type="cellIs" dxfId="1940" priority="2476" stopIfTrue="1" operator="lessThan">
      <formula>0</formula>
    </cfRule>
  </conditionalFormatting>
  <conditionalFormatting sqref="H54:H56">
    <cfRule type="cellIs" dxfId="1939" priority="3003" stopIfTrue="1" operator="lessThan">
      <formula>0</formula>
    </cfRule>
  </conditionalFormatting>
  <conditionalFormatting sqref="H54:H56">
    <cfRule type="cellIs" dxfId="1938" priority="3002" stopIfTrue="1" operator="lessThan">
      <formula>0</formula>
    </cfRule>
  </conditionalFormatting>
  <conditionalFormatting sqref="H54:H56">
    <cfRule type="cellIs" dxfId="1937" priority="3004" stopIfTrue="1" operator="lessThan">
      <formula>0</formula>
    </cfRule>
  </conditionalFormatting>
  <conditionalFormatting sqref="H54:H56">
    <cfRule type="cellIs" dxfId="1936" priority="3005" stopIfTrue="1" operator="lessThan">
      <formula>0</formula>
    </cfRule>
  </conditionalFormatting>
  <conditionalFormatting sqref="D54:E56">
    <cfRule type="cellIs" dxfId="1935" priority="3007" stopIfTrue="1" operator="lessThan">
      <formula>0</formula>
    </cfRule>
  </conditionalFormatting>
  <conditionalFormatting sqref="D54:E56">
    <cfRule type="cellIs" dxfId="1934" priority="3006" stopIfTrue="1" operator="lessThan">
      <formula>0</formula>
    </cfRule>
  </conditionalFormatting>
  <conditionalFormatting sqref="C54:C56">
    <cfRule type="cellIs" dxfId="1933" priority="2990" stopIfTrue="1" operator="lessThan">
      <formula>0</formula>
    </cfRule>
  </conditionalFormatting>
  <conditionalFormatting sqref="C54:C56">
    <cfRule type="cellIs" dxfId="1932" priority="2991" stopIfTrue="1" operator="lessThan">
      <formula>0</formula>
    </cfRule>
  </conditionalFormatting>
  <conditionalFormatting sqref="F54:F56">
    <cfRule type="cellIs" dxfId="1931" priority="2989" stopIfTrue="1" operator="lessThan">
      <formula>0</formula>
    </cfRule>
  </conditionalFormatting>
  <conditionalFormatting sqref="F54:F56">
    <cfRule type="cellIs" dxfId="1930" priority="2988" stopIfTrue="1" operator="lessThan">
      <formula>0</formula>
    </cfRule>
  </conditionalFormatting>
  <conditionalFormatting sqref="G54:G56">
    <cfRule type="cellIs" dxfId="1929" priority="2987" stopIfTrue="1" operator="lessThan">
      <formula>0</formula>
    </cfRule>
  </conditionalFormatting>
  <conditionalFormatting sqref="G54:G56">
    <cfRule type="cellIs" dxfId="1928" priority="2986" stopIfTrue="1" operator="lessThan">
      <formula>0</formula>
    </cfRule>
  </conditionalFormatting>
  <conditionalFormatting sqref="I54:S56">
    <cfRule type="cellIs" dxfId="1927" priority="2983" stopIfTrue="1" operator="lessThan">
      <formula>0</formula>
    </cfRule>
  </conditionalFormatting>
  <conditionalFormatting sqref="I54:S56">
    <cfRule type="cellIs" dxfId="1926" priority="2984" stopIfTrue="1" operator="lessThan">
      <formula>0</formula>
    </cfRule>
  </conditionalFormatting>
  <conditionalFormatting sqref="I54:S56">
    <cfRule type="cellIs" dxfId="1925" priority="2985" stopIfTrue="1" operator="lessThan">
      <formula>0</formula>
    </cfRule>
  </conditionalFormatting>
  <conditionalFormatting sqref="I54:S56">
    <cfRule type="cellIs" dxfId="1924" priority="2982" stopIfTrue="1" operator="lessThan">
      <formula>0</formula>
    </cfRule>
  </conditionalFormatting>
  <conditionalFormatting sqref="C57:F57">
    <cfRule type="cellIs" dxfId="1923" priority="2980" stopIfTrue="1" operator="lessThan">
      <formula>0</formula>
    </cfRule>
  </conditionalFormatting>
  <conditionalFormatting sqref="D57:E57">
    <cfRule type="cellIs" dxfId="1922" priority="2981" stopIfTrue="1" operator="lessThan">
      <formula>0</formula>
    </cfRule>
  </conditionalFormatting>
  <conditionalFormatting sqref="C57">
    <cfRule type="cellIs" dxfId="1921" priority="2979" stopIfTrue="1" operator="lessThan">
      <formula>0</formula>
    </cfRule>
  </conditionalFormatting>
  <conditionalFormatting sqref="F57">
    <cfRule type="cellIs" dxfId="1920" priority="2978" stopIfTrue="1" operator="lessThan">
      <formula>0</formula>
    </cfRule>
  </conditionalFormatting>
  <conditionalFormatting sqref="H57">
    <cfRule type="cellIs" dxfId="1919" priority="2977" stopIfTrue="1" operator="lessThan">
      <formula>0</formula>
    </cfRule>
  </conditionalFormatting>
  <conditionalFormatting sqref="H57">
    <cfRule type="cellIs" dxfId="1918" priority="2976" stopIfTrue="1" operator="lessThan">
      <formula>0</formula>
    </cfRule>
  </conditionalFormatting>
  <conditionalFormatting sqref="O14">
    <cfRule type="cellIs" dxfId="1917" priority="2944" stopIfTrue="1" operator="lessThan">
      <formula>0</formula>
    </cfRule>
  </conditionalFormatting>
  <conditionalFormatting sqref="K14:P14 C14:G14">
    <cfRule type="cellIs" dxfId="1916" priority="2958" stopIfTrue="1" operator="lessThan">
      <formula>0</formula>
    </cfRule>
  </conditionalFormatting>
  <conditionalFormatting sqref="D14:E14">
    <cfRule type="cellIs" dxfId="1915" priority="2959" stopIfTrue="1" operator="lessThan">
      <formula>0</formula>
    </cfRule>
  </conditionalFormatting>
  <conditionalFormatting sqref="M14">
    <cfRule type="cellIs" dxfId="1914" priority="2957" stopIfTrue="1" operator="lessThan">
      <formula>0</formula>
    </cfRule>
  </conditionalFormatting>
  <conditionalFormatting sqref="C14">
    <cfRule type="cellIs" dxfId="1913" priority="2956" stopIfTrue="1" operator="lessThan">
      <formula>0</formula>
    </cfRule>
  </conditionalFormatting>
  <conditionalFormatting sqref="L14">
    <cfRule type="cellIs" dxfId="1912" priority="2953" stopIfTrue="1" operator="lessThan">
      <formula>0</formula>
    </cfRule>
  </conditionalFormatting>
  <conditionalFormatting sqref="L14">
    <cfRule type="cellIs" dxfId="1911" priority="2952" stopIfTrue="1" operator="lessThan">
      <formula>0</formula>
    </cfRule>
  </conditionalFormatting>
  <conditionalFormatting sqref="K14">
    <cfRule type="cellIs" dxfId="1910" priority="2955" stopIfTrue="1" operator="lessThan">
      <formula>0</formula>
    </cfRule>
  </conditionalFormatting>
  <conditionalFormatting sqref="K14">
    <cfRule type="cellIs" dxfId="1909" priority="2954" stopIfTrue="1" operator="lessThan">
      <formula>0</formula>
    </cfRule>
  </conditionalFormatting>
  <conditionalFormatting sqref="I14">
    <cfRule type="cellIs" dxfId="1908" priority="2948" stopIfTrue="1" operator="lessThan">
      <formula>0</formula>
    </cfRule>
  </conditionalFormatting>
  <conditionalFormatting sqref="F14:G14">
    <cfRule type="cellIs" dxfId="1907" priority="2951" stopIfTrue="1" operator="lessThan">
      <formula>0</formula>
    </cfRule>
  </conditionalFormatting>
  <conditionalFormatting sqref="H14:S14">
    <cfRule type="cellIs" dxfId="1906" priority="2949" stopIfTrue="1" operator="lessThan">
      <formula>0</formula>
    </cfRule>
  </conditionalFormatting>
  <conditionalFormatting sqref="H14:S14">
    <cfRule type="cellIs" dxfId="1905" priority="2950" stopIfTrue="1" operator="lessThan">
      <formula>0</formula>
    </cfRule>
  </conditionalFormatting>
  <conditionalFormatting sqref="I14">
    <cfRule type="cellIs" dxfId="1904" priority="2947" stopIfTrue="1" operator="lessThan">
      <formula>0</formula>
    </cfRule>
  </conditionalFormatting>
  <conditionalFormatting sqref="J14">
    <cfRule type="cellIs" dxfId="1903" priority="2945" stopIfTrue="1" operator="lessThan">
      <formula>0</formula>
    </cfRule>
  </conditionalFormatting>
  <conditionalFormatting sqref="J14">
    <cfRule type="cellIs" dxfId="1902" priority="2946" stopIfTrue="1" operator="lessThan">
      <formula>0</formula>
    </cfRule>
  </conditionalFormatting>
  <conditionalFormatting sqref="O14">
    <cfRule type="cellIs" dxfId="1901" priority="2943" stopIfTrue="1" operator="lessThan">
      <formula>0</formula>
    </cfRule>
  </conditionalFormatting>
  <conditionalFormatting sqref="O23">
    <cfRule type="cellIs" dxfId="1900" priority="2927" stopIfTrue="1" operator="lessThan">
      <formula>0</formula>
    </cfRule>
  </conditionalFormatting>
  <conditionalFormatting sqref="K23:P23 C23:G23">
    <cfRule type="cellIs" dxfId="1899" priority="2941" stopIfTrue="1" operator="lessThan">
      <formula>0</formula>
    </cfRule>
  </conditionalFormatting>
  <conditionalFormatting sqref="D23:E23">
    <cfRule type="cellIs" dxfId="1898" priority="2942" stopIfTrue="1" operator="lessThan">
      <formula>0</formula>
    </cfRule>
  </conditionalFormatting>
  <conditionalFormatting sqref="M23">
    <cfRule type="cellIs" dxfId="1897" priority="2940" stopIfTrue="1" operator="lessThan">
      <formula>0</formula>
    </cfRule>
  </conditionalFormatting>
  <conditionalFormatting sqref="C23">
    <cfRule type="cellIs" dxfId="1896" priority="2939" stopIfTrue="1" operator="lessThan">
      <formula>0</formula>
    </cfRule>
  </conditionalFormatting>
  <conditionalFormatting sqref="L23">
    <cfRule type="cellIs" dxfId="1895" priority="2936" stopIfTrue="1" operator="lessThan">
      <formula>0</formula>
    </cfRule>
  </conditionalFormatting>
  <conditionalFormatting sqref="L23">
    <cfRule type="cellIs" dxfId="1894" priority="2935" stopIfTrue="1" operator="lessThan">
      <formula>0</formula>
    </cfRule>
  </conditionalFormatting>
  <conditionalFormatting sqref="K23">
    <cfRule type="cellIs" dxfId="1893" priority="2938" stopIfTrue="1" operator="lessThan">
      <formula>0</formula>
    </cfRule>
  </conditionalFormatting>
  <conditionalFormatting sqref="K23">
    <cfRule type="cellIs" dxfId="1892" priority="2937" stopIfTrue="1" operator="lessThan">
      <formula>0</formula>
    </cfRule>
  </conditionalFormatting>
  <conditionalFormatting sqref="I23">
    <cfRule type="cellIs" dxfId="1891" priority="2931" stopIfTrue="1" operator="lessThan">
      <formula>0</formula>
    </cfRule>
  </conditionalFormatting>
  <conditionalFormatting sqref="F23:G23">
    <cfRule type="cellIs" dxfId="1890" priority="2934" stopIfTrue="1" operator="lessThan">
      <formula>0</formula>
    </cfRule>
  </conditionalFormatting>
  <conditionalFormatting sqref="H23:S23">
    <cfRule type="cellIs" dxfId="1889" priority="2932" stopIfTrue="1" operator="lessThan">
      <formula>0</formula>
    </cfRule>
  </conditionalFormatting>
  <conditionalFormatting sqref="H23:S23">
    <cfRule type="cellIs" dxfId="1888" priority="2933" stopIfTrue="1" operator="lessThan">
      <formula>0</formula>
    </cfRule>
  </conditionalFormatting>
  <conditionalFormatting sqref="I23">
    <cfRule type="cellIs" dxfId="1887" priority="2930" stopIfTrue="1" operator="lessThan">
      <formula>0</formula>
    </cfRule>
  </conditionalFormatting>
  <conditionalFormatting sqref="J23">
    <cfRule type="cellIs" dxfId="1886" priority="2928" stopIfTrue="1" operator="lessThan">
      <formula>0</formula>
    </cfRule>
  </conditionalFormatting>
  <conditionalFormatting sqref="J23">
    <cfRule type="cellIs" dxfId="1885" priority="2929" stopIfTrue="1" operator="lessThan">
      <formula>0</formula>
    </cfRule>
  </conditionalFormatting>
  <conditionalFormatting sqref="O23">
    <cfRule type="cellIs" dxfId="1884" priority="2926" stopIfTrue="1" operator="lessThan">
      <formula>0</formula>
    </cfRule>
  </conditionalFormatting>
  <conditionalFormatting sqref="O27">
    <cfRule type="cellIs" dxfId="1883" priority="2910" stopIfTrue="1" operator="lessThan">
      <formula>0</formula>
    </cfRule>
  </conditionalFormatting>
  <conditionalFormatting sqref="K27:P27 C27:G27">
    <cfRule type="cellIs" dxfId="1882" priority="2924" stopIfTrue="1" operator="lessThan">
      <formula>0</formula>
    </cfRule>
  </conditionalFormatting>
  <conditionalFormatting sqref="D27:E27">
    <cfRule type="cellIs" dxfId="1881" priority="2925" stopIfTrue="1" operator="lessThan">
      <formula>0</formula>
    </cfRule>
  </conditionalFormatting>
  <conditionalFormatting sqref="M27">
    <cfRule type="cellIs" dxfId="1880" priority="2923" stopIfTrue="1" operator="lessThan">
      <formula>0</formula>
    </cfRule>
  </conditionalFormatting>
  <conditionalFormatting sqref="C27">
    <cfRule type="cellIs" dxfId="1879" priority="2922" stopIfTrue="1" operator="lessThan">
      <formula>0</formula>
    </cfRule>
  </conditionalFormatting>
  <conditionalFormatting sqref="L27">
    <cfRule type="cellIs" dxfId="1878" priority="2919" stopIfTrue="1" operator="lessThan">
      <formula>0</formula>
    </cfRule>
  </conditionalFormatting>
  <conditionalFormatting sqref="L27">
    <cfRule type="cellIs" dxfId="1877" priority="2918" stopIfTrue="1" operator="lessThan">
      <formula>0</formula>
    </cfRule>
  </conditionalFormatting>
  <conditionalFormatting sqref="K27">
    <cfRule type="cellIs" dxfId="1876" priority="2921" stopIfTrue="1" operator="lessThan">
      <formula>0</formula>
    </cfRule>
  </conditionalFormatting>
  <conditionalFormatting sqref="K27">
    <cfRule type="cellIs" dxfId="1875" priority="2920" stopIfTrue="1" operator="lessThan">
      <formula>0</formula>
    </cfRule>
  </conditionalFormatting>
  <conditionalFormatting sqref="I27">
    <cfRule type="cellIs" dxfId="1874" priority="2914" stopIfTrue="1" operator="lessThan">
      <formula>0</formula>
    </cfRule>
  </conditionalFormatting>
  <conditionalFormatting sqref="F27:G27">
    <cfRule type="cellIs" dxfId="1873" priority="2917" stopIfTrue="1" operator="lessThan">
      <formula>0</formula>
    </cfRule>
  </conditionalFormatting>
  <conditionalFormatting sqref="H27:S27">
    <cfRule type="cellIs" dxfId="1872" priority="2915" stopIfTrue="1" operator="lessThan">
      <formula>0</formula>
    </cfRule>
  </conditionalFormatting>
  <conditionalFormatting sqref="H27:S27">
    <cfRule type="cellIs" dxfId="1871" priority="2916" stopIfTrue="1" operator="lessThan">
      <formula>0</formula>
    </cfRule>
  </conditionalFormatting>
  <conditionalFormatting sqref="I27">
    <cfRule type="cellIs" dxfId="1870" priority="2913" stopIfTrue="1" operator="lessThan">
      <formula>0</formula>
    </cfRule>
  </conditionalFormatting>
  <conditionalFormatting sqref="J27">
    <cfRule type="cellIs" dxfId="1869" priority="2911" stopIfTrue="1" operator="lessThan">
      <formula>0</formula>
    </cfRule>
  </conditionalFormatting>
  <conditionalFormatting sqref="J27">
    <cfRule type="cellIs" dxfId="1868" priority="2912" stopIfTrue="1" operator="lessThan">
      <formula>0</formula>
    </cfRule>
  </conditionalFormatting>
  <conditionalFormatting sqref="O27">
    <cfRule type="cellIs" dxfId="1867" priority="2909" stopIfTrue="1" operator="lessThan">
      <formula>0</formula>
    </cfRule>
  </conditionalFormatting>
  <conditionalFormatting sqref="C61">
    <cfRule type="cellIs" dxfId="1866" priority="2899" stopIfTrue="1" operator="lessThan">
      <formula>0</formula>
    </cfRule>
  </conditionalFormatting>
  <conditionalFormatting sqref="C61">
    <cfRule type="cellIs" dxfId="1865" priority="2898" stopIfTrue="1" operator="lessThan">
      <formula>0</formula>
    </cfRule>
  </conditionalFormatting>
  <conditionalFormatting sqref="D60:E63">
    <cfRule type="cellIs" dxfId="1864" priority="2908" stopIfTrue="1" operator="lessThan">
      <formula>0</formula>
    </cfRule>
  </conditionalFormatting>
  <conditionalFormatting sqref="F60:G63">
    <cfRule type="cellIs" dxfId="1863" priority="2905" stopIfTrue="1" operator="lessThan">
      <formula>0</formula>
    </cfRule>
  </conditionalFormatting>
  <conditionalFormatting sqref="F60:G63">
    <cfRule type="cellIs" dxfId="1862" priority="2904" stopIfTrue="1" operator="lessThan">
      <formula>0</formula>
    </cfRule>
  </conditionalFormatting>
  <conditionalFormatting sqref="C60:E63">
    <cfRule type="cellIs" dxfId="1861" priority="2907" stopIfTrue="1" operator="lessThan">
      <formula>0</formula>
    </cfRule>
  </conditionalFormatting>
  <conditionalFormatting sqref="C60:C63">
    <cfRule type="cellIs" dxfId="1860" priority="2906" stopIfTrue="1" operator="lessThan">
      <formula>0</formula>
    </cfRule>
  </conditionalFormatting>
  <conditionalFormatting sqref="H60">
    <cfRule type="cellIs" dxfId="1859" priority="2903" stopIfTrue="1" operator="lessThan">
      <formula>0</formula>
    </cfRule>
  </conditionalFormatting>
  <conditionalFormatting sqref="H60">
    <cfRule type="cellIs" dxfId="1858" priority="2902" stopIfTrue="1" operator="lessThan">
      <formula>0</formula>
    </cfRule>
  </conditionalFormatting>
  <conditionalFormatting sqref="H60">
    <cfRule type="cellIs" dxfId="1857" priority="2901" stopIfTrue="1" operator="lessThan">
      <formula>0</formula>
    </cfRule>
  </conditionalFormatting>
  <conditionalFormatting sqref="H60">
    <cfRule type="cellIs" dxfId="1856" priority="2900" stopIfTrue="1" operator="lessThan">
      <formula>0</formula>
    </cfRule>
  </conditionalFormatting>
  <conditionalFormatting sqref="D94:E95">
    <cfRule type="cellIs" dxfId="1855" priority="2489" stopIfTrue="1" operator="lessThan">
      <formula>0</formula>
    </cfRule>
  </conditionalFormatting>
  <conditionalFormatting sqref="C94:E95">
    <cfRule type="cellIs" dxfId="1854" priority="2488" stopIfTrue="1" operator="lessThan">
      <formula>0</formula>
    </cfRule>
  </conditionalFormatting>
  <conditionalFormatting sqref="O59">
    <cfRule type="cellIs" dxfId="1853" priority="2870" stopIfTrue="1" operator="lessThan">
      <formula>0</formula>
    </cfRule>
  </conditionalFormatting>
  <conditionalFormatting sqref="K59:P59 C59:G59">
    <cfRule type="cellIs" dxfId="1852" priority="2884" stopIfTrue="1" operator="lessThan">
      <formula>0</formula>
    </cfRule>
  </conditionalFormatting>
  <conditionalFormatting sqref="D59:E59">
    <cfRule type="cellIs" dxfId="1851" priority="2885" stopIfTrue="1" operator="lessThan">
      <formula>0</formula>
    </cfRule>
  </conditionalFormatting>
  <conditionalFormatting sqref="M59">
    <cfRule type="cellIs" dxfId="1850" priority="2883" stopIfTrue="1" operator="lessThan">
      <formula>0</formula>
    </cfRule>
  </conditionalFormatting>
  <conditionalFormatting sqref="C59">
    <cfRule type="cellIs" dxfId="1849" priority="2882" stopIfTrue="1" operator="lessThan">
      <formula>0</formula>
    </cfRule>
  </conditionalFormatting>
  <conditionalFormatting sqref="L59">
    <cfRule type="cellIs" dxfId="1848" priority="2879" stopIfTrue="1" operator="lessThan">
      <formula>0</formula>
    </cfRule>
  </conditionalFormatting>
  <conditionalFormatting sqref="L59">
    <cfRule type="cellIs" dxfId="1847" priority="2878" stopIfTrue="1" operator="lessThan">
      <formula>0</formula>
    </cfRule>
  </conditionalFormatting>
  <conditionalFormatting sqref="K59">
    <cfRule type="cellIs" dxfId="1846" priority="2881" stopIfTrue="1" operator="lessThan">
      <formula>0</formula>
    </cfRule>
  </conditionalFormatting>
  <conditionalFormatting sqref="K59">
    <cfRule type="cellIs" dxfId="1845" priority="2880" stopIfTrue="1" operator="lessThan">
      <formula>0</formula>
    </cfRule>
  </conditionalFormatting>
  <conditionalFormatting sqref="I59">
    <cfRule type="cellIs" dxfId="1844" priority="2874" stopIfTrue="1" operator="lessThan">
      <formula>0</formula>
    </cfRule>
  </conditionalFormatting>
  <conditionalFormatting sqref="F59:G59">
    <cfRule type="cellIs" dxfId="1843" priority="2877" stopIfTrue="1" operator="lessThan">
      <formula>0</formula>
    </cfRule>
  </conditionalFormatting>
  <conditionalFormatting sqref="H59:S59">
    <cfRule type="cellIs" dxfId="1842" priority="2875" stopIfTrue="1" operator="lessThan">
      <formula>0</formula>
    </cfRule>
  </conditionalFormatting>
  <conditionalFormatting sqref="H59:S59">
    <cfRule type="cellIs" dxfId="1841" priority="2876" stopIfTrue="1" operator="lessThan">
      <formula>0</formula>
    </cfRule>
  </conditionalFormatting>
  <conditionalFormatting sqref="I59">
    <cfRule type="cellIs" dxfId="1840" priority="2873" stopIfTrue="1" operator="lessThan">
      <formula>0</formula>
    </cfRule>
  </conditionalFormatting>
  <conditionalFormatting sqref="J59">
    <cfRule type="cellIs" dxfId="1839" priority="2871" stopIfTrue="1" operator="lessThan">
      <formula>0</formula>
    </cfRule>
  </conditionalFormatting>
  <conditionalFormatting sqref="J59">
    <cfRule type="cellIs" dxfId="1838" priority="2872" stopIfTrue="1" operator="lessThan">
      <formula>0</formula>
    </cfRule>
  </conditionalFormatting>
  <conditionalFormatting sqref="O59">
    <cfRule type="cellIs" dxfId="1837" priority="2869" stopIfTrue="1" operator="lessThan">
      <formula>0</formula>
    </cfRule>
  </conditionalFormatting>
  <conditionalFormatting sqref="D64:E64">
    <cfRule type="cellIs" dxfId="1836" priority="2868" stopIfTrue="1" operator="lessThan">
      <formula>0</formula>
    </cfRule>
  </conditionalFormatting>
  <conditionalFormatting sqref="I91:S95">
    <cfRule type="cellIs" dxfId="1835" priority="2465" stopIfTrue="1" operator="lessThan">
      <formula>0</formula>
    </cfRule>
  </conditionalFormatting>
  <conditionalFormatting sqref="D96:E96">
    <cfRule type="cellIs" dxfId="1834" priority="2464" stopIfTrue="1" operator="lessThan">
      <formula>0</formula>
    </cfRule>
  </conditionalFormatting>
  <conditionalFormatting sqref="D64:E64">
    <cfRule type="cellIs" dxfId="1833" priority="2867" stopIfTrue="1" operator="lessThan">
      <formula>0</formula>
    </cfRule>
  </conditionalFormatting>
  <conditionalFormatting sqref="H96:S96">
    <cfRule type="cellIs" dxfId="1832" priority="2456" stopIfTrue="1" operator="lessThan">
      <formula>0</formula>
    </cfRule>
  </conditionalFormatting>
  <conditionalFormatting sqref="F96">
    <cfRule type="cellIs" dxfId="1831" priority="2461" stopIfTrue="1" operator="lessThan">
      <formula>0</formula>
    </cfRule>
  </conditionalFormatting>
  <conditionalFormatting sqref="C65:F65">
    <cfRule type="cellIs" dxfId="1830" priority="2854" stopIfTrue="1" operator="lessThan">
      <formula>0</formula>
    </cfRule>
  </conditionalFormatting>
  <conditionalFormatting sqref="D65:E65">
    <cfRule type="cellIs" dxfId="1829" priority="2855" stopIfTrue="1" operator="lessThan">
      <formula>0</formula>
    </cfRule>
  </conditionalFormatting>
  <conditionalFormatting sqref="C65">
    <cfRule type="cellIs" dxfId="1828" priority="2853" stopIfTrue="1" operator="lessThan">
      <formula>0</formula>
    </cfRule>
  </conditionalFormatting>
  <conditionalFormatting sqref="F65">
    <cfRule type="cellIs" dxfId="1827" priority="2852" stopIfTrue="1" operator="lessThan">
      <formula>0</formula>
    </cfRule>
  </conditionalFormatting>
  <conditionalFormatting sqref="C96:F96">
    <cfRule type="cellIs" dxfId="1826" priority="2463" stopIfTrue="1" operator="lessThan">
      <formula>0</formula>
    </cfRule>
  </conditionalFormatting>
  <conditionalFormatting sqref="C96">
    <cfRule type="cellIs" dxfId="1825" priority="2462" stopIfTrue="1" operator="lessThan">
      <formula>0</formula>
    </cfRule>
  </conditionalFormatting>
  <conditionalFormatting sqref="C64">
    <cfRule type="cellIs" dxfId="1824" priority="2845" stopIfTrue="1" operator="lessThan">
      <formula>0</formula>
    </cfRule>
  </conditionalFormatting>
  <conditionalFormatting sqref="C64">
    <cfRule type="cellIs" dxfId="1823" priority="2844" stopIfTrue="1" operator="lessThan">
      <formula>0</formula>
    </cfRule>
  </conditionalFormatting>
  <conditionalFormatting sqref="F64">
    <cfRule type="cellIs" dxfId="1822" priority="2843" stopIfTrue="1" operator="lessThan">
      <formula>0</formula>
    </cfRule>
  </conditionalFormatting>
  <conditionalFormatting sqref="F64">
    <cfRule type="cellIs" dxfId="1821" priority="2842" stopIfTrue="1" operator="lessThan">
      <formula>0</formula>
    </cfRule>
  </conditionalFormatting>
  <conditionalFormatting sqref="H61:H64">
    <cfRule type="cellIs" dxfId="1820" priority="2841" stopIfTrue="1" operator="lessThan">
      <formula>0</formula>
    </cfRule>
  </conditionalFormatting>
  <conditionalFormatting sqref="H61:H64">
    <cfRule type="cellIs" dxfId="1819" priority="2840" stopIfTrue="1" operator="lessThan">
      <formula>0</formula>
    </cfRule>
  </conditionalFormatting>
  <conditionalFormatting sqref="H61:H64">
    <cfRule type="cellIs" dxfId="1818" priority="2839" stopIfTrue="1" operator="lessThan">
      <formula>0</formula>
    </cfRule>
  </conditionalFormatting>
  <conditionalFormatting sqref="H61:H64">
    <cfRule type="cellIs" dxfId="1817" priority="2838" stopIfTrue="1" operator="lessThan">
      <formula>0</formula>
    </cfRule>
  </conditionalFormatting>
  <conditionalFormatting sqref="G64">
    <cfRule type="cellIs" dxfId="1816" priority="2837" stopIfTrue="1" operator="lessThan">
      <formula>0</formula>
    </cfRule>
  </conditionalFormatting>
  <conditionalFormatting sqref="G64">
    <cfRule type="cellIs" dxfId="1815" priority="2836" stopIfTrue="1" operator="lessThan">
      <formula>0</formula>
    </cfRule>
  </conditionalFormatting>
  <conditionalFormatting sqref="I60:S60">
    <cfRule type="cellIs" dxfId="1814" priority="2835" stopIfTrue="1" operator="lessThan">
      <formula>0</formula>
    </cfRule>
  </conditionalFormatting>
  <conditionalFormatting sqref="I60:S60">
    <cfRule type="cellIs" dxfId="1813" priority="2834" stopIfTrue="1" operator="lessThan">
      <formula>0</formula>
    </cfRule>
  </conditionalFormatting>
  <conditionalFormatting sqref="I60:S60">
    <cfRule type="cellIs" dxfId="1812" priority="2833" stopIfTrue="1" operator="lessThan">
      <formula>0</formula>
    </cfRule>
  </conditionalFormatting>
  <conditionalFormatting sqref="I60:S60">
    <cfRule type="cellIs" dxfId="1811" priority="2832" stopIfTrue="1" operator="lessThan">
      <formula>0</formula>
    </cfRule>
  </conditionalFormatting>
  <conditionalFormatting sqref="I61:S64">
    <cfRule type="cellIs" dxfId="1810" priority="2831" stopIfTrue="1" operator="lessThan">
      <formula>0</formula>
    </cfRule>
  </conditionalFormatting>
  <conditionalFormatting sqref="I61:S64">
    <cfRule type="cellIs" dxfId="1809" priority="2830" stopIfTrue="1" operator="lessThan">
      <formula>0</formula>
    </cfRule>
  </conditionalFormatting>
  <conditionalFormatting sqref="I61:S64">
    <cfRule type="cellIs" dxfId="1808" priority="2829" stopIfTrue="1" operator="lessThan">
      <formula>0</formula>
    </cfRule>
  </conditionalFormatting>
  <conditionalFormatting sqref="I61:S64">
    <cfRule type="cellIs" dxfId="1807" priority="2828" stopIfTrue="1" operator="lessThan">
      <formula>0</formula>
    </cfRule>
  </conditionalFormatting>
  <conditionalFormatting sqref="H65:S65">
    <cfRule type="cellIs" dxfId="1806" priority="2825" stopIfTrue="1" operator="lessThan">
      <formula>0</formula>
    </cfRule>
  </conditionalFormatting>
  <conditionalFormatting sqref="H65:S65">
    <cfRule type="cellIs" dxfId="1805" priority="2824" stopIfTrue="1" operator="lessThan">
      <formula>0</formula>
    </cfRule>
  </conditionalFormatting>
  <conditionalFormatting sqref="G65">
    <cfRule type="cellIs" dxfId="1804" priority="2823" stopIfTrue="1" operator="lessThan">
      <formula>0</formula>
    </cfRule>
  </conditionalFormatting>
  <conditionalFormatting sqref="G65">
    <cfRule type="cellIs" dxfId="1803" priority="2822" stopIfTrue="1" operator="lessThan">
      <formula>0</formula>
    </cfRule>
  </conditionalFormatting>
  <conditionalFormatting sqref="I91:S95">
    <cfRule type="cellIs" dxfId="1802" priority="2468" stopIfTrue="1" operator="lessThan">
      <formula>0</formula>
    </cfRule>
  </conditionalFormatting>
  <conditionalFormatting sqref="I91:S95">
    <cfRule type="cellIs" dxfId="1801" priority="2467" stopIfTrue="1" operator="lessThan">
      <formula>0</formula>
    </cfRule>
  </conditionalFormatting>
  <conditionalFormatting sqref="D66:E67">
    <cfRule type="cellIs" dxfId="1800" priority="2821" stopIfTrue="1" operator="lessThan">
      <formula>0</formula>
    </cfRule>
  </conditionalFormatting>
  <conditionalFormatting sqref="F66:G67">
    <cfRule type="cellIs" dxfId="1799" priority="2818" stopIfTrue="1" operator="lessThan">
      <formula>0</formula>
    </cfRule>
  </conditionalFormatting>
  <conditionalFormatting sqref="F66:G67">
    <cfRule type="cellIs" dxfId="1798" priority="2817" stopIfTrue="1" operator="lessThan">
      <formula>0</formula>
    </cfRule>
  </conditionalFormatting>
  <conditionalFormatting sqref="D66:E67">
    <cfRule type="cellIs" dxfId="1797" priority="2820" stopIfTrue="1" operator="lessThan">
      <formula>0</formula>
    </cfRule>
  </conditionalFormatting>
  <conditionalFormatting sqref="H66">
    <cfRule type="cellIs" dxfId="1796" priority="2814" stopIfTrue="1" operator="lessThan">
      <formula>0</formula>
    </cfRule>
  </conditionalFormatting>
  <conditionalFormatting sqref="C66:H66">
    <cfRule type="cellIs" dxfId="1795" priority="2813" stopIfTrue="1" operator="lessThan">
      <formula>0</formula>
    </cfRule>
  </conditionalFormatting>
  <conditionalFormatting sqref="C66:H66">
    <cfRule type="cellIs" dxfId="1794" priority="2812" stopIfTrue="1" operator="lessThan">
      <formula>0</formula>
    </cfRule>
  </conditionalFormatting>
  <conditionalFormatting sqref="C66:H66">
    <cfRule type="cellIs" dxfId="1793" priority="2811" stopIfTrue="1" operator="lessThan">
      <formula>0</formula>
    </cfRule>
  </conditionalFormatting>
  <conditionalFormatting sqref="I91:S95">
    <cfRule type="cellIs" dxfId="1792" priority="2466" stopIfTrue="1" operator="lessThan">
      <formula>0</formula>
    </cfRule>
  </conditionalFormatting>
  <conditionalFormatting sqref="D68:E68">
    <cfRule type="cellIs" dxfId="1791" priority="2806" stopIfTrue="1" operator="lessThan">
      <formula>0</formula>
    </cfRule>
  </conditionalFormatting>
  <conditionalFormatting sqref="D68:E68">
    <cfRule type="cellIs" dxfId="1790" priority="2805" stopIfTrue="1" operator="lessThan">
      <formula>0</formula>
    </cfRule>
  </conditionalFormatting>
  <conditionalFormatting sqref="C69:F69">
    <cfRule type="cellIs" dxfId="1789" priority="2792" stopIfTrue="1" operator="lessThan">
      <formula>0</formula>
    </cfRule>
  </conditionalFormatting>
  <conditionalFormatting sqref="D69:E69">
    <cfRule type="cellIs" dxfId="1788" priority="2793" stopIfTrue="1" operator="lessThan">
      <formula>0</formula>
    </cfRule>
  </conditionalFormatting>
  <conditionalFormatting sqref="C69">
    <cfRule type="cellIs" dxfId="1787" priority="2791" stopIfTrue="1" operator="lessThan">
      <formula>0</formula>
    </cfRule>
  </conditionalFormatting>
  <conditionalFormatting sqref="F69">
    <cfRule type="cellIs" dxfId="1786" priority="2790" stopIfTrue="1" operator="lessThan">
      <formula>0</formula>
    </cfRule>
  </conditionalFormatting>
  <conditionalFormatting sqref="H69:S69">
    <cfRule type="cellIs" dxfId="1785" priority="2789" stopIfTrue="1" operator="lessThan">
      <formula>0</formula>
    </cfRule>
  </conditionalFormatting>
  <conditionalFormatting sqref="H69:S69">
    <cfRule type="cellIs" dxfId="1784" priority="2788" stopIfTrue="1" operator="lessThan">
      <formula>0</formula>
    </cfRule>
  </conditionalFormatting>
  <conditionalFormatting sqref="C66:C68">
    <cfRule type="cellIs" dxfId="1783" priority="2785" stopIfTrue="1" operator="lessThan">
      <formula>0</formula>
    </cfRule>
  </conditionalFormatting>
  <conditionalFormatting sqref="C66:C68">
    <cfRule type="cellIs" dxfId="1782" priority="2784" stopIfTrue="1" operator="lessThan">
      <formula>0</formula>
    </cfRule>
  </conditionalFormatting>
  <conditionalFormatting sqref="F68">
    <cfRule type="cellIs" dxfId="1781" priority="2783" stopIfTrue="1" operator="lessThan">
      <formula>0</formula>
    </cfRule>
  </conditionalFormatting>
  <conditionalFormatting sqref="F68">
    <cfRule type="cellIs" dxfId="1780" priority="2782" stopIfTrue="1" operator="lessThan">
      <formula>0</formula>
    </cfRule>
  </conditionalFormatting>
  <conditionalFormatting sqref="G68">
    <cfRule type="cellIs" dxfId="1779" priority="2781" stopIfTrue="1" operator="lessThan">
      <formula>0</formula>
    </cfRule>
  </conditionalFormatting>
  <conditionalFormatting sqref="G68">
    <cfRule type="cellIs" dxfId="1778" priority="2780" stopIfTrue="1" operator="lessThan">
      <formula>0</formula>
    </cfRule>
  </conditionalFormatting>
  <conditionalFormatting sqref="C67:H68">
    <cfRule type="cellIs" dxfId="1777" priority="2779" stopIfTrue="1" operator="lessThan">
      <formula>0</formula>
    </cfRule>
  </conditionalFormatting>
  <conditionalFormatting sqref="C67:H68">
    <cfRule type="cellIs" dxfId="1776" priority="2778" stopIfTrue="1" operator="lessThan">
      <formula>0</formula>
    </cfRule>
  </conditionalFormatting>
  <conditionalFormatting sqref="C67:H68">
    <cfRule type="cellIs" dxfId="1775" priority="2777" stopIfTrue="1" operator="lessThan">
      <formula>0</formula>
    </cfRule>
  </conditionalFormatting>
  <conditionalFormatting sqref="C67:H68">
    <cfRule type="cellIs" dxfId="1774" priority="2776" stopIfTrue="1" operator="lessThan">
      <formula>0</formula>
    </cfRule>
  </conditionalFormatting>
  <conditionalFormatting sqref="I66:S66">
    <cfRule type="cellIs" dxfId="1773" priority="2775" stopIfTrue="1" operator="lessThan">
      <formula>0</formula>
    </cfRule>
  </conditionalFormatting>
  <conditionalFormatting sqref="I66:S66">
    <cfRule type="cellIs" dxfId="1772" priority="2774" stopIfTrue="1" operator="lessThan">
      <formula>0</formula>
    </cfRule>
  </conditionalFormatting>
  <conditionalFormatting sqref="I66:S66">
    <cfRule type="cellIs" dxfId="1771" priority="2773" stopIfTrue="1" operator="lessThan">
      <formula>0</formula>
    </cfRule>
  </conditionalFormatting>
  <conditionalFormatting sqref="I66:S66">
    <cfRule type="cellIs" dxfId="1770" priority="2772" stopIfTrue="1" operator="lessThan">
      <formula>0</formula>
    </cfRule>
  </conditionalFormatting>
  <conditionalFormatting sqref="I67:S68">
    <cfRule type="cellIs" dxfId="1769" priority="2771" stopIfTrue="1" operator="lessThan">
      <formula>0</formula>
    </cfRule>
  </conditionalFormatting>
  <conditionalFormatting sqref="I67:S68">
    <cfRule type="cellIs" dxfId="1768" priority="2770" stopIfTrue="1" operator="lessThan">
      <formula>0</formula>
    </cfRule>
  </conditionalFormatting>
  <conditionalFormatting sqref="I67:S68">
    <cfRule type="cellIs" dxfId="1767" priority="2769" stopIfTrue="1" operator="lessThan">
      <formula>0</formula>
    </cfRule>
  </conditionalFormatting>
  <conditionalFormatting sqref="I67:S68">
    <cfRule type="cellIs" dxfId="1766" priority="2768" stopIfTrue="1" operator="lessThan">
      <formula>0</formula>
    </cfRule>
  </conditionalFormatting>
  <conditionalFormatting sqref="D70:E76">
    <cfRule type="cellIs" dxfId="1765" priority="2763" stopIfTrue="1" operator="lessThan">
      <formula>0</formula>
    </cfRule>
  </conditionalFormatting>
  <conditionalFormatting sqref="D70:E76">
    <cfRule type="cellIs" dxfId="1764" priority="2762" stopIfTrue="1" operator="lessThan">
      <formula>0</formula>
    </cfRule>
  </conditionalFormatting>
  <conditionalFormatting sqref="D70:E76 H70:H76">
    <cfRule type="cellIs" dxfId="1763" priority="2757" stopIfTrue="1" operator="lessThan">
      <formula>0</formula>
    </cfRule>
  </conditionalFormatting>
  <conditionalFormatting sqref="D70:E76 H70:H76">
    <cfRule type="cellIs" dxfId="1762" priority="2756" stopIfTrue="1" operator="lessThan">
      <formula>0</formula>
    </cfRule>
  </conditionalFormatting>
  <conditionalFormatting sqref="D70:E76 H70:H76">
    <cfRule type="cellIs" dxfId="1761" priority="2755" stopIfTrue="1" operator="lessThan">
      <formula>0</formula>
    </cfRule>
  </conditionalFormatting>
  <conditionalFormatting sqref="D70:E76 H70:H76">
    <cfRule type="cellIs" dxfId="1760" priority="2754" stopIfTrue="1" operator="lessThan">
      <formula>0</formula>
    </cfRule>
  </conditionalFormatting>
  <conditionalFormatting sqref="C70:C76">
    <cfRule type="cellIs" dxfId="1759" priority="2749" stopIfTrue="1" operator="lessThan">
      <formula>0</formula>
    </cfRule>
  </conditionalFormatting>
  <conditionalFormatting sqref="C70:C76">
    <cfRule type="cellIs" dxfId="1758" priority="2748" stopIfTrue="1" operator="lessThan">
      <formula>0</formula>
    </cfRule>
  </conditionalFormatting>
  <conditionalFormatting sqref="C70:C76">
    <cfRule type="cellIs" dxfId="1757" priority="2747" stopIfTrue="1" operator="lessThan">
      <formula>0</formula>
    </cfRule>
  </conditionalFormatting>
  <conditionalFormatting sqref="C70:C76">
    <cfRule type="cellIs" dxfId="1756" priority="2746" stopIfTrue="1" operator="lessThan">
      <formula>0</formula>
    </cfRule>
  </conditionalFormatting>
  <conditionalFormatting sqref="C70:C76">
    <cfRule type="cellIs" dxfId="1755" priority="2745" stopIfTrue="1" operator="lessThan">
      <formula>0</formula>
    </cfRule>
  </conditionalFormatting>
  <conditionalFormatting sqref="C70:C76">
    <cfRule type="cellIs" dxfId="1754" priority="2744" stopIfTrue="1" operator="lessThan">
      <formula>0</formula>
    </cfRule>
  </conditionalFormatting>
  <conditionalFormatting sqref="F70:F76">
    <cfRule type="cellIs" dxfId="1753" priority="2743" stopIfTrue="1" operator="lessThan">
      <formula>0</formula>
    </cfRule>
  </conditionalFormatting>
  <conditionalFormatting sqref="F70:F76">
    <cfRule type="cellIs" dxfId="1752" priority="2742" stopIfTrue="1" operator="lessThan">
      <formula>0</formula>
    </cfRule>
  </conditionalFormatting>
  <conditionalFormatting sqref="F70:F76">
    <cfRule type="cellIs" dxfId="1751" priority="2741" stopIfTrue="1" operator="lessThan">
      <formula>0</formula>
    </cfRule>
  </conditionalFormatting>
  <conditionalFormatting sqref="F70:F76">
    <cfRule type="cellIs" dxfId="1750" priority="2740" stopIfTrue="1" operator="lessThan">
      <formula>0</formula>
    </cfRule>
  </conditionalFormatting>
  <conditionalFormatting sqref="F70:F76">
    <cfRule type="cellIs" dxfId="1749" priority="2739" stopIfTrue="1" operator="lessThan">
      <formula>0</formula>
    </cfRule>
  </conditionalFormatting>
  <conditionalFormatting sqref="F70:F76">
    <cfRule type="cellIs" dxfId="1748" priority="2738" stopIfTrue="1" operator="lessThan">
      <formula>0</formula>
    </cfRule>
  </conditionalFormatting>
  <conditionalFormatting sqref="G70:G76">
    <cfRule type="cellIs" dxfId="1747" priority="2737" stopIfTrue="1" operator="lessThan">
      <formula>0</formula>
    </cfRule>
  </conditionalFormatting>
  <conditionalFormatting sqref="G70:G76">
    <cfRule type="cellIs" dxfId="1746" priority="2736" stopIfTrue="1" operator="lessThan">
      <formula>0</formula>
    </cfRule>
  </conditionalFormatting>
  <conditionalFormatting sqref="G70:G76">
    <cfRule type="cellIs" dxfId="1745" priority="2735" stopIfTrue="1" operator="lessThan">
      <formula>0</formula>
    </cfRule>
  </conditionalFormatting>
  <conditionalFormatting sqref="G70:G76">
    <cfRule type="cellIs" dxfId="1744" priority="2734" stopIfTrue="1" operator="lessThan">
      <formula>0</formula>
    </cfRule>
  </conditionalFormatting>
  <conditionalFormatting sqref="G70:G76">
    <cfRule type="cellIs" dxfId="1743" priority="2733" stopIfTrue="1" operator="lessThan">
      <formula>0</formula>
    </cfRule>
  </conditionalFormatting>
  <conditionalFormatting sqref="G70:G76">
    <cfRule type="cellIs" dxfId="1742" priority="2732" stopIfTrue="1" operator="lessThan">
      <formula>0</formula>
    </cfRule>
  </conditionalFormatting>
  <conditionalFormatting sqref="I70:S76">
    <cfRule type="cellIs" dxfId="1741" priority="2731" stopIfTrue="1" operator="lessThan">
      <formula>0</formula>
    </cfRule>
  </conditionalFormatting>
  <conditionalFormatting sqref="I70:S76">
    <cfRule type="cellIs" dxfId="1740" priority="2730" stopIfTrue="1" operator="lessThan">
      <formula>0</formula>
    </cfRule>
  </conditionalFormatting>
  <conditionalFormatting sqref="D78:E78 H78">
    <cfRule type="cellIs" dxfId="1739" priority="2712" stopIfTrue="1" operator="lessThan">
      <formula>0</formula>
    </cfRule>
  </conditionalFormatting>
  <conditionalFormatting sqref="H96:S96">
    <cfRule type="cellIs" dxfId="1738" priority="2455" stopIfTrue="1" operator="lessThan">
      <formula>0</formula>
    </cfRule>
  </conditionalFormatting>
  <conditionalFormatting sqref="G96">
    <cfRule type="cellIs" dxfId="1737" priority="2454" stopIfTrue="1" operator="lessThan">
      <formula>0</formula>
    </cfRule>
  </conditionalFormatting>
  <conditionalFormatting sqref="C78">
    <cfRule type="cellIs" dxfId="1736" priority="2689" stopIfTrue="1" operator="lessThan">
      <formula>0</formula>
    </cfRule>
  </conditionalFormatting>
  <conditionalFormatting sqref="C78">
    <cfRule type="cellIs" dxfId="1735" priority="2688" stopIfTrue="1" operator="lessThan">
      <formula>0</formula>
    </cfRule>
  </conditionalFormatting>
  <conditionalFormatting sqref="C78">
    <cfRule type="cellIs" dxfId="1734" priority="2687" stopIfTrue="1" operator="lessThan">
      <formula>0</formula>
    </cfRule>
  </conditionalFormatting>
  <conditionalFormatting sqref="C78">
    <cfRule type="cellIs" dxfId="1733" priority="2686" stopIfTrue="1" operator="lessThan">
      <formula>0</formula>
    </cfRule>
  </conditionalFormatting>
  <conditionalFormatting sqref="C78">
    <cfRule type="cellIs" dxfId="1732" priority="2685" stopIfTrue="1" operator="lessThan">
      <formula>0</formula>
    </cfRule>
  </conditionalFormatting>
  <conditionalFormatting sqref="C78">
    <cfRule type="cellIs" dxfId="1731" priority="2684" stopIfTrue="1" operator="lessThan">
      <formula>0</formula>
    </cfRule>
  </conditionalFormatting>
  <conditionalFormatting sqref="F78">
    <cfRule type="cellIs" dxfId="1730" priority="2683" stopIfTrue="1" operator="lessThan">
      <formula>0</formula>
    </cfRule>
  </conditionalFormatting>
  <conditionalFormatting sqref="F78">
    <cfRule type="cellIs" dxfId="1729" priority="2682" stopIfTrue="1" operator="lessThan">
      <formula>0</formula>
    </cfRule>
  </conditionalFormatting>
  <conditionalFormatting sqref="F78">
    <cfRule type="cellIs" dxfId="1728" priority="2681" stopIfTrue="1" operator="lessThan">
      <formula>0</formula>
    </cfRule>
  </conditionalFormatting>
  <conditionalFormatting sqref="F78">
    <cfRule type="cellIs" dxfId="1727" priority="2680" stopIfTrue="1" operator="lessThan">
      <formula>0</formula>
    </cfRule>
  </conditionalFormatting>
  <conditionalFormatting sqref="F78">
    <cfRule type="cellIs" dxfId="1726" priority="2679" stopIfTrue="1" operator="lessThan">
      <formula>0</formula>
    </cfRule>
  </conditionalFormatting>
  <conditionalFormatting sqref="F78">
    <cfRule type="cellIs" dxfId="1725" priority="2678" stopIfTrue="1" operator="lessThan">
      <formula>0</formula>
    </cfRule>
  </conditionalFormatting>
  <conditionalFormatting sqref="G78">
    <cfRule type="cellIs" dxfId="1724" priority="2677" stopIfTrue="1" operator="lessThan">
      <formula>0</formula>
    </cfRule>
  </conditionalFormatting>
  <conditionalFormatting sqref="G78">
    <cfRule type="cellIs" dxfId="1723" priority="2676" stopIfTrue="1" operator="lessThan">
      <formula>0</formula>
    </cfRule>
  </conditionalFormatting>
  <conditionalFormatting sqref="G78">
    <cfRule type="cellIs" dxfId="1722" priority="2675" stopIfTrue="1" operator="lessThan">
      <formula>0</formula>
    </cfRule>
  </conditionalFormatting>
  <conditionalFormatting sqref="G78">
    <cfRule type="cellIs" dxfId="1721" priority="2674" stopIfTrue="1" operator="lessThan">
      <formula>0</formula>
    </cfRule>
  </conditionalFormatting>
  <conditionalFormatting sqref="G78">
    <cfRule type="cellIs" dxfId="1720" priority="2673" stopIfTrue="1" operator="lessThan">
      <formula>0</formula>
    </cfRule>
  </conditionalFormatting>
  <conditionalFormatting sqref="G78">
    <cfRule type="cellIs" dxfId="1719" priority="2672" stopIfTrue="1" operator="lessThan">
      <formula>0</formula>
    </cfRule>
  </conditionalFormatting>
  <conditionalFormatting sqref="I78:S78">
    <cfRule type="cellIs" dxfId="1718" priority="2671" stopIfTrue="1" operator="lessThan">
      <formula>0</formula>
    </cfRule>
  </conditionalFormatting>
  <conditionalFormatting sqref="I78:S78">
    <cfRule type="cellIs" dxfId="1717" priority="2670" stopIfTrue="1" operator="lessThan">
      <formula>0</formula>
    </cfRule>
  </conditionalFormatting>
  <conditionalFormatting sqref="I78:S78">
    <cfRule type="cellIs" dxfId="1716" priority="2669" stopIfTrue="1" operator="lessThan">
      <formula>0</formula>
    </cfRule>
  </conditionalFormatting>
  <conditionalFormatting sqref="I78:S78">
    <cfRule type="cellIs" dxfId="1715" priority="2668" stopIfTrue="1" operator="lessThan">
      <formula>0</formula>
    </cfRule>
  </conditionalFormatting>
  <conditionalFormatting sqref="C79:F79">
    <cfRule type="cellIs" dxfId="1714" priority="2666" stopIfTrue="1" operator="lessThan">
      <formula>0</formula>
    </cfRule>
  </conditionalFormatting>
  <conditionalFormatting sqref="D79:E79">
    <cfRule type="cellIs" dxfId="1713" priority="2667" stopIfTrue="1" operator="lessThan">
      <formula>0</formula>
    </cfRule>
  </conditionalFormatting>
  <conditionalFormatting sqref="C79">
    <cfRule type="cellIs" dxfId="1712" priority="2665" stopIfTrue="1" operator="lessThan">
      <formula>0</formula>
    </cfRule>
  </conditionalFormatting>
  <conditionalFormatting sqref="F79">
    <cfRule type="cellIs" dxfId="1711" priority="2664" stopIfTrue="1" operator="lessThan">
      <formula>0</formula>
    </cfRule>
  </conditionalFormatting>
  <conditionalFormatting sqref="H79:S79">
    <cfRule type="cellIs" dxfId="1710" priority="2661" stopIfTrue="1" operator="lessThan">
      <formula>0</formula>
    </cfRule>
  </conditionalFormatting>
  <conditionalFormatting sqref="H79:S79">
    <cfRule type="cellIs" dxfId="1709" priority="2660" stopIfTrue="1" operator="lessThan">
      <formula>0</formula>
    </cfRule>
  </conditionalFormatting>
  <conditionalFormatting sqref="G79">
    <cfRule type="cellIs" dxfId="1708" priority="2659" stopIfTrue="1" operator="lessThan">
      <formula>0</formula>
    </cfRule>
  </conditionalFormatting>
  <conditionalFormatting sqref="G79">
    <cfRule type="cellIs" dxfId="1707" priority="2658" stopIfTrue="1" operator="lessThan">
      <formula>0</formula>
    </cfRule>
  </conditionalFormatting>
  <conditionalFormatting sqref="D80:E81">
    <cfRule type="cellIs" dxfId="1706" priority="2657" stopIfTrue="1" operator="lessThan">
      <formula>0</formula>
    </cfRule>
  </conditionalFormatting>
  <conditionalFormatting sqref="D80:E81">
    <cfRule type="cellIs" dxfId="1705" priority="2656" stopIfTrue="1" operator="lessThan">
      <formula>0</formula>
    </cfRule>
  </conditionalFormatting>
  <conditionalFormatting sqref="D80:E81 H80:H81">
    <cfRule type="cellIs" dxfId="1704" priority="2655" stopIfTrue="1" operator="lessThan">
      <formula>0</formula>
    </cfRule>
  </conditionalFormatting>
  <conditionalFormatting sqref="D80:E81 H80:H81">
    <cfRule type="cellIs" dxfId="1703" priority="2654" stopIfTrue="1" operator="lessThan">
      <formula>0</formula>
    </cfRule>
  </conditionalFormatting>
  <conditionalFormatting sqref="D80:E81 H80:H81">
    <cfRule type="cellIs" dxfId="1702" priority="2653" stopIfTrue="1" operator="lessThan">
      <formula>0</formula>
    </cfRule>
  </conditionalFormatting>
  <conditionalFormatting sqref="D80:E81 H80:H81">
    <cfRule type="cellIs" dxfId="1701" priority="2652" stopIfTrue="1" operator="lessThan">
      <formula>0</formula>
    </cfRule>
  </conditionalFormatting>
  <conditionalFormatting sqref="G80:G81">
    <cfRule type="cellIs" dxfId="1700" priority="2613" stopIfTrue="1" operator="lessThan">
      <formula>0</formula>
    </cfRule>
  </conditionalFormatting>
  <conditionalFormatting sqref="G80:G81">
    <cfRule type="cellIs" dxfId="1699" priority="2612" stopIfTrue="1" operator="lessThan">
      <formula>0</formula>
    </cfRule>
  </conditionalFormatting>
  <conditionalFormatting sqref="I80:S81">
    <cfRule type="cellIs" dxfId="1698" priority="2611" stopIfTrue="1" operator="lessThan">
      <formula>0</formula>
    </cfRule>
  </conditionalFormatting>
  <conditionalFormatting sqref="I80:S81">
    <cfRule type="cellIs" dxfId="1697" priority="2610" stopIfTrue="1" operator="lessThan">
      <formula>0</formula>
    </cfRule>
  </conditionalFormatting>
  <conditionalFormatting sqref="I80:S81">
    <cfRule type="cellIs" dxfId="1696" priority="2609" stopIfTrue="1" operator="lessThan">
      <formula>0</formula>
    </cfRule>
  </conditionalFormatting>
  <conditionalFormatting sqref="I80:S81">
    <cfRule type="cellIs" dxfId="1695" priority="2608" stopIfTrue="1" operator="lessThan">
      <formula>0</formula>
    </cfRule>
  </conditionalFormatting>
  <conditionalFormatting sqref="C82:F82">
    <cfRule type="cellIs" dxfId="1694" priority="2606" stopIfTrue="1" operator="lessThan">
      <formula>0</formula>
    </cfRule>
  </conditionalFormatting>
  <conditionalFormatting sqref="D82:E82">
    <cfRule type="cellIs" dxfId="1693" priority="2607" stopIfTrue="1" operator="lessThan">
      <formula>0</formula>
    </cfRule>
  </conditionalFormatting>
  <conditionalFormatting sqref="C82">
    <cfRule type="cellIs" dxfId="1692" priority="2605" stopIfTrue="1" operator="lessThan">
      <formula>0</formula>
    </cfRule>
  </conditionalFormatting>
  <conditionalFormatting sqref="F82">
    <cfRule type="cellIs" dxfId="1691" priority="2604" stopIfTrue="1" operator="lessThan">
      <formula>0</formula>
    </cfRule>
  </conditionalFormatting>
  <conditionalFormatting sqref="H82:S82">
    <cfRule type="cellIs" dxfId="1690" priority="2603" stopIfTrue="1" operator="lessThan">
      <formula>0</formula>
    </cfRule>
  </conditionalFormatting>
  <conditionalFormatting sqref="H82:S82">
    <cfRule type="cellIs" dxfId="1689" priority="2602" stopIfTrue="1" operator="lessThan">
      <formula>0</formula>
    </cfRule>
  </conditionalFormatting>
  <conditionalFormatting sqref="G82">
    <cfRule type="cellIs" dxfId="1688" priority="2601" stopIfTrue="1" operator="lessThan">
      <formula>0</formula>
    </cfRule>
  </conditionalFormatting>
  <conditionalFormatting sqref="G82">
    <cfRule type="cellIs" dxfId="1687" priority="2600" stopIfTrue="1" operator="lessThan">
      <formula>0</formula>
    </cfRule>
  </conditionalFormatting>
  <conditionalFormatting sqref="D83:E86">
    <cfRule type="cellIs" dxfId="1686" priority="2599" stopIfTrue="1" operator="lessThan">
      <formula>0</formula>
    </cfRule>
  </conditionalFormatting>
  <conditionalFormatting sqref="D83:E86">
    <cfRule type="cellIs" dxfId="1685" priority="2598" stopIfTrue="1" operator="lessThan">
      <formula>0</formula>
    </cfRule>
  </conditionalFormatting>
  <conditionalFormatting sqref="D83:E86 H83:H86">
    <cfRule type="cellIs" dxfId="1684" priority="2597" stopIfTrue="1" operator="lessThan">
      <formula>0</formula>
    </cfRule>
  </conditionalFormatting>
  <conditionalFormatting sqref="D83:E86 H83:H86">
    <cfRule type="cellIs" dxfId="1683" priority="2596" stopIfTrue="1" operator="lessThan">
      <formula>0</formula>
    </cfRule>
  </conditionalFormatting>
  <conditionalFormatting sqref="D83:E86 H83:H86">
    <cfRule type="cellIs" dxfId="1682" priority="2595" stopIfTrue="1" operator="lessThan">
      <formula>0</formula>
    </cfRule>
  </conditionalFormatting>
  <conditionalFormatting sqref="D83:E86 H83:H86">
    <cfRule type="cellIs" dxfId="1681" priority="2594" stopIfTrue="1" operator="lessThan">
      <formula>0</formula>
    </cfRule>
  </conditionalFormatting>
  <conditionalFormatting sqref="C83:C86">
    <cfRule type="cellIs" dxfId="1680" priority="2593" stopIfTrue="1" operator="lessThan">
      <formula>0</formula>
    </cfRule>
  </conditionalFormatting>
  <conditionalFormatting sqref="C83:C86">
    <cfRule type="cellIs" dxfId="1679" priority="2592" stopIfTrue="1" operator="lessThan">
      <formula>0</formula>
    </cfRule>
  </conditionalFormatting>
  <conditionalFormatting sqref="C83:C86">
    <cfRule type="cellIs" dxfId="1678" priority="2591" stopIfTrue="1" operator="lessThan">
      <formula>0</formula>
    </cfRule>
  </conditionalFormatting>
  <conditionalFormatting sqref="C83:C86">
    <cfRule type="cellIs" dxfId="1677" priority="2590" stopIfTrue="1" operator="lessThan">
      <formula>0</formula>
    </cfRule>
  </conditionalFormatting>
  <conditionalFormatting sqref="C83:C86">
    <cfRule type="cellIs" dxfId="1676" priority="2589" stopIfTrue="1" operator="lessThan">
      <formula>0</formula>
    </cfRule>
  </conditionalFormatting>
  <conditionalFormatting sqref="C83:C86">
    <cfRule type="cellIs" dxfId="1675" priority="2588" stopIfTrue="1" operator="lessThan">
      <formula>0</formula>
    </cfRule>
  </conditionalFormatting>
  <conditionalFormatting sqref="F86">
    <cfRule type="cellIs" dxfId="1674" priority="2563" stopIfTrue="1" operator="lessThan">
      <formula>0</formula>
    </cfRule>
  </conditionalFormatting>
  <conditionalFormatting sqref="F86">
    <cfRule type="cellIs" dxfId="1673" priority="2562" stopIfTrue="1" operator="lessThan">
      <formula>0</formula>
    </cfRule>
  </conditionalFormatting>
  <conditionalFormatting sqref="F86">
    <cfRule type="cellIs" dxfId="1672" priority="2561" stopIfTrue="1" operator="lessThan">
      <formula>0</formula>
    </cfRule>
  </conditionalFormatting>
  <conditionalFormatting sqref="G83:G86">
    <cfRule type="cellIs" dxfId="1671" priority="2558" stopIfTrue="1" operator="lessThan">
      <formula>0</formula>
    </cfRule>
  </conditionalFormatting>
  <conditionalFormatting sqref="G83:G86">
    <cfRule type="cellIs" dxfId="1670" priority="2557" stopIfTrue="1" operator="lessThan">
      <formula>0</formula>
    </cfRule>
  </conditionalFormatting>
  <conditionalFormatting sqref="G83:G86">
    <cfRule type="cellIs" dxfId="1669" priority="2556" stopIfTrue="1" operator="lessThan">
      <formula>0</formula>
    </cfRule>
  </conditionalFormatting>
  <conditionalFormatting sqref="G83:G86">
    <cfRule type="cellIs" dxfId="1668" priority="2555" stopIfTrue="1" operator="lessThan">
      <formula>0</formula>
    </cfRule>
  </conditionalFormatting>
  <conditionalFormatting sqref="G83:G86">
    <cfRule type="cellIs" dxfId="1667" priority="2554" stopIfTrue="1" operator="lessThan">
      <formula>0</formula>
    </cfRule>
  </conditionalFormatting>
  <conditionalFormatting sqref="I83:S86">
    <cfRule type="cellIs" dxfId="1666" priority="2553" stopIfTrue="1" operator="lessThan">
      <formula>0</formula>
    </cfRule>
  </conditionalFormatting>
  <conditionalFormatting sqref="I83:S86">
    <cfRule type="cellIs" dxfId="1665" priority="2552" stopIfTrue="1" operator="lessThan">
      <formula>0</formula>
    </cfRule>
  </conditionalFormatting>
  <conditionalFormatting sqref="I83:S86">
    <cfRule type="cellIs" dxfId="1664" priority="2551" stopIfTrue="1" operator="lessThan">
      <formula>0</formula>
    </cfRule>
  </conditionalFormatting>
  <conditionalFormatting sqref="I83:S86">
    <cfRule type="cellIs" dxfId="1663" priority="2550" stopIfTrue="1" operator="lessThan">
      <formula>0</formula>
    </cfRule>
  </conditionalFormatting>
  <conditionalFormatting sqref="C87:F87">
    <cfRule type="cellIs" dxfId="1662" priority="2548" stopIfTrue="1" operator="lessThan">
      <formula>0</formula>
    </cfRule>
  </conditionalFormatting>
  <conditionalFormatting sqref="D87:E87">
    <cfRule type="cellIs" dxfId="1661" priority="2549" stopIfTrue="1" operator="lessThan">
      <formula>0</formula>
    </cfRule>
  </conditionalFormatting>
  <conditionalFormatting sqref="C87">
    <cfRule type="cellIs" dxfId="1660" priority="2547" stopIfTrue="1" operator="lessThan">
      <formula>0</formula>
    </cfRule>
  </conditionalFormatting>
  <conditionalFormatting sqref="F87">
    <cfRule type="cellIs" dxfId="1659" priority="2546" stopIfTrue="1" operator="lessThan">
      <formula>0</formula>
    </cfRule>
  </conditionalFormatting>
  <conditionalFormatting sqref="G87">
    <cfRule type="cellIs" dxfId="1658" priority="2541" stopIfTrue="1" operator="lessThan">
      <formula>0</formula>
    </cfRule>
  </conditionalFormatting>
  <conditionalFormatting sqref="G87">
    <cfRule type="cellIs" dxfId="1657" priority="2540" stopIfTrue="1" operator="lessThan">
      <formula>0</formula>
    </cfRule>
  </conditionalFormatting>
  <conditionalFormatting sqref="H87:S87">
    <cfRule type="cellIs" dxfId="1656" priority="2539" stopIfTrue="1" operator="lessThan">
      <formula>0</formula>
    </cfRule>
  </conditionalFormatting>
  <conditionalFormatting sqref="H87:S87">
    <cfRule type="cellIs" dxfId="1655" priority="2538" stopIfTrue="1" operator="lessThan">
      <formula>0</formula>
    </cfRule>
  </conditionalFormatting>
  <conditionalFormatting sqref="C91">
    <cfRule type="cellIs" dxfId="1654" priority="2528" stopIfTrue="1" operator="lessThan">
      <formula>0</formula>
    </cfRule>
  </conditionalFormatting>
  <conditionalFormatting sqref="C91">
    <cfRule type="cellIs" dxfId="1653" priority="2527" stopIfTrue="1" operator="lessThan">
      <formula>0</formula>
    </cfRule>
  </conditionalFormatting>
  <conditionalFormatting sqref="D90:E93">
    <cfRule type="cellIs" dxfId="1652" priority="2537" stopIfTrue="1" operator="lessThan">
      <formula>0</formula>
    </cfRule>
  </conditionalFormatting>
  <conditionalFormatting sqref="F90:G93">
    <cfRule type="cellIs" dxfId="1651" priority="2534" stopIfTrue="1" operator="lessThan">
      <formula>0</formula>
    </cfRule>
  </conditionalFormatting>
  <conditionalFormatting sqref="F90:G93">
    <cfRule type="cellIs" dxfId="1650" priority="2533" stopIfTrue="1" operator="lessThan">
      <formula>0</formula>
    </cfRule>
  </conditionalFormatting>
  <conditionalFormatting sqref="C90:E93">
    <cfRule type="cellIs" dxfId="1649" priority="2536" stopIfTrue="1" operator="lessThan">
      <formula>0</formula>
    </cfRule>
  </conditionalFormatting>
  <conditionalFormatting sqref="C90:C93">
    <cfRule type="cellIs" dxfId="1648" priority="2535" stopIfTrue="1" operator="lessThan">
      <formula>0</formula>
    </cfRule>
  </conditionalFormatting>
  <conditionalFormatting sqref="H90">
    <cfRule type="cellIs" dxfId="1647" priority="2532" stopIfTrue="1" operator="lessThan">
      <formula>0</formula>
    </cfRule>
  </conditionalFormatting>
  <conditionalFormatting sqref="H90">
    <cfRule type="cellIs" dxfId="1646" priority="2531" stopIfTrue="1" operator="lessThan">
      <formula>0</formula>
    </cfRule>
  </conditionalFormatting>
  <conditionalFormatting sqref="H90">
    <cfRule type="cellIs" dxfId="1645" priority="2530" stopIfTrue="1" operator="lessThan">
      <formula>0</formula>
    </cfRule>
  </conditionalFormatting>
  <conditionalFormatting sqref="H90">
    <cfRule type="cellIs" dxfId="1644" priority="2529" stopIfTrue="1" operator="lessThan">
      <formula>0</formula>
    </cfRule>
  </conditionalFormatting>
  <conditionalFormatting sqref="O89">
    <cfRule type="cellIs" dxfId="1643" priority="2511" stopIfTrue="1" operator="lessThan">
      <formula>0</formula>
    </cfRule>
  </conditionalFormatting>
  <conditionalFormatting sqref="K89:P89 C89:G89">
    <cfRule type="cellIs" dxfId="1642" priority="2525" stopIfTrue="1" operator="lessThan">
      <formula>0</formula>
    </cfRule>
  </conditionalFormatting>
  <conditionalFormatting sqref="D89:E89">
    <cfRule type="cellIs" dxfId="1641" priority="2526" stopIfTrue="1" operator="lessThan">
      <formula>0</formula>
    </cfRule>
  </conditionalFormatting>
  <conditionalFormatting sqref="M89">
    <cfRule type="cellIs" dxfId="1640" priority="2524" stopIfTrue="1" operator="lessThan">
      <formula>0</formula>
    </cfRule>
  </conditionalFormatting>
  <conditionalFormatting sqref="C89">
    <cfRule type="cellIs" dxfId="1639" priority="2523" stopIfTrue="1" operator="lessThan">
      <formula>0</formula>
    </cfRule>
  </conditionalFormatting>
  <conditionalFormatting sqref="L89">
    <cfRule type="cellIs" dxfId="1638" priority="2520" stopIfTrue="1" operator="lessThan">
      <formula>0</formula>
    </cfRule>
  </conditionalFormatting>
  <conditionalFormatting sqref="K89">
    <cfRule type="cellIs" dxfId="1637" priority="2522" stopIfTrue="1" operator="lessThan">
      <formula>0</formula>
    </cfRule>
  </conditionalFormatting>
  <conditionalFormatting sqref="K89">
    <cfRule type="cellIs" dxfId="1636" priority="2521" stopIfTrue="1" operator="lessThan">
      <formula>0</formula>
    </cfRule>
  </conditionalFormatting>
  <conditionalFormatting sqref="I89">
    <cfRule type="cellIs" dxfId="1635" priority="2515" stopIfTrue="1" operator="lessThan">
      <formula>0</formula>
    </cfRule>
  </conditionalFormatting>
  <conditionalFormatting sqref="H89:S89">
    <cfRule type="cellIs" dxfId="1634" priority="2516" stopIfTrue="1" operator="lessThan">
      <formula>0</formula>
    </cfRule>
  </conditionalFormatting>
  <conditionalFormatting sqref="H89:S89">
    <cfRule type="cellIs" dxfId="1633" priority="2517" stopIfTrue="1" operator="lessThan">
      <formula>0</formula>
    </cfRule>
  </conditionalFormatting>
  <conditionalFormatting sqref="I89">
    <cfRule type="cellIs" dxfId="1632" priority="2514" stopIfTrue="1" operator="lessThan">
      <formula>0</formula>
    </cfRule>
  </conditionalFormatting>
  <conditionalFormatting sqref="J89">
    <cfRule type="cellIs" dxfId="1631" priority="2512" stopIfTrue="1" operator="lessThan">
      <formula>0</formula>
    </cfRule>
  </conditionalFormatting>
  <conditionalFormatting sqref="J89">
    <cfRule type="cellIs" dxfId="1630" priority="2513" stopIfTrue="1" operator="lessThan">
      <formula>0</formula>
    </cfRule>
  </conditionalFormatting>
  <conditionalFormatting sqref="G96">
    <cfRule type="cellIs" dxfId="1629" priority="2453" stopIfTrue="1" operator="lessThan">
      <formula>0</formula>
    </cfRule>
  </conditionalFormatting>
  <conditionalFormatting sqref="F94:G95">
    <cfRule type="cellIs" dxfId="1628" priority="2486" stopIfTrue="1" operator="lessThan">
      <formula>0</formula>
    </cfRule>
  </conditionalFormatting>
  <conditionalFormatting sqref="F94:G95">
    <cfRule type="cellIs" dxfId="1627" priority="2485" stopIfTrue="1" operator="lessThan">
      <formula>0</formula>
    </cfRule>
  </conditionalFormatting>
  <conditionalFormatting sqref="C94:C95">
    <cfRule type="cellIs" dxfId="1626" priority="2487" stopIfTrue="1" operator="lessThan">
      <formula>0</formula>
    </cfRule>
  </conditionalFormatting>
  <conditionalFormatting sqref="H91:H95">
    <cfRule type="cellIs" dxfId="1625" priority="2475" stopIfTrue="1" operator="lessThan">
      <formula>0</formula>
    </cfRule>
  </conditionalFormatting>
  <conditionalFormatting sqref="H91:H95">
    <cfRule type="cellIs" dxfId="1624" priority="2474" stopIfTrue="1" operator="lessThan">
      <formula>0</formula>
    </cfRule>
  </conditionalFormatting>
  <conditionalFormatting sqref="H91:H95">
    <cfRule type="cellIs" dxfId="1623" priority="2473" stopIfTrue="1" operator="lessThan">
      <formula>0</formula>
    </cfRule>
  </conditionalFormatting>
  <conditionalFormatting sqref="C97:C99">
    <cfRule type="cellIs" dxfId="1622" priority="2437" stopIfTrue="1" operator="lessThan">
      <formula>0</formula>
    </cfRule>
  </conditionalFormatting>
  <conditionalFormatting sqref="C97:C99">
    <cfRule type="cellIs" dxfId="1621" priority="2436" stopIfTrue="1" operator="lessThan">
      <formula>0</formula>
    </cfRule>
  </conditionalFormatting>
  <conditionalFormatting sqref="F97:F99">
    <cfRule type="cellIs" dxfId="1620" priority="2435" stopIfTrue="1" operator="lessThan">
      <formula>0</formula>
    </cfRule>
  </conditionalFormatting>
  <conditionalFormatting sqref="F97:F99">
    <cfRule type="cellIs" dxfId="1619" priority="2434" stopIfTrue="1" operator="lessThan">
      <formula>0</formula>
    </cfRule>
  </conditionalFormatting>
  <conditionalFormatting sqref="G97:G99">
    <cfRule type="cellIs" dxfId="1618" priority="2433" stopIfTrue="1" operator="lessThan">
      <formula>0</formula>
    </cfRule>
  </conditionalFormatting>
  <conditionalFormatting sqref="G97:G99">
    <cfRule type="cellIs" dxfId="1617" priority="2432" stopIfTrue="1" operator="lessThan">
      <formula>0</formula>
    </cfRule>
  </conditionalFormatting>
  <conditionalFormatting sqref="D100:E100">
    <cfRule type="cellIs" dxfId="1616" priority="2431" stopIfTrue="1" operator="lessThan">
      <formula>0</formula>
    </cfRule>
  </conditionalFormatting>
  <conditionalFormatting sqref="F100">
    <cfRule type="cellIs" dxfId="1615" priority="2428" stopIfTrue="1" operator="lessThan">
      <formula>0</formula>
    </cfRule>
  </conditionalFormatting>
  <conditionalFormatting sqref="C100:F100">
    <cfRule type="cellIs" dxfId="1614" priority="2430" stopIfTrue="1" operator="lessThan">
      <formula>0</formula>
    </cfRule>
  </conditionalFormatting>
  <conditionalFormatting sqref="C100">
    <cfRule type="cellIs" dxfId="1613" priority="2429" stopIfTrue="1" operator="lessThan">
      <formula>0</formula>
    </cfRule>
  </conditionalFormatting>
  <conditionalFormatting sqref="I100:S100">
    <cfRule type="cellIs" dxfId="1612" priority="2417" stopIfTrue="1" operator="lessThan">
      <formula>0</formula>
    </cfRule>
  </conditionalFormatting>
  <conditionalFormatting sqref="I100:S100">
    <cfRule type="cellIs" dxfId="1611" priority="2416" stopIfTrue="1" operator="lessThan">
      <formula>0</formula>
    </cfRule>
  </conditionalFormatting>
  <conditionalFormatting sqref="G100:H100">
    <cfRule type="cellIs" dxfId="1610" priority="2423" stopIfTrue="1" operator="lessThan">
      <formula>0</formula>
    </cfRule>
  </conditionalFormatting>
  <conditionalFormatting sqref="G100:H100">
    <cfRule type="cellIs" dxfId="1609" priority="2422" stopIfTrue="1" operator="lessThan">
      <formula>0</formula>
    </cfRule>
  </conditionalFormatting>
  <conditionalFormatting sqref="D101:E107 H101:S107">
    <cfRule type="cellIs" dxfId="1608" priority="2415" stopIfTrue="1" operator="lessThan">
      <formula>0</formula>
    </cfRule>
  </conditionalFormatting>
  <conditionalFormatting sqref="G113:H113">
    <cfRule type="cellIs" dxfId="1607" priority="2354" stopIfTrue="1" operator="lessThan">
      <formula>0</formula>
    </cfRule>
  </conditionalFormatting>
  <conditionalFormatting sqref="G113:H113">
    <cfRule type="cellIs" dxfId="1606" priority="2353" stopIfTrue="1" operator="lessThan">
      <formula>0</formula>
    </cfRule>
  </conditionalFormatting>
  <conditionalFormatting sqref="I121:S121">
    <cfRule type="cellIs" dxfId="1605" priority="2238" stopIfTrue="1" operator="lessThan">
      <formula>0</formula>
    </cfRule>
  </conditionalFormatting>
  <conditionalFormatting sqref="I121:S121">
    <cfRule type="cellIs" dxfId="1604" priority="2237" stopIfTrue="1" operator="lessThan">
      <formula>0</formula>
    </cfRule>
  </conditionalFormatting>
  <conditionalFormatting sqref="C101:C107">
    <cfRule type="cellIs" dxfId="1603" priority="2408" stopIfTrue="1" operator="lessThan">
      <formula>0</formula>
    </cfRule>
  </conditionalFormatting>
  <conditionalFormatting sqref="C101:C107">
    <cfRule type="cellIs" dxfId="1602" priority="2407" stopIfTrue="1" operator="lessThan">
      <formula>0</formula>
    </cfRule>
  </conditionalFormatting>
  <conditionalFormatting sqref="F101:F107">
    <cfRule type="cellIs" dxfId="1601" priority="2406" stopIfTrue="1" operator="lessThan">
      <formula>0</formula>
    </cfRule>
  </conditionalFormatting>
  <conditionalFormatting sqref="F101:F107">
    <cfRule type="cellIs" dxfId="1600" priority="2405" stopIfTrue="1" operator="lessThan">
      <formula>0</formula>
    </cfRule>
  </conditionalFormatting>
  <conditionalFormatting sqref="G101:G107">
    <cfRule type="cellIs" dxfId="1599" priority="2404" stopIfTrue="1" operator="lessThan">
      <formula>0</formula>
    </cfRule>
  </conditionalFormatting>
  <conditionalFormatting sqref="G101:G107">
    <cfRule type="cellIs" dxfId="1598" priority="2403" stopIfTrue="1" operator="lessThan">
      <formula>0</formula>
    </cfRule>
  </conditionalFormatting>
  <conditionalFormatting sqref="D108:E108">
    <cfRule type="cellIs" dxfId="1597" priority="2402" stopIfTrue="1" operator="lessThan">
      <formula>0</formula>
    </cfRule>
  </conditionalFormatting>
  <conditionalFormatting sqref="F108">
    <cfRule type="cellIs" dxfId="1596" priority="2399" stopIfTrue="1" operator="lessThan">
      <formula>0</formula>
    </cfRule>
  </conditionalFormatting>
  <conditionalFormatting sqref="C108:F108">
    <cfRule type="cellIs" dxfId="1595" priority="2401" stopIfTrue="1" operator="lessThan">
      <formula>0</formula>
    </cfRule>
  </conditionalFormatting>
  <conditionalFormatting sqref="C108">
    <cfRule type="cellIs" dxfId="1594" priority="2400" stopIfTrue="1" operator="lessThan">
      <formula>0</formula>
    </cfRule>
  </conditionalFormatting>
  <conditionalFormatting sqref="I113:S113">
    <cfRule type="cellIs" dxfId="1593" priority="2350" stopIfTrue="1" operator="lessThan">
      <formula>0</formula>
    </cfRule>
  </conditionalFormatting>
  <conditionalFormatting sqref="I113:S113">
    <cfRule type="cellIs" dxfId="1592" priority="2349" stopIfTrue="1" operator="lessThan">
      <formula>0</formula>
    </cfRule>
  </conditionalFormatting>
  <conditionalFormatting sqref="G108:H108">
    <cfRule type="cellIs" dxfId="1591" priority="2398" stopIfTrue="1" operator="lessThan">
      <formula>0</formula>
    </cfRule>
  </conditionalFormatting>
  <conditionalFormatting sqref="G108:H108">
    <cfRule type="cellIs" dxfId="1590" priority="2397" stopIfTrue="1" operator="lessThan">
      <formula>0</formula>
    </cfRule>
  </conditionalFormatting>
  <conditionalFormatting sqref="I108:S108">
    <cfRule type="cellIs" dxfId="1589" priority="2394" stopIfTrue="1" operator="lessThan">
      <formula>0</formula>
    </cfRule>
  </conditionalFormatting>
  <conditionalFormatting sqref="I108:S108">
    <cfRule type="cellIs" dxfId="1588" priority="2393" stopIfTrue="1" operator="lessThan">
      <formula>0</formula>
    </cfRule>
  </conditionalFormatting>
  <conditionalFormatting sqref="D109:E109 H109:S109">
    <cfRule type="cellIs" dxfId="1587" priority="2392" stopIfTrue="1" operator="lessThan">
      <formula>0</formula>
    </cfRule>
  </conditionalFormatting>
  <conditionalFormatting sqref="C109">
    <cfRule type="cellIs" dxfId="1586" priority="2385" stopIfTrue="1" operator="lessThan">
      <formula>0</formula>
    </cfRule>
  </conditionalFormatting>
  <conditionalFormatting sqref="C109">
    <cfRule type="cellIs" dxfId="1585" priority="2384" stopIfTrue="1" operator="lessThan">
      <formula>0</formula>
    </cfRule>
  </conditionalFormatting>
  <conditionalFormatting sqref="F109">
    <cfRule type="cellIs" dxfId="1584" priority="2383" stopIfTrue="1" operator="lessThan">
      <formula>0</formula>
    </cfRule>
  </conditionalFormatting>
  <conditionalFormatting sqref="F109">
    <cfRule type="cellIs" dxfId="1583" priority="2382" stopIfTrue="1" operator="lessThan">
      <formula>0</formula>
    </cfRule>
  </conditionalFormatting>
  <conditionalFormatting sqref="G109">
    <cfRule type="cellIs" dxfId="1582" priority="2381" stopIfTrue="1" operator="lessThan">
      <formula>0</formula>
    </cfRule>
  </conditionalFormatting>
  <conditionalFormatting sqref="G109">
    <cfRule type="cellIs" dxfId="1581" priority="2380" stopIfTrue="1" operator="lessThan">
      <formula>0</formula>
    </cfRule>
  </conditionalFormatting>
  <conditionalFormatting sqref="D110:E110">
    <cfRule type="cellIs" dxfId="1580" priority="2379" stopIfTrue="1" operator="lessThan">
      <formula>0</formula>
    </cfRule>
  </conditionalFormatting>
  <conditionalFormatting sqref="F110">
    <cfRule type="cellIs" dxfId="1579" priority="2376" stopIfTrue="1" operator="lessThan">
      <formula>0</formula>
    </cfRule>
  </conditionalFormatting>
  <conditionalFormatting sqref="C110:F110">
    <cfRule type="cellIs" dxfId="1578" priority="2378" stopIfTrue="1" operator="lessThan">
      <formula>0</formula>
    </cfRule>
  </conditionalFormatting>
  <conditionalFormatting sqref="C110">
    <cfRule type="cellIs" dxfId="1577" priority="2377" stopIfTrue="1" operator="lessThan">
      <formula>0</formula>
    </cfRule>
  </conditionalFormatting>
  <conditionalFormatting sqref="G110:H110">
    <cfRule type="cellIs" dxfId="1576" priority="2375" stopIfTrue="1" operator="lessThan">
      <formula>0</formula>
    </cfRule>
  </conditionalFormatting>
  <conditionalFormatting sqref="G110:H110">
    <cfRule type="cellIs" dxfId="1575" priority="2374" stopIfTrue="1" operator="lessThan">
      <formula>0</formula>
    </cfRule>
  </conditionalFormatting>
  <conditionalFormatting sqref="I110:S110">
    <cfRule type="cellIs" dxfId="1574" priority="2373" stopIfTrue="1" operator="lessThan">
      <formula>0</formula>
    </cfRule>
  </conditionalFormatting>
  <conditionalFormatting sqref="I110:S110">
    <cfRule type="cellIs" dxfId="1573" priority="2372" stopIfTrue="1" operator="lessThan">
      <formula>0</formula>
    </cfRule>
  </conditionalFormatting>
  <conditionalFormatting sqref="D111:E112 H111:S112">
    <cfRule type="cellIs" dxfId="1572" priority="2371" stopIfTrue="1" operator="lessThan">
      <formula>0</formula>
    </cfRule>
  </conditionalFormatting>
  <conditionalFormatting sqref="C111:C112">
    <cfRule type="cellIs" dxfId="1571" priority="2364" stopIfTrue="1" operator="lessThan">
      <formula>0</formula>
    </cfRule>
  </conditionalFormatting>
  <conditionalFormatting sqref="C111:C112">
    <cfRule type="cellIs" dxfId="1570" priority="2363" stopIfTrue="1" operator="lessThan">
      <formula>0</formula>
    </cfRule>
  </conditionalFormatting>
  <conditionalFormatting sqref="F111:F112">
    <cfRule type="cellIs" dxfId="1569" priority="2362" stopIfTrue="1" operator="lessThan">
      <formula>0</formula>
    </cfRule>
  </conditionalFormatting>
  <conditionalFormatting sqref="F111:F112">
    <cfRule type="cellIs" dxfId="1568" priority="2361" stopIfTrue="1" operator="lessThan">
      <formula>0</formula>
    </cfRule>
  </conditionalFormatting>
  <conditionalFormatting sqref="G111:G112">
    <cfRule type="cellIs" dxfId="1567" priority="2360" stopIfTrue="1" operator="lessThan">
      <formula>0</formula>
    </cfRule>
  </conditionalFormatting>
  <conditionalFormatting sqref="G111:G112">
    <cfRule type="cellIs" dxfId="1566" priority="2359" stopIfTrue="1" operator="lessThan">
      <formula>0</formula>
    </cfRule>
  </conditionalFormatting>
  <conditionalFormatting sqref="D113:E113">
    <cfRule type="cellIs" dxfId="1565" priority="2358" stopIfTrue="1" operator="lessThan">
      <formula>0</formula>
    </cfRule>
  </conditionalFormatting>
  <conditionalFormatting sqref="F113">
    <cfRule type="cellIs" dxfId="1564" priority="2355" stopIfTrue="1" operator="lessThan">
      <formula>0</formula>
    </cfRule>
  </conditionalFormatting>
  <conditionalFormatting sqref="C113:F113">
    <cfRule type="cellIs" dxfId="1563" priority="2357" stopIfTrue="1" operator="lessThan">
      <formula>0</formula>
    </cfRule>
  </conditionalFormatting>
  <conditionalFormatting sqref="C113">
    <cfRule type="cellIs" dxfId="1562" priority="2356" stopIfTrue="1" operator="lessThan">
      <formula>0</formula>
    </cfRule>
  </conditionalFormatting>
  <conditionalFormatting sqref="I122:S124">
    <cfRule type="cellIs" dxfId="1561" priority="2234" stopIfTrue="1" operator="lessThan">
      <formula>0</formula>
    </cfRule>
  </conditionalFormatting>
  <conditionalFormatting sqref="I122:S124">
    <cfRule type="cellIs" dxfId="1560" priority="2233" stopIfTrue="1" operator="lessThan">
      <formula>0</formula>
    </cfRule>
  </conditionalFormatting>
  <conditionalFormatting sqref="D114:E117 H114:S117">
    <cfRule type="cellIs" dxfId="1559" priority="2348" stopIfTrue="1" operator="lessThan">
      <formula>0</formula>
    </cfRule>
  </conditionalFormatting>
  <conditionalFormatting sqref="C114:C117">
    <cfRule type="cellIs" dxfId="1558" priority="2341" stopIfTrue="1" operator="lessThan">
      <formula>0</formula>
    </cfRule>
  </conditionalFormatting>
  <conditionalFormatting sqref="C114:C117">
    <cfRule type="cellIs" dxfId="1557" priority="2340" stopIfTrue="1" operator="lessThan">
      <formula>0</formula>
    </cfRule>
  </conditionalFormatting>
  <conditionalFormatting sqref="F114:F117">
    <cfRule type="cellIs" dxfId="1556" priority="2339" stopIfTrue="1" operator="lessThan">
      <formula>0</formula>
    </cfRule>
  </conditionalFormatting>
  <conditionalFormatting sqref="F114:F117">
    <cfRule type="cellIs" dxfId="1555" priority="2338" stopIfTrue="1" operator="lessThan">
      <formula>0</formula>
    </cfRule>
  </conditionalFormatting>
  <conditionalFormatting sqref="G114:G117">
    <cfRule type="cellIs" dxfId="1554" priority="2337" stopIfTrue="1" operator="lessThan">
      <formula>0</formula>
    </cfRule>
  </conditionalFormatting>
  <conditionalFormatting sqref="G114:G117">
    <cfRule type="cellIs" dxfId="1553" priority="2336" stopIfTrue="1" operator="lessThan">
      <formula>0</formula>
    </cfRule>
  </conditionalFormatting>
  <conditionalFormatting sqref="G118:H118">
    <cfRule type="cellIs" dxfId="1552" priority="2331" stopIfTrue="1" operator="lessThan">
      <formula>0</formula>
    </cfRule>
  </conditionalFormatting>
  <conditionalFormatting sqref="G118:H118">
    <cfRule type="cellIs" dxfId="1551" priority="2330" stopIfTrue="1" operator="lessThan">
      <formula>0</formula>
    </cfRule>
  </conditionalFormatting>
  <conditionalFormatting sqref="D118:E118">
    <cfRule type="cellIs" dxfId="1550" priority="2335" stopIfTrue="1" operator="lessThan">
      <formula>0</formula>
    </cfRule>
  </conditionalFormatting>
  <conditionalFormatting sqref="F118">
    <cfRule type="cellIs" dxfId="1549" priority="2332" stopIfTrue="1" operator="lessThan">
      <formula>0</formula>
    </cfRule>
  </conditionalFormatting>
  <conditionalFormatting sqref="C118:F118">
    <cfRule type="cellIs" dxfId="1548" priority="2334" stopIfTrue="1" operator="lessThan">
      <formula>0</formula>
    </cfRule>
  </conditionalFormatting>
  <conditionalFormatting sqref="C118">
    <cfRule type="cellIs" dxfId="1547" priority="2333" stopIfTrue="1" operator="lessThan">
      <formula>0</formula>
    </cfRule>
  </conditionalFormatting>
  <conditionalFormatting sqref="I118:S118">
    <cfRule type="cellIs" dxfId="1546" priority="2327" stopIfTrue="1" operator="lessThan">
      <formula>0</formula>
    </cfRule>
  </conditionalFormatting>
  <conditionalFormatting sqref="I118:S118">
    <cfRule type="cellIs" dxfId="1545" priority="2326" stopIfTrue="1" operator="lessThan">
      <formula>0</formula>
    </cfRule>
  </conditionalFormatting>
  <conditionalFormatting sqref="O120">
    <cfRule type="cellIs" dxfId="1544" priority="2298" stopIfTrue="1" operator="lessThan">
      <formula>0</formula>
    </cfRule>
  </conditionalFormatting>
  <conditionalFormatting sqref="F120:G120">
    <cfRule type="cellIs" dxfId="1543" priority="2306" stopIfTrue="1" operator="lessThan">
      <formula>0</formula>
    </cfRule>
  </conditionalFormatting>
  <conditionalFormatting sqref="L120">
    <cfRule type="cellIs" dxfId="1542" priority="2307" stopIfTrue="1" operator="lessThan">
      <formula>0</formula>
    </cfRule>
  </conditionalFormatting>
  <conditionalFormatting sqref="G123:G124">
    <cfRule type="cellIs" dxfId="1541" priority="2265" stopIfTrue="1" operator="lessThan">
      <formula>0</formula>
    </cfRule>
  </conditionalFormatting>
  <conditionalFormatting sqref="C122">
    <cfRule type="cellIs" dxfId="1540" priority="2316" stopIfTrue="1" operator="lessThan">
      <formula>0</formula>
    </cfRule>
  </conditionalFormatting>
  <conditionalFormatting sqref="C122">
    <cfRule type="cellIs" dxfId="1539" priority="2315" stopIfTrue="1" operator="lessThan">
      <formula>0</formula>
    </cfRule>
  </conditionalFormatting>
  <conditionalFormatting sqref="D121:E122">
    <cfRule type="cellIs" dxfId="1538" priority="2325" stopIfTrue="1" operator="lessThan">
      <formula>0</formula>
    </cfRule>
  </conditionalFormatting>
  <conditionalFormatting sqref="G121:G122">
    <cfRule type="cellIs" dxfId="1537" priority="2322" stopIfTrue="1" operator="lessThan">
      <formula>0</formula>
    </cfRule>
  </conditionalFormatting>
  <conditionalFormatting sqref="G121:G122">
    <cfRule type="cellIs" dxfId="1536" priority="2321" stopIfTrue="1" operator="lessThan">
      <formula>0</formula>
    </cfRule>
  </conditionalFormatting>
  <conditionalFormatting sqref="C121:E122">
    <cfRule type="cellIs" dxfId="1535" priority="2324" stopIfTrue="1" operator="lessThan">
      <formula>0</formula>
    </cfRule>
  </conditionalFormatting>
  <conditionalFormatting sqref="C121:C122">
    <cfRule type="cellIs" dxfId="1534" priority="2323" stopIfTrue="1" operator="lessThan">
      <formula>0</formula>
    </cfRule>
  </conditionalFormatting>
  <conditionalFormatting sqref="H121">
    <cfRule type="cellIs" dxfId="1533" priority="2320" stopIfTrue="1" operator="lessThan">
      <formula>0</formula>
    </cfRule>
  </conditionalFormatting>
  <conditionalFormatting sqref="H121">
    <cfRule type="cellIs" dxfId="1532" priority="2319" stopIfTrue="1" operator="lessThan">
      <formula>0</formula>
    </cfRule>
  </conditionalFormatting>
  <conditionalFormatting sqref="H121">
    <cfRule type="cellIs" dxfId="1531" priority="2318" stopIfTrue="1" operator="lessThan">
      <formula>0</formula>
    </cfRule>
  </conditionalFormatting>
  <conditionalFormatting sqref="H121">
    <cfRule type="cellIs" dxfId="1530" priority="2317" stopIfTrue="1" operator="lessThan">
      <formula>0</formula>
    </cfRule>
  </conditionalFormatting>
  <conditionalFormatting sqref="O120">
    <cfRule type="cellIs" dxfId="1529" priority="2299" stopIfTrue="1" operator="lessThan">
      <formula>0</formula>
    </cfRule>
  </conditionalFormatting>
  <conditionalFormatting sqref="K120:P120 C120:G120">
    <cfRule type="cellIs" dxfId="1528" priority="2313" stopIfTrue="1" operator="lessThan">
      <formula>0</formula>
    </cfRule>
  </conditionalFormatting>
  <conditionalFormatting sqref="D120:E120">
    <cfRule type="cellIs" dxfId="1527" priority="2314" stopIfTrue="1" operator="lessThan">
      <formula>0</formula>
    </cfRule>
  </conditionalFormatting>
  <conditionalFormatting sqref="M120">
    <cfRule type="cellIs" dxfId="1526" priority="2312" stopIfTrue="1" operator="lessThan">
      <formula>0</formula>
    </cfRule>
  </conditionalFormatting>
  <conditionalFormatting sqref="C120">
    <cfRule type="cellIs" dxfId="1525" priority="2311" stopIfTrue="1" operator="lessThan">
      <formula>0</formula>
    </cfRule>
  </conditionalFormatting>
  <conditionalFormatting sqref="L120">
    <cfRule type="cellIs" dxfId="1524" priority="2308" stopIfTrue="1" operator="lessThan">
      <formula>0</formula>
    </cfRule>
  </conditionalFormatting>
  <conditionalFormatting sqref="K120">
    <cfRule type="cellIs" dxfId="1523" priority="2310" stopIfTrue="1" operator="lessThan">
      <formula>0</formula>
    </cfRule>
  </conditionalFormatting>
  <conditionalFormatting sqref="K120">
    <cfRule type="cellIs" dxfId="1522" priority="2309" stopIfTrue="1" operator="lessThan">
      <formula>0</formula>
    </cfRule>
  </conditionalFormatting>
  <conditionalFormatting sqref="I120">
    <cfRule type="cellIs" dxfId="1521" priority="2303" stopIfTrue="1" operator="lessThan">
      <formula>0</formula>
    </cfRule>
  </conditionalFormatting>
  <conditionalFormatting sqref="H120:S120">
    <cfRule type="cellIs" dxfId="1520" priority="2304" stopIfTrue="1" operator="lessThan">
      <formula>0</formula>
    </cfRule>
  </conditionalFormatting>
  <conditionalFormatting sqref="H120:S120">
    <cfRule type="cellIs" dxfId="1519" priority="2305" stopIfTrue="1" operator="lessThan">
      <formula>0</formula>
    </cfRule>
  </conditionalFormatting>
  <conditionalFormatting sqref="I120">
    <cfRule type="cellIs" dxfId="1518" priority="2302" stopIfTrue="1" operator="lessThan">
      <formula>0</formula>
    </cfRule>
  </conditionalFormatting>
  <conditionalFormatting sqref="J120">
    <cfRule type="cellIs" dxfId="1517" priority="2300" stopIfTrue="1" operator="lessThan">
      <formula>0</formula>
    </cfRule>
  </conditionalFormatting>
  <conditionalFormatting sqref="J120">
    <cfRule type="cellIs" dxfId="1516" priority="2301" stopIfTrue="1" operator="lessThan">
      <formula>0</formula>
    </cfRule>
  </conditionalFormatting>
  <conditionalFormatting sqref="H122:H124">
    <cfRule type="cellIs" dxfId="1515" priority="2243" stopIfTrue="1" operator="lessThan">
      <formula>0</formula>
    </cfRule>
  </conditionalFormatting>
  <conditionalFormatting sqref="H122:H124">
    <cfRule type="cellIs" dxfId="1514" priority="2242" stopIfTrue="1" operator="lessThan">
      <formula>0</formula>
    </cfRule>
  </conditionalFormatting>
  <conditionalFormatting sqref="H122:H124">
    <cfRule type="cellIs" dxfId="1513" priority="2241" stopIfTrue="1" operator="lessThan">
      <formula>0</formula>
    </cfRule>
  </conditionalFormatting>
  <conditionalFormatting sqref="D123:E124">
    <cfRule type="cellIs" dxfId="1512" priority="2285" stopIfTrue="1" operator="lessThan">
      <formula>0</formula>
    </cfRule>
  </conditionalFormatting>
  <conditionalFormatting sqref="D123:E124">
    <cfRule type="cellIs" dxfId="1511" priority="2284" stopIfTrue="1" operator="lessThan">
      <formula>0</formula>
    </cfRule>
  </conditionalFormatting>
  <conditionalFormatting sqref="H122:H124">
    <cfRule type="cellIs" dxfId="1510" priority="2244" stopIfTrue="1" operator="lessThan">
      <formula>0</formula>
    </cfRule>
  </conditionalFormatting>
  <conditionalFormatting sqref="C123:C124">
    <cfRule type="cellIs" dxfId="1509" priority="2270" stopIfTrue="1" operator="lessThan">
      <formula>0</formula>
    </cfRule>
  </conditionalFormatting>
  <conditionalFormatting sqref="C123:C124">
    <cfRule type="cellIs" dxfId="1508" priority="2269" stopIfTrue="1" operator="lessThan">
      <formula>0</formula>
    </cfRule>
  </conditionalFormatting>
  <conditionalFormatting sqref="F121:F124">
    <cfRule type="cellIs" dxfId="1507" priority="2268" stopIfTrue="1" operator="lessThan">
      <formula>0</formula>
    </cfRule>
  </conditionalFormatting>
  <conditionalFormatting sqref="F121:F124">
    <cfRule type="cellIs" dxfId="1506" priority="2267" stopIfTrue="1" operator="lessThan">
      <formula>0</formula>
    </cfRule>
  </conditionalFormatting>
  <conditionalFormatting sqref="G123:G124">
    <cfRule type="cellIs" dxfId="1505" priority="2266" stopIfTrue="1" operator="lessThan">
      <formula>0</formula>
    </cfRule>
  </conditionalFormatting>
  <conditionalFormatting sqref="I121:S121">
    <cfRule type="cellIs" dxfId="1504" priority="2240" stopIfTrue="1" operator="lessThan">
      <formula>0</formula>
    </cfRule>
  </conditionalFormatting>
  <conditionalFormatting sqref="I121:S121">
    <cfRule type="cellIs" dxfId="1503" priority="2239" stopIfTrue="1" operator="lessThan">
      <formula>0</formula>
    </cfRule>
  </conditionalFormatting>
  <conditionalFormatting sqref="I122:S124">
    <cfRule type="cellIs" dxfId="1502" priority="2236" stopIfTrue="1" operator="lessThan">
      <formula>0</formula>
    </cfRule>
  </conditionalFormatting>
  <conditionalFormatting sqref="I122:S124">
    <cfRule type="cellIs" dxfId="1501" priority="2235" stopIfTrue="1" operator="lessThan">
      <formula>0</formula>
    </cfRule>
  </conditionalFormatting>
  <conditionalFormatting sqref="O126">
    <cfRule type="cellIs" dxfId="1500" priority="2205" stopIfTrue="1" operator="lessThan">
      <formula>0</formula>
    </cfRule>
  </conditionalFormatting>
  <conditionalFormatting sqref="F126:G126">
    <cfRule type="cellIs" dxfId="1499" priority="2213" stopIfTrue="1" operator="lessThan">
      <formula>0</formula>
    </cfRule>
  </conditionalFormatting>
  <conditionalFormatting sqref="L126">
    <cfRule type="cellIs" dxfId="1498" priority="2214" stopIfTrue="1" operator="lessThan">
      <formula>0</formula>
    </cfRule>
  </conditionalFormatting>
  <conditionalFormatting sqref="G129:G130">
    <cfRule type="cellIs" dxfId="1497" priority="2197" stopIfTrue="1" operator="lessThan">
      <formula>0</formula>
    </cfRule>
  </conditionalFormatting>
  <conditionalFormatting sqref="C128">
    <cfRule type="cellIs" dxfId="1496" priority="2223" stopIfTrue="1" operator="lessThan">
      <formula>0</formula>
    </cfRule>
  </conditionalFormatting>
  <conditionalFormatting sqref="C128">
    <cfRule type="cellIs" dxfId="1495" priority="2222" stopIfTrue="1" operator="lessThan">
      <formula>0</formula>
    </cfRule>
  </conditionalFormatting>
  <conditionalFormatting sqref="D127:E128">
    <cfRule type="cellIs" dxfId="1494" priority="2232" stopIfTrue="1" operator="lessThan">
      <formula>0</formula>
    </cfRule>
  </conditionalFormatting>
  <conditionalFormatting sqref="G127:G128">
    <cfRule type="cellIs" dxfId="1493" priority="2229" stopIfTrue="1" operator="lessThan">
      <formula>0</formula>
    </cfRule>
  </conditionalFormatting>
  <conditionalFormatting sqref="G127:G128">
    <cfRule type="cellIs" dxfId="1492" priority="2228" stopIfTrue="1" operator="lessThan">
      <formula>0</formula>
    </cfRule>
  </conditionalFormatting>
  <conditionalFormatting sqref="C127:E128">
    <cfRule type="cellIs" dxfId="1491" priority="2231" stopIfTrue="1" operator="lessThan">
      <formula>0</formula>
    </cfRule>
  </conditionalFormatting>
  <conditionalFormatting sqref="C127:C128">
    <cfRule type="cellIs" dxfId="1490" priority="2230" stopIfTrue="1" operator="lessThan">
      <formula>0</formula>
    </cfRule>
  </conditionalFormatting>
  <conditionalFormatting sqref="H127">
    <cfRule type="cellIs" dxfId="1489" priority="2227" stopIfTrue="1" operator="lessThan">
      <formula>0</formula>
    </cfRule>
  </conditionalFormatting>
  <conditionalFormatting sqref="H127">
    <cfRule type="cellIs" dxfId="1488" priority="2226" stopIfTrue="1" operator="lessThan">
      <formula>0</formula>
    </cfRule>
  </conditionalFormatting>
  <conditionalFormatting sqref="H127">
    <cfRule type="cellIs" dxfId="1487" priority="2225" stopIfTrue="1" operator="lessThan">
      <formula>0</formula>
    </cfRule>
  </conditionalFormatting>
  <conditionalFormatting sqref="H127">
    <cfRule type="cellIs" dxfId="1486" priority="2224" stopIfTrue="1" operator="lessThan">
      <formula>0</formula>
    </cfRule>
  </conditionalFormatting>
  <conditionalFormatting sqref="O126">
    <cfRule type="cellIs" dxfId="1485" priority="2206" stopIfTrue="1" operator="lessThan">
      <formula>0</formula>
    </cfRule>
  </conditionalFormatting>
  <conditionalFormatting sqref="K126:P126 C126:G126">
    <cfRule type="cellIs" dxfId="1484" priority="2220" stopIfTrue="1" operator="lessThan">
      <formula>0</formula>
    </cfRule>
  </conditionalFormatting>
  <conditionalFormatting sqref="D126:E126">
    <cfRule type="cellIs" dxfId="1483" priority="2221" stopIfTrue="1" operator="lessThan">
      <formula>0</formula>
    </cfRule>
  </conditionalFormatting>
  <conditionalFormatting sqref="M126">
    <cfRule type="cellIs" dxfId="1482" priority="2219" stopIfTrue="1" operator="lessThan">
      <formula>0</formula>
    </cfRule>
  </conditionalFormatting>
  <conditionalFormatting sqref="C126">
    <cfRule type="cellIs" dxfId="1481" priority="2218" stopIfTrue="1" operator="lessThan">
      <formula>0</formula>
    </cfRule>
  </conditionalFormatting>
  <conditionalFormatting sqref="L126">
    <cfRule type="cellIs" dxfId="1480" priority="2215" stopIfTrue="1" operator="lessThan">
      <formula>0</formula>
    </cfRule>
  </conditionalFormatting>
  <conditionalFormatting sqref="K126">
    <cfRule type="cellIs" dxfId="1479" priority="2217" stopIfTrue="1" operator="lessThan">
      <formula>0</formula>
    </cfRule>
  </conditionalFormatting>
  <conditionalFormatting sqref="K126">
    <cfRule type="cellIs" dxfId="1478" priority="2216" stopIfTrue="1" operator="lessThan">
      <formula>0</formula>
    </cfRule>
  </conditionalFormatting>
  <conditionalFormatting sqref="I126">
    <cfRule type="cellIs" dxfId="1477" priority="2210" stopIfTrue="1" operator="lessThan">
      <formula>0</formula>
    </cfRule>
  </conditionalFormatting>
  <conditionalFormatting sqref="H126:S126">
    <cfRule type="cellIs" dxfId="1476" priority="2211" stopIfTrue="1" operator="lessThan">
      <formula>0</formula>
    </cfRule>
  </conditionalFormatting>
  <conditionalFormatting sqref="H126:S126">
    <cfRule type="cellIs" dxfId="1475" priority="2212" stopIfTrue="1" operator="lessThan">
      <formula>0</formula>
    </cfRule>
  </conditionalFormatting>
  <conditionalFormatting sqref="I126">
    <cfRule type="cellIs" dxfId="1474" priority="2209" stopIfTrue="1" operator="lessThan">
      <formula>0</formula>
    </cfRule>
  </conditionalFormatting>
  <conditionalFormatting sqref="J126">
    <cfRule type="cellIs" dxfId="1473" priority="2207" stopIfTrue="1" operator="lessThan">
      <formula>0</formula>
    </cfRule>
  </conditionalFormatting>
  <conditionalFormatting sqref="J126">
    <cfRule type="cellIs" dxfId="1472" priority="2208" stopIfTrue="1" operator="lessThan">
      <formula>0</formula>
    </cfRule>
  </conditionalFormatting>
  <conditionalFormatting sqref="D129:E130">
    <cfRule type="cellIs" dxfId="1471" priority="2204" stopIfTrue="1" operator="lessThan">
      <formula>0</formula>
    </cfRule>
  </conditionalFormatting>
  <conditionalFormatting sqref="D129:E130">
    <cfRule type="cellIs" dxfId="1470" priority="2203" stopIfTrue="1" operator="lessThan">
      <formula>0</formula>
    </cfRule>
  </conditionalFormatting>
  <conditionalFormatting sqref="C129:C130">
    <cfRule type="cellIs" dxfId="1469" priority="2202" stopIfTrue="1" operator="lessThan">
      <formula>0</formula>
    </cfRule>
  </conditionalFormatting>
  <conditionalFormatting sqref="C129:C130">
    <cfRule type="cellIs" dxfId="1468" priority="2201" stopIfTrue="1" operator="lessThan">
      <formula>0</formula>
    </cfRule>
  </conditionalFormatting>
  <conditionalFormatting sqref="F127:F130">
    <cfRule type="cellIs" dxfId="1467" priority="2200" stopIfTrue="1" operator="lessThan">
      <formula>0</formula>
    </cfRule>
  </conditionalFormatting>
  <conditionalFormatting sqref="F127:F130">
    <cfRule type="cellIs" dxfId="1466" priority="2199" stopIfTrue="1" operator="lessThan">
      <formula>0</formula>
    </cfRule>
  </conditionalFormatting>
  <conditionalFormatting sqref="G129:G130">
    <cfRule type="cellIs" dxfId="1465" priority="2198" stopIfTrue="1" operator="lessThan">
      <formula>0</formula>
    </cfRule>
  </conditionalFormatting>
  <conditionalFormatting sqref="O132">
    <cfRule type="cellIs" dxfId="1464" priority="2129" stopIfTrue="1" operator="lessThan">
      <formula>0</formula>
    </cfRule>
  </conditionalFormatting>
  <conditionalFormatting sqref="F132:G132">
    <cfRule type="cellIs" dxfId="1463" priority="2137" stopIfTrue="1" operator="lessThan">
      <formula>0</formula>
    </cfRule>
  </conditionalFormatting>
  <conditionalFormatting sqref="L132">
    <cfRule type="cellIs" dxfId="1462" priority="2138" stopIfTrue="1" operator="lessThan">
      <formula>0</formula>
    </cfRule>
  </conditionalFormatting>
  <conditionalFormatting sqref="O132">
    <cfRule type="cellIs" dxfId="1461" priority="2130" stopIfTrue="1" operator="lessThan">
      <formula>0</formula>
    </cfRule>
  </conditionalFormatting>
  <conditionalFormatting sqref="D133:E136">
    <cfRule type="cellIs" dxfId="1460" priority="2156" stopIfTrue="1" operator="lessThan">
      <formula>0</formula>
    </cfRule>
  </conditionalFormatting>
  <conditionalFormatting sqref="G133:G136">
    <cfRule type="cellIs" dxfId="1459" priority="2153" stopIfTrue="1" operator="lessThan">
      <formula>0</formula>
    </cfRule>
  </conditionalFormatting>
  <conditionalFormatting sqref="G133:G136">
    <cfRule type="cellIs" dxfId="1458" priority="2152" stopIfTrue="1" operator="lessThan">
      <formula>0</formula>
    </cfRule>
  </conditionalFormatting>
  <conditionalFormatting sqref="C133:E136">
    <cfRule type="cellIs" dxfId="1457" priority="2155" stopIfTrue="1" operator="lessThan">
      <formula>0</formula>
    </cfRule>
  </conditionalFormatting>
  <conditionalFormatting sqref="C133:C136">
    <cfRule type="cellIs" dxfId="1456" priority="2154" stopIfTrue="1" operator="lessThan">
      <formula>0</formula>
    </cfRule>
  </conditionalFormatting>
  <conditionalFormatting sqref="H133:H136">
    <cfRule type="cellIs" dxfId="1455" priority="2151" stopIfTrue="1" operator="lessThan">
      <formula>0</formula>
    </cfRule>
  </conditionalFormatting>
  <conditionalFormatting sqref="H133:H136">
    <cfRule type="cellIs" dxfId="1454" priority="2150" stopIfTrue="1" operator="lessThan">
      <formula>0</formula>
    </cfRule>
  </conditionalFormatting>
  <conditionalFormatting sqref="H133:H136">
    <cfRule type="cellIs" dxfId="1453" priority="2149" stopIfTrue="1" operator="lessThan">
      <formula>0</formula>
    </cfRule>
  </conditionalFormatting>
  <conditionalFormatting sqref="H133:H136">
    <cfRule type="cellIs" dxfId="1452" priority="2148" stopIfTrue="1" operator="lessThan">
      <formula>0</formula>
    </cfRule>
  </conditionalFormatting>
  <conditionalFormatting sqref="K132:P132 C132:G132">
    <cfRule type="cellIs" dxfId="1451" priority="2144" stopIfTrue="1" operator="lessThan">
      <formula>0</formula>
    </cfRule>
  </conditionalFormatting>
  <conditionalFormatting sqref="D132:E132">
    <cfRule type="cellIs" dxfId="1450" priority="2145" stopIfTrue="1" operator="lessThan">
      <formula>0</formula>
    </cfRule>
  </conditionalFormatting>
  <conditionalFormatting sqref="M132">
    <cfRule type="cellIs" dxfId="1449" priority="2143" stopIfTrue="1" operator="lessThan">
      <formula>0</formula>
    </cfRule>
  </conditionalFormatting>
  <conditionalFormatting sqref="C132">
    <cfRule type="cellIs" dxfId="1448" priority="2142" stopIfTrue="1" operator="lessThan">
      <formula>0</formula>
    </cfRule>
  </conditionalFormatting>
  <conditionalFormatting sqref="L132">
    <cfRule type="cellIs" dxfId="1447" priority="2139" stopIfTrue="1" operator="lessThan">
      <formula>0</formula>
    </cfRule>
  </conditionalFormatting>
  <conditionalFormatting sqref="K132">
    <cfRule type="cellIs" dxfId="1446" priority="2141" stopIfTrue="1" operator="lessThan">
      <formula>0</formula>
    </cfRule>
  </conditionalFormatting>
  <conditionalFormatting sqref="K132">
    <cfRule type="cellIs" dxfId="1445" priority="2140" stopIfTrue="1" operator="lessThan">
      <formula>0</formula>
    </cfRule>
  </conditionalFormatting>
  <conditionalFormatting sqref="I132">
    <cfRule type="cellIs" dxfId="1444" priority="2134" stopIfTrue="1" operator="lessThan">
      <formula>0</formula>
    </cfRule>
  </conditionalFormatting>
  <conditionalFormatting sqref="H132:S132">
    <cfRule type="cellIs" dxfId="1443" priority="2135" stopIfTrue="1" operator="lessThan">
      <formula>0</formula>
    </cfRule>
  </conditionalFormatting>
  <conditionalFormatting sqref="H132:S132">
    <cfRule type="cellIs" dxfId="1442" priority="2136" stopIfTrue="1" operator="lessThan">
      <formula>0</formula>
    </cfRule>
  </conditionalFormatting>
  <conditionalFormatting sqref="I132">
    <cfRule type="cellIs" dxfId="1441" priority="2133" stopIfTrue="1" operator="lessThan">
      <formula>0</formula>
    </cfRule>
  </conditionalFormatting>
  <conditionalFormatting sqref="J132">
    <cfRule type="cellIs" dxfId="1440" priority="2131" stopIfTrue="1" operator="lessThan">
      <formula>0</formula>
    </cfRule>
  </conditionalFormatting>
  <conditionalFormatting sqref="J132">
    <cfRule type="cellIs" dxfId="1439" priority="2132" stopIfTrue="1" operator="lessThan">
      <formula>0</formula>
    </cfRule>
  </conditionalFormatting>
  <conditionalFormatting sqref="F133:F136">
    <cfRule type="cellIs" dxfId="1438" priority="2124" stopIfTrue="1" operator="lessThan">
      <formula>0</formula>
    </cfRule>
  </conditionalFormatting>
  <conditionalFormatting sqref="F133:F136">
    <cfRule type="cellIs" dxfId="1437" priority="2123" stopIfTrue="1" operator="lessThan">
      <formula>0</formula>
    </cfRule>
  </conditionalFormatting>
  <conditionalFormatting sqref="H128:H130">
    <cfRule type="cellIs" dxfId="1436" priority="2100" stopIfTrue="1" operator="lessThan">
      <formula>0</formula>
    </cfRule>
  </conditionalFormatting>
  <conditionalFormatting sqref="H128:H130">
    <cfRule type="cellIs" dxfId="1435" priority="2099" stopIfTrue="1" operator="lessThan">
      <formula>0</formula>
    </cfRule>
  </conditionalFormatting>
  <conditionalFormatting sqref="H128:H130">
    <cfRule type="cellIs" dxfId="1434" priority="2098" stopIfTrue="1" operator="lessThan">
      <formula>0</formula>
    </cfRule>
  </conditionalFormatting>
  <conditionalFormatting sqref="H128:H130">
    <cfRule type="cellIs" dxfId="1433" priority="2097" stopIfTrue="1" operator="lessThan">
      <formula>0</formula>
    </cfRule>
  </conditionalFormatting>
  <conditionalFormatting sqref="I127:S127">
    <cfRule type="cellIs" dxfId="1432" priority="2096" stopIfTrue="1" operator="lessThan">
      <formula>0</formula>
    </cfRule>
  </conditionalFormatting>
  <conditionalFormatting sqref="I127:S127">
    <cfRule type="cellIs" dxfId="1431" priority="2095" stopIfTrue="1" operator="lessThan">
      <formula>0</formula>
    </cfRule>
  </conditionalFormatting>
  <conditionalFormatting sqref="I127:S127">
    <cfRule type="cellIs" dxfId="1430" priority="2094" stopIfTrue="1" operator="lessThan">
      <formula>0</formula>
    </cfRule>
  </conditionalFormatting>
  <conditionalFormatting sqref="I127:S127">
    <cfRule type="cellIs" dxfId="1429" priority="2093" stopIfTrue="1" operator="lessThan">
      <formula>0</formula>
    </cfRule>
  </conditionalFormatting>
  <conditionalFormatting sqref="I128:S130">
    <cfRule type="cellIs" dxfId="1428" priority="2092" stopIfTrue="1" operator="lessThan">
      <formula>0</formula>
    </cfRule>
  </conditionalFormatting>
  <conditionalFormatting sqref="I128:S130">
    <cfRule type="cellIs" dxfId="1427" priority="2091" stopIfTrue="1" operator="lessThan">
      <formula>0</formula>
    </cfRule>
  </conditionalFormatting>
  <conditionalFormatting sqref="I128:S130">
    <cfRule type="cellIs" dxfId="1426" priority="2090" stopIfTrue="1" operator="lessThan">
      <formula>0</formula>
    </cfRule>
  </conditionalFormatting>
  <conditionalFormatting sqref="I128:S130">
    <cfRule type="cellIs" dxfId="1425" priority="2089" stopIfTrue="1" operator="lessThan">
      <formula>0</formula>
    </cfRule>
  </conditionalFormatting>
  <conditionalFormatting sqref="I133:S136">
    <cfRule type="cellIs" dxfId="1424" priority="2088" stopIfTrue="1" operator="lessThan">
      <formula>0</formula>
    </cfRule>
  </conditionalFormatting>
  <conditionalFormatting sqref="I133:S136">
    <cfRule type="cellIs" dxfId="1423" priority="2087" stopIfTrue="1" operator="lessThan">
      <formula>0</formula>
    </cfRule>
  </conditionalFormatting>
  <conditionalFormatting sqref="I133:S136">
    <cfRule type="cellIs" dxfId="1422" priority="2086" stopIfTrue="1" operator="lessThan">
      <formula>0</formula>
    </cfRule>
  </conditionalFormatting>
  <conditionalFormatting sqref="I133:S136">
    <cfRule type="cellIs" dxfId="1421" priority="2085" stopIfTrue="1" operator="lessThan">
      <formula>0</formula>
    </cfRule>
  </conditionalFormatting>
  <conditionalFormatting sqref="C138:E141">
    <cfRule type="cellIs" dxfId="1420" priority="2067" stopIfTrue="1" operator="lessThan">
      <formula>0</formula>
    </cfRule>
  </conditionalFormatting>
  <conditionalFormatting sqref="C138:C141">
    <cfRule type="cellIs" dxfId="1419" priority="2066" stopIfTrue="1" operator="lessThan">
      <formula>0</formula>
    </cfRule>
  </conditionalFormatting>
  <conditionalFormatting sqref="C138:C141">
    <cfRule type="cellIs" dxfId="1418" priority="2063" stopIfTrue="1" operator="lessThan">
      <formula>0</formula>
    </cfRule>
  </conditionalFormatting>
  <conditionalFormatting sqref="C138:C141">
    <cfRule type="cellIs" dxfId="1417" priority="2062" stopIfTrue="1" operator="lessThan">
      <formula>0</formula>
    </cfRule>
  </conditionalFormatting>
  <conditionalFormatting sqref="F138:F141">
    <cfRule type="cellIs" dxfId="1416" priority="2061" stopIfTrue="1" operator="lessThan">
      <formula>0</formula>
    </cfRule>
  </conditionalFormatting>
  <conditionalFormatting sqref="F138:F141">
    <cfRule type="cellIs" dxfId="1415" priority="2060" stopIfTrue="1" operator="lessThan">
      <formula>0</formula>
    </cfRule>
  </conditionalFormatting>
  <conditionalFormatting sqref="G137:H137">
    <cfRule type="cellIs" dxfId="1414" priority="2072" stopIfTrue="1" operator="lessThan">
      <formula>0</formula>
    </cfRule>
  </conditionalFormatting>
  <conditionalFormatting sqref="G137:H137">
    <cfRule type="cellIs" dxfId="1413" priority="2071" stopIfTrue="1" operator="lessThan">
      <formula>0</formula>
    </cfRule>
  </conditionalFormatting>
  <conditionalFormatting sqref="D137:E137">
    <cfRule type="cellIs" dxfId="1412" priority="2076" stopIfTrue="1" operator="lessThan">
      <formula>0</formula>
    </cfRule>
  </conditionalFormatting>
  <conditionalFormatting sqref="F137">
    <cfRule type="cellIs" dxfId="1411" priority="2073" stopIfTrue="1" operator="lessThan">
      <formula>0</formula>
    </cfRule>
  </conditionalFormatting>
  <conditionalFormatting sqref="C137:F137">
    <cfRule type="cellIs" dxfId="1410" priority="2075" stopIfTrue="1" operator="lessThan">
      <formula>0</formula>
    </cfRule>
  </conditionalFormatting>
  <conditionalFormatting sqref="C137">
    <cfRule type="cellIs" dxfId="1409" priority="2074" stopIfTrue="1" operator="lessThan">
      <formula>0</formula>
    </cfRule>
  </conditionalFormatting>
  <conditionalFormatting sqref="I137:S137">
    <cfRule type="cellIs" dxfId="1408" priority="2070" stopIfTrue="1" operator="lessThan">
      <formula>0</formula>
    </cfRule>
  </conditionalFormatting>
  <conditionalFormatting sqref="I137:S137">
    <cfRule type="cellIs" dxfId="1407" priority="2069" stopIfTrue="1" operator="lessThan">
      <formula>0</formula>
    </cfRule>
  </conditionalFormatting>
  <conditionalFormatting sqref="D138:E141">
    <cfRule type="cellIs" dxfId="1406" priority="2068" stopIfTrue="1" operator="lessThan">
      <formula>0</formula>
    </cfRule>
  </conditionalFormatting>
  <conditionalFormatting sqref="H138:H141">
    <cfRule type="cellIs" dxfId="1405" priority="2059" stopIfTrue="1" operator="lessThan">
      <formula>0</formula>
    </cfRule>
  </conditionalFormatting>
  <conditionalFormatting sqref="H138:H141">
    <cfRule type="cellIs" dxfId="1404" priority="2058" stopIfTrue="1" operator="lessThan">
      <formula>0</formula>
    </cfRule>
  </conditionalFormatting>
  <conditionalFormatting sqref="H138:H141">
    <cfRule type="cellIs" dxfId="1403" priority="2057" stopIfTrue="1" operator="lessThan">
      <formula>0</formula>
    </cfRule>
  </conditionalFormatting>
  <conditionalFormatting sqref="H138:H141">
    <cfRule type="cellIs" dxfId="1402" priority="2056" stopIfTrue="1" operator="lessThan">
      <formula>0</formula>
    </cfRule>
  </conditionalFormatting>
  <conditionalFormatting sqref="G138:G141">
    <cfRule type="cellIs" dxfId="1401" priority="2050" stopIfTrue="1" operator="lessThan">
      <formula>0</formula>
    </cfRule>
  </conditionalFormatting>
  <conditionalFormatting sqref="G138:G141">
    <cfRule type="cellIs" dxfId="1400" priority="2051" stopIfTrue="1" operator="lessThan">
      <formula>0</formula>
    </cfRule>
  </conditionalFormatting>
  <conditionalFormatting sqref="I141:S141">
    <cfRule type="cellIs" dxfId="1399" priority="2017" stopIfTrue="1" operator="lessThan">
      <formula>0</formula>
    </cfRule>
  </conditionalFormatting>
  <conditionalFormatting sqref="I141:S141">
    <cfRule type="cellIs" dxfId="1398" priority="2016" stopIfTrue="1" operator="lessThan">
      <formula>0</formula>
    </cfRule>
  </conditionalFormatting>
  <conditionalFormatting sqref="G142:H142">
    <cfRule type="cellIs" dxfId="1397" priority="2035" stopIfTrue="1" operator="lessThan">
      <formula>0</formula>
    </cfRule>
  </conditionalFormatting>
  <conditionalFormatting sqref="G142:H142">
    <cfRule type="cellIs" dxfId="1396" priority="2034" stopIfTrue="1" operator="lessThan">
      <formula>0</formula>
    </cfRule>
  </conditionalFormatting>
  <conditionalFormatting sqref="D142:E142">
    <cfRule type="cellIs" dxfId="1395" priority="2039" stopIfTrue="1" operator="lessThan">
      <formula>0</formula>
    </cfRule>
  </conditionalFormatting>
  <conditionalFormatting sqref="F142">
    <cfRule type="cellIs" dxfId="1394" priority="2036" stopIfTrue="1" operator="lessThan">
      <formula>0</formula>
    </cfRule>
  </conditionalFormatting>
  <conditionalFormatting sqref="C142:F142">
    <cfRule type="cellIs" dxfId="1393" priority="2038" stopIfTrue="1" operator="lessThan">
      <formula>0</formula>
    </cfRule>
  </conditionalFormatting>
  <conditionalFormatting sqref="C142">
    <cfRule type="cellIs" dxfId="1392" priority="2037" stopIfTrue="1" operator="lessThan">
      <formula>0</formula>
    </cfRule>
  </conditionalFormatting>
  <conditionalFormatting sqref="I142:S142">
    <cfRule type="cellIs" dxfId="1391" priority="2031" stopIfTrue="1" operator="lessThan">
      <formula>0</formula>
    </cfRule>
  </conditionalFormatting>
  <conditionalFormatting sqref="I142:S142">
    <cfRule type="cellIs" dxfId="1390" priority="2030" stopIfTrue="1" operator="lessThan">
      <formula>0</formula>
    </cfRule>
  </conditionalFormatting>
  <conditionalFormatting sqref="I138:S138">
    <cfRule type="cellIs" dxfId="1389" priority="2029" stopIfTrue="1" operator="lessThan">
      <formula>0</formula>
    </cfRule>
  </conditionalFormatting>
  <conditionalFormatting sqref="I138:S138">
    <cfRule type="cellIs" dxfId="1388" priority="2028" stopIfTrue="1" operator="lessThan">
      <formula>0</formula>
    </cfRule>
  </conditionalFormatting>
  <conditionalFormatting sqref="I138:S138">
    <cfRule type="cellIs" dxfId="1387" priority="2027" stopIfTrue="1" operator="lessThan">
      <formula>0</formula>
    </cfRule>
  </conditionalFormatting>
  <conditionalFormatting sqref="I138:S138">
    <cfRule type="cellIs" dxfId="1386" priority="2026" stopIfTrue="1" operator="lessThan">
      <formula>0</formula>
    </cfRule>
  </conditionalFormatting>
  <conditionalFormatting sqref="I139:S139">
    <cfRule type="cellIs" dxfId="1385" priority="2025" stopIfTrue="1" operator="lessThan">
      <formula>0</formula>
    </cfRule>
  </conditionalFormatting>
  <conditionalFormatting sqref="I139:S139">
    <cfRule type="cellIs" dxfId="1384" priority="2024" stopIfTrue="1" operator="lessThan">
      <formula>0</formula>
    </cfRule>
  </conditionalFormatting>
  <conditionalFormatting sqref="I139:S139">
    <cfRule type="cellIs" dxfId="1383" priority="2023" stopIfTrue="1" operator="lessThan">
      <formula>0</formula>
    </cfRule>
  </conditionalFormatting>
  <conditionalFormatting sqref="I139:S139">
    <cfRule type="cellIs" dxfId="1382" priority="2022" stopIfTrue="1" operator="lessThan">
      <formula>0</formula>
    </cfRule>
  </conditionalFormatting>
  <conditionalFormatting sqref="I140:S140">
    <cfRule type="cellIs" dxfId="1381" priority="2021" stopIfTrue="1" operator="lessThan">
      <formula>0</formula>
    </cfRule>
  </conditionalFormatting>
  <conditionalFormatting sqref="I140:S140">
    <cfRule type="cellIs" dxfId="1380" priority="2020" stopIfTrue="1" operator="lessThan">
      <formula>0</formula>
    </cfRule>
  </conditionalFormatting>
  <conditionalFormatting sqref="I140:S140">
    <cfRule type="cellIs" dxfId="1379" priority="2019" stopIfTrue="1" operator="lessThan">
      <formula>0</formula>
    </cfRule>
  </conditionalFormatting>
  <conditionalFormatting sqref="I140:S140">
    <cfRule type="cellIs" dxfId="1378" priority="2018" stopIfTrue="1" operator="lessThan">
      <formula>0</formula>
    </cfRule>
  </conditionalFormatting>
  <conditionalFormatting sqref="D143:E146">
    <cfRule type="cellIs" dxfId="1377" priority="2013" stopIfTrue="1" operator="lessThan">
      <formula>0</formula>
    </cfRule>
  </conditionalFormatting>
  <conditionalFormatting sqref="C143:E146">
    <cfRule type="cellIs" dxfId="1376" priority="2012" stopIfTrue="1" operator="lessThan">
      <formula>0</formula>
    </cfRule>
  </conditionalFormatting>
  <conditionalFormatting sqref="I141:S141">
    <cfRule type="cellIs" dxfId="1375" priority="2015" stopIfTrue="1" operator="lessThan">
      <formula>0</formula>
    </cfRule>
  </conditionalFormatting>
  <conditionalFormatting sqref="I141:S141">
    <cfRule type="cellIs" dxfId="1374" priority="2014" stopIfTrue="1" operator="lessThan">
      <formula>0</formula>
    </cfRule>
  </conditionalFormatting>
  <conditionalFormatting sqref="C143:C146">
    <cfRule type="cellIs" dxfId="1373" priority="2010" stopIfTrue="1" operator="lessThan">
      <formula>0</formula>
    </cfRule>
  </conditionalFormatting>
  <conditionalFormatting sqref="C143:C146">
    <cfRule type="cellIs" dxfId="1372" priority="2009" stopIfTrue="1" operator="lessThan">
      <formula>0</formula>
    </cfRule>
  </conditionalFormatting>
  <conditionalFormatting sqref="F143:F146">
    <cfRule type="cellIs" dxfId="1371" priority="2008" stopIfTrue="1" operator="lessThan">
      <formula>0</formula>
    </cfRule>
  </conditionalFormatting>
  <conditionalFormatting sqref="C143:C146">
    <cfRule type="cellIs" dxfId="1370" priority="2011" stopIfTrue="1" operator="lessThan">
      <formula>0</formula>
    </cfRule>
  </conditionalFormatting>
  <conditionalFormatting sqref="F143:F146">
    <cfRule type="cellIs" dxfId="1369" priority="2007" stopIfTrue="1" operator="lessThan">
      <formula>0</formula>
    </cfRule>
  </conditionalFormatting>
  <conditionalFormatting sqref="H143:H146">
    <cfRule type="cellIs" dxfId="1368" priority="2006" stopIfTrue="1" operator="lessThan">
      <formula>0</formula>
    </cfRule>
  </conditionalFormatting>
  <conditionalFormatting sqref="H143:H146">
    <cfRule type="cellIs" dxfId="1367" priority="2005" stopIfTrue="1" operator="lessThan">
      <formula>0</formula>
    </cfRule>
  </conditionalFormatting>
  <conditionalFormatting sqref="H143:H146">
    <cfRule type="cellIs" dxfId="1366" priority="2004" stopIfTrue="1" operator="lessThan">
      <formula>0</formula>
    </cfRule>
  </conditionalFormatting>
  <conditionalFormatting sqref="H143:H146">
    <cfRule type="cellIs" dxfId="1365" priority="2003" stopIfTrue="1" operator="lessThan">
      <formula>0</formula>
    </cfRule>
  </conditionalFormatting>
  <conditionalFormatting sqref="G143:G146">
    <cfRule type="cellIs" dxfId="1364" priority="1995" stopIfTrue="1" operator="lessThan">
      <formula>0</formula>
    </cfRule>
  </conditionalFormatting>
  <conditionalFormatting sqref="G143:G146">
    <cfRule type="cellIs" dxfId="1363" priority="1996" stopIfTrue="1" operator="lessThan">
      <formula>0</formula>
    </cfRule>
  </conditionalFormatting>
  <conditionalFormatting sqref="I143:S146">
    <cfRule type="cellIs" dxfId="1362" priority="1994" stopIfTrue="1" operator="lessThan">
      <formula>0</formula>
    </cfRule>
  </conditionalFormatting>
  <conditionalFormatting sqref="I143:S146">
    <cfRule type="cellIs" dxfId="1361" priority="1993" stopIfTrue="1" operator="lessThan">
      <formula>0</formula>
    </cfRule>
  </conditionalFormatting>
  <conditionalFormatting sqref="I143:S146">
    <cfRule type="cellIs" dxfId="1360" priority="1992" stopIfTrue="1" operator="lessThan">
      <formula>0</formula>
    </cfRule>
  </conditionalFormatting>
  <conditionalFormatting sqref="I143:S146">
    <cfRule type="cellIs" dxfId="1359" priority="1991" stopIfTrue="1" operator="lessThan">
      <formula>0</formula>
    </cfRule>
  </conditionalFormatting>
  <conditionalFormatting sqref="O148">
    <cfRule type="cellIs" dxfId="1358" priority="1963" stopIfTrue="1" operator="lessThan">
      <formula>0</formula>
    </cfRule>
  </conditionalFormatting>
  <conditionalFormatting sqref="F148:G148">
    <cfRule type="cellIs" dxfId="1357" priority="1971" stopIfTrue="1" operator="lessThan">
      <formula>0</formula>
    </cfRule>
  </conditionalFormatting>
  <conditionalFormatting sqref="L148">
    <cfRule type="cellIs" dxfId="1356" priority="1972" stopIfTrue="1" operator="lessThan">
      <formula>0</formula>
    </cfRule>
  </conditionalFormatting>
  <conditionalFormatting sqref="G151:G152">
    <cfRule type="cellIs" dxfId="1355" priority="1955" stopIfTrue="1" operator="lessThan">
      <formula>0</formula>
    </cfRule>
  </conditionalFormatting>
  <conditionalFormatting sqref="C150">
    <cfRule type="cellIs" dxfId="1354" priority="1981" stopIfTrue="1" operator="lessThan">
      <formula>0</formula>
    </cfRule>
  </conditionalFormatting>
  <conditionalFormatting sqref="C150">
    <cfRule type="cellIs" dxfId="1353" priority="1980" stopIfTrue="1" operator="lessThan">
      <formula>0</formula>
    </cfRule>
  </conditionalFormatting>
  <conditionalFormatting sqref="D149:E150">
    <cfRule type="cellIs" dxfId="1352" priority="1990" stopIfTrue="1" operator="lessThan">
      <formula>0</formula>
    </cfRule>
  </conditionalFormatting>
  <conditionalFormatting sqref="G149:G150">
    <cfRule type="cellIs" dxfId="1351" priority="1987" stopIfTrue="1" operator="lessThan">
      <formula>0</formula>
    </cfRule>
  </conditionalFormatting>
  <conditionalFormatting sqref="G149:G150">
    <cfRule type="cellIs" dxfId="1350" priority="1986" stopIfTrue="1" operator="lessThan">
      <formula>0</formula>
    </cfRule>
  </conditionalFormatting>
  <conditionalFormatting sqref="C149:E150">
    <cfRule type="cellIs" dxfId="1349" priority="1989" stopIfTrue="1" operator="lessThan">
      <formula>0</formula>
    </cfRule>
  </conditionalFormatting>
  <conditionalFormatting sqref="C149:C150">
    <cfRule type="cellIs" dxfId="1348" priority="1988" stopIfTrue="1" operator="lessThan">
      <formula>0</formula>
    </cfRule>
  </conditionalFormatting>
  <conditionalFormatting sqref="H149">
    <cfRule type="cellIs" dxfId="1347" priority="1985" stopIfTrue="1" operator="lessThan">
      <formula>0</formula>
    </cfRule>
  </conditionalFormatting>
  <conditionalFormatting sqref="H149">
    <cfRule type="cellIs" dxfId="1346" priority="1984" stopIfTrue="1" operator="lessThan">
      <formula>0</formula>
    </cfRule>
  </conditionalFormatting>
  <conditionalFormatting sqref="H149">
    <cfRule type="cellIs" dxfId="1345" priority="1983" stopIfTrue="1" operator="lessThan">
      <formula>0</formula>
    </cfRule>
  </conditionalFormatting>
  <conditionalFormatting sqref="H149">
    <cfRule type="cellIs" dxfId="1344" priority="1982" stopIfTrue="1" operator="lessThan">
      <formula>0</formula>
    </cfRule>
  </conditionalFormatting>
  <conditionalFormatting sqref="O148">
    <cfRule type="cellIs" dxfId="1343" priority="1964" stopIfTrue="1" operator="lessThan">
      <formula>0</formula>
    </cfRule>
  </conditionalFormatting>
  <conditionalFormatting sqref="K148:P148 C148:G148">
    <cfRule type="cellIs" dxfId="1342" priority="1978" stopIfTrue="1" operator="lessThan">
      <formula>0</formula>
    </cfRule>
  </conditionalFormatting>
  <conditionalFormatting sqref="D148:E148">
    <cfRule type="cellIs" dxfId="1341" priority="1979" stopIfTrue="1" operator="lessThan">
      <formula>0</formula>
    </cfRule>
  </conditionalFormatting>
  <conditionalFormatting sqref="M148">
    <cfRule type="cellIs" dxfId="1340" priority="1977" stopIfTrue="1" operator="lessThan">
      <formula>0</formula>
    </cfRule>
  </conditionalFormatting>
  <conditionalFormatting sqref="C148">
    <cfRule type="cellIs" dxfId="1339" priority="1976" stopIfTrue="1" operator="lessThan">
      <formula>0</formula>
    </cfRule>
  </conditionalFormatting>
  <conditionalFormatting sqref="L148">
    <cfRule type="cellIs" dxfId="1338" priority="1973" stopIfTrue="1" operator="lessThan">
      <formula>0</formula>
    </cfRule>
  </conditionalFormatting>
  <conditionalFormatting sqref="K148">
    <cfRule type="cellIs" dxfId="1337" priority="1975" stopIfTrue="1" operator="lessThan">
      <formula>0</formula>
    </cfRule>
  </conditionalFormatting>
  <conditionalFormatting sqref="K148">
    <cfRule type="cellIs" dxfId="1336" priority="1974" stopIfTrue="1" operator="lessThan">
      <formula>0</formula>
    </cfRule>
  </conditionalFormatting>
  <conditionalFormatting sqref="I148">
    <cfRule type="cellIs" dxfId="1335" priority="1968" stopIfTrue="1" operator="lessThan">
      <formula>0</formula>
    </cfRule>
  </conditionalFormatting>
  <conditionalFormatting sqref="H148:S148">
    <cfRule type="cellIs" dxfId="1334" priority="1969" stopIfTrue="1" operator="lessThan">
      <formula>0</formula>
    </cfRule>
  </conditionalFormatting>
  <conditionalFormatting sqref="H148:S148">
    <cfRule type="cellIs" dxfId="1333" priority="1970" stopIfTrue="1" operator="lessThan">
      <formula>0</formula>
    </cfRule>
  </conditionalFormatting>
  <conditionalFormatting sqref="I148">
    <cfRule type="cellIs" dxfId="1332" priority="1967" stopIfTrue="1" operator="lessThan">
      <formula>0</formula>
    </cfRule>
  </conditionalFormatting>
  <conditionalFormatting sqref="J148">
    <cfRule type="cellIs" dxfId="1331" priority="1965" stopIfTrue="1" operator="lessThan">
      <formula>0</formula>
    </cfRule>
  </conditionalFormatting>
  <conditionalFormatting sqref="J148">
    <cfRule type="cellIs" dxfId="1330" priority="1966" stopIfTrue="1" operator="lessThan">
      <formula>0</formula>
    </cfRule>
  </conditionalFormatting>
  <conditionalFormatting sqref="D151:E152">
    <cfRule type="cellIs" dxfId="1329" priority="1962" stopIfTrue="1" operator="lessThan">
      <formula>0</formula>
    </cfRule>
  </conditionalFormatting>
  <conditionalFormatting sqref="D151:E152">
    <cfRule type="cellIs" dxfId="1328" priority="1961" stopIfTrue="1" operator="lessThan">
      <formula>0</formula>
    </cfRule>
  </conditionalFormatting>
  <conditionalFormatting sqref="C151:C152">
    <cfRule type="cellIs" dxfId="1327" priority="1960" stopIfTrue="1" operator="lessThan">
      <formula>0</formula>
    </cfRule>
  </conditionalFormatting>
  <conditionalFormatting sqref="C151:C152">
    <cfRule type="cellIs" dxfId="1326" priority="1959" stopIfTrue="1" operator="lessThan">
      <formula>0</formula>
    </cfRule>
  </conditionalFormatting>
  <conditionalFormatting sqref="F149:F152">
    <cfRule type="cellIs" dxfId="1325" priority="1958" stopIfTrue="1" operator="lessThan">
      <formula>0</formula>
    </cfRule>
  </conditionalFormatting>
  <conditionalFormatting sqref="F149:F152">
    <cfRule type="cellIs" dxfId="1324" priority="1957" stopIfTrue="1" operator="lessThan">
      <formula>0</formula>
    </cfRule>
  </conditionalFormatting>
  <conditionalFormatting sqref="G151:G152">
    <cfRule type="cellIs" dxfId="1323" priority="1956" stopIfTrue="1" operator="lessThan">
      <formula>0</formula>
    </cfRule>
  </conditionalFormatting>
  <conditionalFormatting sqref="G153:H153">
    <cfRule type="cellIs" dxfId="1322" priority="1938" stopIfTrue="1" operator="lessThan">
      <formula>0</formula>
    </cfRule>
  </conditionalFormatting>
  <conditionalFormatting sqref="G153:H153">
    <cfRule type="cellIs" dxfId="1321" priority="1937" stopIfTrue="1" operator="lessThan">
      <formula>0</formula>
    </cfRule>
  </conditionalFormatting>
  <conditionalFormatting sqref="D153:E153">
    <cfRule type="cellIs" dxfId="1320" priority="1942" stopIfTrue="1" operator="lessThan">
      <formula>0</formula>
    </cfRule>
  </conditionalFormatting>
  <conditionalFormatting sqref="F153">
    <cfRule type="cellIs" dxfId="1319" priority="1939" stopIfTrue="1" operator="lessThan">
      <formula>0</formula>
    </cfRule>
  </conditionalFormatting>
  <conditionalFormatting sqref="C153:F153">
    <cfRule type="cellIs" dxfId="1318" priority="1941" stopIfTrue="1" operator="lessThan">
      <formula>0</formula>
    </cfRule>
  </conditionalFormatting>
  <conditionalFormatting sqref="C153">
    <cfRule type="cellIs" dxfId="1317" priority="1940" stopIfTrue="1" operator="lessThan">
      <formula>0</formula>
    </cfRule>
  </conditionalFormatting>
  <conditionalFormatting sqref="I153:S153">
    <cfRule type="cellIs" dxfId="1316" priority="1936" stopIfTrue="1" operator="lessThan">
      <formula>0</formula>
    </cfRule>
  </conditionalFormatting>
  <conditionalFormatting sqref="I153:S153">
    <cfRule type="cellIs" dxfId="1315" priority="1935" stopIfTrue="1" operator="lessThan">
      <formula>0</formula>
    </cfRule>
  </conditionalFormatting>
  <conditionalFormatting sqref="H150">
    <cfRule type="cellIs" dxfId="1314" priority="1930" stopIfTrue="1" operator="lessThan">
      <formula>0</formula>
    </cfRule>
  </conditionalFormatting>
  <conditionalFormatting sqref="H150">
    <cfRule type="cellIs" dxfId="1313" priority="1929" stopIfTrue="1" operator="lessThan">
      <formula>0</formula>
    </cfRule>
  </conditionalFormatting>
  <conditionalFormatting sqref="H150">
    <cfRule type="cellIs" dxfId="1312" priority="1928" stopIfTrue="1" operator="lessThan">
      <formula>0</formula>
    </cfRule>
  </conditionalFormatting>
  <conditionalFormatting sqref="H150">
    <cfRule type="cellIs" dxfId="1311" priority="1927" stopIfTrue="1" operator="lessThan">
      <formula>0</formula>
    </cfRule>
  </conditionalFormatting>
  <conditionalFormatting sqref="H151">
    <cfRule type="cellIs" dxfId="1310" priority="1926" stopIfTrue="1" operator="lessThan">
      <formula>0</formula>
    </cfRule>
  </conditionalFormatting>
  <conditionalFormatting sqref="H151">
    <cfRule type="cellIs" dxfId="1309" priority="1925" stopIfTrue="1" operator="lessThan">
      <formula>0</formula>
    </cfRule>
  </conditionalFormatting>
  <conditionalFormatting sqref="H151">
    <cfRule type="cellIs" dxfId="1308" priority="1924" stopIfTrue="1" operator="lessThan">
      <formula>0</formula>
    </cfRule>
  </conditionalFormatting>
  <conditionalFormatting sqref="H151">
    <cfRule type="cellIs" dxfId="1307" priority="1923" stopIfTrue="1" operator="lessThan">
      <formula>0</formula>
    </cfRule>
  </conditionalFormatting>
  <conditionalFormatting sqref="H152">
    <cfRule type="cellIs" dxfId="1306" priority="1922" stopIfTrue="1" operator="lessThan">
      <formula>0</formula>
    </cfRule>
  </conditionalFormatting>
  <conditionalFormatting sqref="H152">
    <cfRule type="cellIs" dxfId="1305" priority="1921" stopIfTrue="1" operator="lessThan">
      <formula>0</formula>
    </cfRule>
  </conditionalFormatting>
  <conditionalFormatting sqref="H152">
    <cfRule type="cellIs" dxfId="1304" priority="1920" stopIfTrue="1" operator="lessThan">
      <formula>0</formula>
    </cfRule>
  </conditionalFormatting>
  <conditionalFormatting sqref="H152">
    <cfRule type="cellIs" dxfId="1303" priority="1919" stopIfTrue="1" operator="lessThan">
      <formula>0</formula>
    </cfRule>
  </conditionalFormatting>
  <conditionalFormatting sqref="I149:S149">
    <cfRule type="cellIs" dxfId="1302" priority="1918" stopIfTrue="1" operator="lessThan">
      <formula>0</formula>
    </cfRule>
  </conditionalFormatting>
  <conditionalFormatting sqref="I149:S149">
    <cfRule type="cellIs" dxfId="1301" priority="1917" stopIfTrue="1" operator="lessThan">
      <formula>0</formula>
    </cfRule>
  </conditionalFormatting>
  <conditionalFormatting sqref="I149:S149">
    <cfRule type="cellIs" dxfId="1300" priority="1916" stopIfTrue="1" operator="lessThan">
      <formula>0</formula>
    </cfRule>
  </conditionalFormatting>
  <conditionalFormatting sqref="I149:S149">
    <cfRule type="cellIs" dxfId="1299" priority="1915" stopIfTrue="1" operator="lessThan">
      <formula>0</formula>
    </cfRule>
  </conditionalFormatting>
  <conditionalFormatting sqref="I150:S150">
    <cfRule type="cellIs" dxfId="1298" priority="1914" stopIfTrue="1" operator="lessThan">
      <formula>0</formula>
    </cfRule>
  </conditionalFormatting>
  <conditionalFormatting sqref="I150:S150">
    <cfRule type="cellIs" dxfId="1297" priority="1913" stopIfTrue="1" operator="lessThan">
      <formula>0</formula>
    </cfRule>
  </conditionalFormatting>
  <conditionalFormatting sqref="I150:S150">
    <cfRule type="cellIs" dxfId="1296" priority="1912" stopIfTrue="1" operator="lessThan">
      <formula>0</formula>
    </cfRule>
  </conditionalFormatting>
  <conditionalFormatting sqref="I150:S150">
    <cfRule type="cellIs" dxfId="1295" priority="1911" stopIfTrue="1" operator="lessThan">
      <formula>0</formula>
    </cfRule>
  </conditionalFormatting>
  <conditionalFormatting sqref="I151:S151">
    <cfRule type="cellIs" dxfId="1294" priority="1910" stopIfTrue="1" operator="lessThan">
      <formula>0</formula>
    </cfRule>
  </conditionalFormatting>
  <conditionalFormatting sqref="I151:S151">
    <cfRule type="cellIs" dxfId="1293" priority="1909" stopIfTrue="1" operator="lessThan">
      <formula>0</formula>
    </cfRule>
  </conditionalFormatting>
  <conditionalFormatting sqref="I151:S151">
    <cfRule type="cellIs" dxfId="1292" priority="1908" stopIfTrue="1" operator="lessThan">
      <formula>0</formula>
    </cfRule>
  </conditionalFormatting>
  <conditionalFormatting sqref="I151:S151">
    <cfRule type="cellIs" dxfId="1291" priority="1907" stopIfTrue="1" operator="lessThan">
      <formula>0</formula>
    </cfRule>
  </conditionalFormatting>
  <conditionalFormatting sqref="I152:S152">
    <cfRule type="cellIs" dxfId="1290" priority="1906" stopIfTrue="1" operator="lessThan">
      <formula>0</formula>
    </cfRule>
  </conditionalFormatting>
  <conditionalFormatting sqref="I152:S152">
    <cfRule type="cellIs" dxfId="1289" priority="1905" stopIfTrue="1" operator="lessThan">
      <formula>0</formula>
    </cfRule>
  </conditionalFormatting>
  <conditionalFormatting sqref="I152:S152">
    <cfRule type="cellIs" dxfId="1288" priority="1904" stopIfTrue="1" operator="lessThan">
      <formula>0</formula>
    </cfRule>
  </conditionalFormatting>
  <conditionalFormatting sqref="I152:S152">
    <cfRule type="cellIs" dxfId="1287" priority="1903" stopIfTrue="1" operator="lessThan">
      <formula>0</formula>
    </cfRule>
  </conditionalFormatting>
  <conditionalFormatting sqref="G156:G157">
    <cfRule type="cellIs" dxfId="1286" priority="1884" stopIfTrue="1" operator="lessThan">
      <formula>0</formula>
    </cfRule>
  </conditionalFormatting>
  <conditionalFormatting sqref="C155">
    <cfRule type="cellIs" dxfId="1285" priority="1893" stopIfTrue="1" operator="lessThan">
      <formula>0</formula>
    </cfRule>
  </conditionalFormatting>
  <conditionalFormatting sqref="C155">
    <cfRule type="cellIs" dxfId="1284" priority="1892" stopIfTrue="1" operator="lessThan">
      <formula>0</formula>
    </cfRule>
  </conditionalFormatting>
  <conditionalFormatting sqref="D154:E155">
    <cfRule type="cellIs" dxfId="1283" priority="1902" stopIfTrue="1" operator="lessThan">
      <formula>0</formula>
    </cfRule>
  </conditionalFormatting>
  <conditionalFormatting sqref="G154:G155">
    <cfRule type="cellIs" dxfId="1282" priority="1899" stopIfTrue="1" operator="lessThan">
      <formula>0</formula>
    </cfRule>
  </conditionalFormatting>
  <conditionalFormatting sqref="G154:G155">
    <cfRule type="cellIs" dxfId="1281" priority="1898" stopIfTrue="1" operator="lessThan">
      <formula>0</formula>
    </cfRule>
  </conditionalFormatting>
  <conditionalFormatting sqref="C154:E155">
    <cfRule type="cellIs" dxfId="1280" priority="1901" stopIfTrue="1" operator="lessThan">
      <formula>0</formula>
    </cfRule>
  </conditionalFormatting>
  <conditionalFormatting sqref="C154:C155">
    <cfRule type="cellIs" dxfId="1279" priority="1900" stopIfTrue="1" operator="lessThan">
      <formula>0</formula>
    </cfRule>
  </conditionalFormatting>
  <conditionalFormatting sqref="H154">
    <cfRule type="cellIs" dxfId="1278" priority="1897" stopIfTrue="1" operator="lessThan">
      <formula>0</formula>
    </cfRule>
  </conditionalFormatting>
  <conditionalFormatting sqref="H154">
    <cfRule type="cellIs" dxfId="1277" priority="1896" stopIfTrue="1" operator="lessThan">
      <formula>0</formula>
    </cfRule>
  </conditionalFormatting>
  <conditionalFormatting sqref="H154">
    <cfRule type="cellIs" dxfId="1276" priority="1895" stopIfTrue="1" operator="lessThan">
      <formula>0</formula>
    </cfRule>
  </conditionalFormatting>
  <conditionalFormatting sqref="H154">
    <cfRule type="cellIs" dxfId="1275" priority="1894" stopIfTrue="1" operator="lessThan">
      <formula>0</formula>
    </cfRule>
  </conditionalFormatting>
  <conditionalFormatting sqref="D156:E157">
    <cfRule type="cellIs" dxfId="1274" priority="1891" stopIfTrue="1" operator="lessThan">
      <formula>0</formula>
    </cfRule>
  </conditionalFormatting>
  <conditionalFormatting sqref="D156:E157">
    <cfRule type="cellIs" dxfId="1273" priority="1890" stopIfTrue="1" operator="lessThan">
      <formula>0</formula>
    </cfRule>
  </conditionalFormatting>
  <conditionalFormatting sqref="C156:C157">
    <cfRule type="cellIs" dxfId="1272" priority="1889" stopIfTrue="1" operator="lessThan">
      <formula>0</formula>
    </cfRule>
  </conditionalFormatting>
  <conditionalFormatting sqref="C156:C157">
    <cfRule type="cellIs" dxfId="1271" priority="1888" stopIfTrue="1" operator="lessThan">
      <formula>0</formula>
    </cfRule>
  </conditionalFormatting>
  <conditionalFormatting sqref="F154:F157">
    <cfRule type="cellIs" dxfId="1270" priority="1887" stopIfTrue="1" operator="lessThan">
      <formula>0</formula>
    </cfRule>
  </conditionalFormatting>
  <conditionalFormatting sqref="F154:F157">
    <cfRule type="cellIs" dxfId="1269" priority="1886" stopIfTrue="1" operator="lessThan">
      <formula>0</formula>
    </cfRule>
  </conditionalFormatting>
  <conditionalFormatting sqref="G156:G157">
    <cfRule type="cellIs" dxfId="1268" priority="1885" stopIfTrue="1" operator="lessThan">
      <formula>0</formula>
    </cfRule>
  </conditionalFormatting>
  <conditionalFormatting sqref="H155:H157">
    <cfRule type="cellIs" dxfId="1267" priority="1855" stopIfTrue="1" operator="lessThan">
      <formula>0</formula>
    </cfRule>
  </conditionalFormatting>
  <conditionalFormatting sqref="H155:H157">
    <cfRule type="cellIs" dxfId="1266" priority="1854" stopIfTrue="1" operator="lessThan">
      <formula>0</formula>
    </cfRule>
  </conditionalFormatting>
  <conditionalFormatting sqref="H155:H157">
    <cfRule type="cellIs" dxfId="1265" priority="1853" stopIfTrue="1" operator="lessThan">
      <formula>0</formula>
    </cfRule>
  </conditionalFormatting>
  <conditionalFormatting sqref="H155:H157">
    <cfRule type="cellIs" dxfId="1264" priority="1852" stopIfTrue="1" operator="lessThan">
      <formula>0</formula>
    </cfRule>
  </conditionalFormatting>
  <conditionalFormatting sqref="I154:S154">
    <cfRule type="cellIs" dxfId="1263" priority="1851" stopIfTrue="1" operator="lessThan">
      <formula>0</formula>
    </cfRule>
  </conditionalFormatting>
  <conditionalFormatting sqref="I154:S154">
    <cfRule type="cellIs" dxfId="1262" priority="1850" stopIfTrue="1" operator="lessThan">
      <formula>0</formula>
    </cfRule>
  </conditionalFormatting>
  <conditionalFormatting sqref="I154:S154">
    <cfRule type="cellIs" dxfId="1261" priority="1849" stopIfTrue="1" operator="lessThan">
      <formula>0</formula>
    </cfRule>
  </conditionalFormatting>
  <conditionalFormatting sqref="I154:S154">
    <cfRule type="cellIs" dxfId="1260" priority="1848" stopIfTrue="1" operator="lessThan">
      <formula>0</formula>
    </cfRule>
  </conditionalFormatting>
  <conditionalFormatting sqref="I155:S157">
    <cfRule type="cellIs" dxfId="1259" priority="1847" stopIfTrue="1" operator="lessThan">
      <formula>0</formula>
    </cfRule>
  </conditionalFormatting>
  <conditionalFormatting sqref="I155:S157">
    <cfRule type="cellIs" dxfId="1258" priority="1846" stopIfTrue="1" operator="lessThan">
      <formula>0</formula>
    </cfRule>
  </conditionalFormatting>
  <conditionalFormatting sqref="I155:S157">
    <cfRule type="cellIs" dxfId="1257" priority="1845" stopIfTrue="1" operator="lessThan">
      <formula>0</formula>
    </cfRule>
  </conditionalFormatting>
  <conditionalFormatting sqref="I155:S157">
    <cfRule type="cellIs" dxfId="1256" priority="1844" stopIfTrue="1" operator="lessThan">
      <formula>0</formula>
    </cfRule>
  </conditionalFormatting>
  <conditionalFormatting sqref="G158:H158">
    <cfRule type="cellIs" dxfId="1255" priority="1839" stopIfTrue="1" operator="lessThan">
      <formula>0</formula>
    </cfRule>
  </conditionalFormatting>
  <conditionalFormatting sqref="G158:H158">
    <cfRule type="cellIs" dxfId="1254" priority="1838" stopIfTrue="1" operator="lessThan">
      <formula>0</formula>
    </cfRule>
  </conditionalFormatting>
  <conditionalFormatting sqref="D158:E158">
    <cfRule type="cellIs" dxfId="1253" priority="1843" stopIfTrue="1" operator="lessThan">
      <formula>0</formula>
    </cfRule>
  </conditionalFormatting>
  <conditionalFormatting sqref="F158">
    <cfRule type="cellIs" dxfId="1252" priority="1840" stopIfTrue="1" operator="lessThan">
      <formula>0</formula>
    </cfRule>
  </conditionalFormatting>
  <conditionalFormatting sqref="C158:F158">
    <cfRule type="cellIs" dxfId="1251" priority="1842" stopIfTrue="1" operator="lessThan">
      <formula>0</formula>
    </cfRule>
  </conditionalFormatting>
  <conditionalFormatting sqref="C158">
    <cfRule type="cellIs" dxfId="1250" priority="1841" stopIfTrue="1" operator="lessThan">
      <formula>0</formula>
    </cfRule>
  </conditionalFormatting>
  <conditionalFormatting sqref="I158:S158">
    <cfRule type="cellIs" dxfId="1249" priority="1837" stopIfTrue="1" operator="lessThan">
      <formula>0</formula>
    </cfRule>
  </conditionalFormatting>
  <conditionalFormatting sqref="I158:S158">
    <cfRule type="cellIs" dxfId="1248" priority="1836" stopIfTrue="1" operator="lessThan">
      <formula>0</formula>
    </cfRule>
  </conditionalFormatting>
  <conditionalFormatting sqref="G161:G162">
    <cfRule type="cellIs" dxfId="1247" priority="1817" stopIfTrue="1" operator="lessThan">
      <formula>0</formula>
    </cfRule>
  </conditionalFormatting>
  <conditionalFormatting sqref="C160">
    <cfRule type="cellIs" dxfId="1246" priority="1826" stopIfTrue="1" operator="lessThan">
      <formula>0</formula>
    </cfRule>
  </conditionalFormatting>
  <conditionalFormatting sqref="C160">
    <cfRule type="cellIs" dxfId="1245" priority="1825" stopIfTrue="1" operator="lessThan">
      <formula>0</formula>
    </cfRule>
  </conditionalFormatting>
  <conditionalFormatting sqref="D159:E160">
    <cfRule type="cellIs" dxfId="1244" priority="1835" stopIfTrue="1" operator="lessThan">
      <formula>0</formula>
    </cfRule>
  </conditionalFormatting>
  <conditionalFormatting sqref="G159:G160">
    <cfRule type="cellIs" dxfId="1243" priority="1832" stopIfTrue="1" operator="lessThan">
      <formula>0</formula>
    </cfRule>
  </conditionalFormatting>
  <conditionalFormatting sqref="G159:G160">
    <cfRule type="cellIs" dxfId="1242" priority="1831" stopIfTrue="1" operator="lessThan">
      <formula>0</formula>
    </cfRule>
  </conditionalFormatting>
  <conditionalFormatting sqref="C159:E160">
    <cfRule type="cellIs" dxfId="1241" priority="1834" stopIfTrue="1" operator="lessThan">
      <formula>0</formula>
    </cfRule>
  </conditionalFormatting>
  <conditionalFormatting sqref="C159:C160">
    <cfRule type="cellIs" dxfId="1240" priority="1833" stopIfTrue="1" operator="lessThan">
      <formula>0</formula>
    </cfRule>
  </conditionalFormatting>
  <conditionalFormatting sqref="H159">
    <cfRule type="cellIs" dxfId="1239" priority="1830" stopIfTrue="1" operator="lessThan">
      <formula>0</formula>
    </cfRule>
  </conditionalFormatting>
  <conditionalFormatting sqref="H159">
    <cfRule type="cellIs" dxfId="1238" priority="1829" stopIfTrue="1" operator="lessThan">
      <formula>0</formula>
    </cfRule>
  </conditionalFormatting>
  <conditionalFormatting sqref="H159">
    <cfRule type="cellIs" dxfId="1237" priority="1828" stopIfTrue="1" operator="lessThan">
      <formula>0</formula>
    </cfRule>
  </conditionalFormatting>
  <conditionalFormatting sqref="H159">
    <cfRule type="cellIs" dxfId="1236" priority="1827" stopIfTrue="1" operator="lessThan">
      <formula>0</formula>
    </cfRule>
  </conditionalFormatting>
  <conditionalFormatting sqref="D161:E162">
    <cfRule type="cellIs" dxfId="1235" priority="1824" stopIfTrue="1" operator="lessThan">
      <formula>0</formula>
    </cfRule>
  </conditionalFormatting>
  <conditionalFormatting sqref="D161:E162">
    <cfRule type="cellIs" dxfId="1234" priority="1823" stopIfTrue="1" operator="lessThan">
      <formula>0</formula>
    </cfRule>
  </conditionalFormatting>
  <conditionalFormatting sqref="C161:C162">
    <cfRule type="cellIs" dxfId="1233" priority="1822" stopIfTrue="1" operator="lessThan">
      <formula>0</formula>
    </cfRule>
  </conditionalFormatting>
  <conditionalFormatting sqref="C161:C162">
    <cfRule type="cellIs" dxfId="1232" priority="1821" stopIfTrue="1" operator="lessThan">
      <formula>0</formula>
    </cfRule>
  </conditionalFormatting>
  <conditionalFormatting sqref="F159:F162">
    <cfRule type="cellIs" dxfId="1231" priority="1820" stopIfTrue="1" operator="lessThan">
      <formula>0</formula>
    </cfRule>
  </conditionalFormatting>
  <conditionalFormatting sqref="F159:F162">
    <cfRule type="cellIs" dxfId="1230" priority="1819" stopIfTrue="1" operator="lessThan">
      <formula>0</formula>
    </cfRule>
  </conditionalFormatting>
  <conditionalFormatting sqref="G161:G162">
    <cfRule type="cellIs" dxfId="1229" priority="1818" stopIfTrue="1" operator="lessThan">
      <formula>0</formula>
    </cfRule>
  </conditionalFormatting>
  <conditionalFormatting sqref="G163:H163">
    <cfRule type="cellIs" dxfId="1228" priority="1800" stopIfTrue="1" operator="lessThan">
      <formula>0</formula>
    </cfRule>
  </conditionalFormatting>
  <conditionalFormatting sqref="G163:H163">
    <cfRule type="cellIs" dxfId="1227" priority="1799" stopIfTrue="1" operator="lessThan">
      <formula>0</formula>
    </cfRule>
  </conditionalFormatting>
  <conditionalFormatting sqref="D163:E163">
    <cfRule type="cellIs" dxfId="1226" priority="1804" stopIfTrue="1" operator="lessThan">
      <formula>0</formula>
    </cfRule>
  </conditionalFormatting>
  <conditionalFormatting sqref="G240">
    <cfRule type="cellIs" dxfId="1225" priority="1218" stopIfTrue="1" operator="lessThan">
      <formula>0</formula>
    </cfRule>
  </conditionalFormatting>
  <conditionalFormatting sqref="C163:E163">
    <cfRule type="cellIs" dxfId="1224" priority="1803" stopIfTrue="1" operator="lessThan">
      <formula>0</formula>
    </cfRule>
  </conditionalFormatting>
  <conditionalFormatting sqref="C163">
    <cfRule type="cellIs" dxfId="1223" priority="1802" stopIfTrue="1" operator="lessThan">
      <formula>0</formula>
    </cfRule>
  </conditionalFormatting>
  <conditionalFormatting sqref="H160:H162">
    <cfRule type="cellIs" dxfId="1222" priority="1796" stopIfTrue="1" operator="lessThan">
      <formula>0</formula>
    </cfRule>
  </conditionalFormatting>
  <conditionalFormatting sqref="H160:H162">
    <cfRule type="cellIs" dxfId="1221" priority="1795" stopIfTrue="1" operator="lessThan">
      <formula>0</formula>
    </cfRule>
  </conditionalFormatting>
  <conditionalFormatting sqref="H160:H162">
    <cfRule type="cellIs" dxfId="1220" priority="1794" stopIfTrue="1" operator="lessThan">
      <formula>0</formula>
    </cfRule>
  </conditionalFormatting>
  <conditionalFormatting sqref="H160:H162">
    <cfRule type="cellIs" dxfId="1219" priority="1793" stopIfTrue="1" operator="lessThan">
      <formula>0</formula>
    </cfRule>
  </conditionalFormatting>
  <conditionalFormatting sqref="I159:S159">
    <cfRule type="cellIs" dxfId="1218" priority="1792" stopIfTrue="1" operator="lessThan">
      <formula>0</formula>
    </cfRule>
  </conditionalFormatting>
  <conditionalFormatting sqref="I159:S159">
    <cfRule type="cellIs" dxfId="1217" priority="1791" stopIfTrue="1" operator="lessThan">
      <formula>0</formula>
    </cfRule>
  </conditionalFormatting>
  <conditionalFormatting sqref="I159:S159">
    <cfRule type="cellIs" dxfId="1216" priority="1790" stopIfTrue="1" operator="lessThan">
      <formula>0</formula>
    </cfRule>
  </conditionalFormatting>
  <conditionalFormatting sqref="I159:S159">
    <cfRule type="cellIs" dxfId="1215" priority="1789" stopIfTrue="1" operator="lessThan">
      <formula>0</formula>
    </cfRule>
  </conditionalFormatting>
  <conditionalFormatting sqref="I160:S162">
    <cfRule type="cellIs" dxfId="1214" priority="1788" stopIfTrue="1" operator="lessThan">
      <formula>0</formula>
    </cfRule>
  </conditionalFormatting>
  <conditionalFormatting sqref="I160:S162">
    <cfRule type="cellIs" dxfId="1213" priority="1787" stopIfTrue="1" operator="lessThan">
      <formula>0</formula>
    </cfRule>
  </conditionalFormatting>
  <conditionalFormatting sqref="I160:S162">
    <cfRule type="cellIs" dxfId="1212" priority="1786" stopIfTrue="1" operator="lessThan">
      <formula>0</formula>
    </cfRule>
  </conditionalFormatting>
  <conditionalFormatting sqref="I160:S162">
    <cfRule type="cellIs" dxfId="1211" priority="1785" stopIfTrue="1" operator="lessThan">
      <formula>0</formula>
    </cfRule>
  </conditionalFormatting>
  <conditionalFormatting sqref="I163:S163">
    <cfRule type="cellIs" dxfId="1210" priority="1784" stopIfTrue="1" operator="lessThan">
      <formula>0</formula>
    </cfRule>
  </conditionalFormatting>
  <conditionalFormatting sqref="I163:S163">
    <cfRule type="cellIs" dxfId="1209" priority="1783" stopIfTrue="1" operator="lessThan">
      <formula>0</formula>
    </cfRule>
  </conditionalFormatting>
  <conditionalFormatting sqref="O165">
    <cfRule type="cellIs" dxfId="1208" priority="1755" stopIfTrue="1" operator="lessThan">
      <formula>0</formula>
    </cfRule>
  </conditionalFormatting>
  <conditionalFormatting sqref="F165:G165">
    <cfRule type="cellIs" dxfId="1207" priority="1763" stopIfTrue="1" operator="lessThan">
      <formula>0</formula>
    </cfRule>
  </conditionalFormatting>
  <conditionalFormatting sqref="L165">
    <cfRule type="cellIs" dxfId="1206" priority="1764" stopIfTrue="1" operator="lessThan">
      <formula>0</formula>
    </cfRule>
  </conditionalFormatting>
  <conditionalFormatting sqref="F249">
    <cfRule type="cellIs" dxfId="1205" priority="1148" stopIfTrue="1" operator="lessThan">
      <formula>0</formula>
    </cfRule>
  </conditionalFormatting>
  <conditionalFormatting sqref="C167:C168">
    <cfRule type="cellIs" dxfId="1204" priority="1773" stopIfTrue="1" operator="lessThan">
      <formula>0</formula>
    </cfRule>
  </conditionalFormatting>
  <conditionalFormatting sqref="C167:C168">
    <cfRule type="cellIs" dxfId="1203" priority="1772" stopIfTrue="1" operator="lessThan">
      <formula>0</formula>
    </cfRule>
  </conditionalFormatting>
  <conditionalFormatting sqref="D166:E168">
    <cfRule type="cellIs" dxfId="1202" priority="1782" stopIfTrue="1" operator="lessThan">
      <formula>0</formula>
    </cfRule>
  </conditionalFormatting>
  <conditionalFormatting sqref="G166:G168">
    <cfRule type="cellIs" dxfId="1201" priority="1779" stopIfTrue="1" operator="lessThan">
      <formula>0</formula>
    </cfRule>
  </conditionalFormatting>
  <conditionalFormatting sqref="G166:G168">
    <cfRule type="cellIs" dxfId="1200" priority="1778" stopIfTrue="1" operator="lessThan">
      <formula>0</formula>
    </cfRule>
  </conditionalFormatting>
  <conditionalFormatting sqref="C166:E168">
    <cfRule type="cellIs" dxfId="1199" priority="1781" stopIfTrue="1" operator="lessThan">
      <formula>0</formula>
    </cfRule>
  </conditionalFormatting>
  <conditionalFormatting sqref="C166:C168">
    <cfRule type="cellIs" dxfId="1198" priority="1780" stopIfTrue="1" operator="lessThan">
      <formula>0</formula>
    </cfRule>
  </conditionalFormatting>
  <conditionalFormatting sqref="H166">
    <cfRule type="cellIs" dxfId="1197" priority="1777" stopIfTrue="1" operator="lessThan">
      <formula>0</formula>
    </cfRule>
  </conditionalFormatting>
  <conditionalFormatting sqref="H166">
    <cfRule type="cellIs" dxfId="1196" priority="1776" stopIfTrue="1" operator="lessThan">
      <formula>0</formula>
    </cfRule>
  </conditionalFormatting>
  <conditionalFormatting sqref="H166">
    <cfRule type="cellIs" dxfId="1195" priority="1775" stopIfTrue="1" operator="lessThan">
      <formula>0</formula>
    </cfRule>
  </conditionalFormatting>
  <conditionalFormatting sqref="H166">
    <cfRule type="cellIs" dxfId="1194" priority="1774" stopIfTrue="1" operator="lessThan">
      <formula>0</formula>
    </cfRule>
  </conditionalFormatting>
  <conditionalFormatting sqref="O165">
    <cfRule type="cellIs" dxfId="1193" priority="1756" stopIfTrue="1" operator="lessThan">
      <formula>0</formula>
    </cfRule>
  </conditionalFormatting>
  <conditionalFormatting sqref="K165:P165 C165:G165">
    <cfRule type="cellIs" dxfId="1192" priority="1770" stopIfTrue="1" operator="lessThan">
      <formula>0</formula>
    </cfRule>
  </conditionalFormatting>
  <conditionalFormatting sqref="D165:E165">
    <cfRule type="cellIs" dxfId="1191" priority="1771" stopIfTrue="1" operator="lessThan">
      <formula>0</formula>
    </cfRule>
  </conditionalFormatting>
  <conditionalFormatting sqref="M165">
    <cfRule type="cellIs" dxfId="1190" priority="1769" stopIfTrue="1" operator="lessThan">
      <formula>0</formula>
    </cfRule>
  </conditionalFormatting>
  <conditionalFormatting sqref="C165">
    <cfRule type="cellIs" dxfId="1189" priority="1768" stopIfTrue="1" operator="lessThan">
      <formula>0</formula>
    </cfRule>
  </conditionalFormatting>
  <conditionalFormatting sqref="L165">
    <cfRule type="cellIs" dxfId="1188" priority="1765" stopIfTrue="1" operator="lessThan">
      <formula>0</formula>
    </cfRule>
  </conditionalFormatting>
  <conditionalFormatting sqref="K165">
    <cfRule type="cellIs" dxfId="1187" priority="1767" stopIfTrue="1" operator="lessThan">
      <formula>0</formula>
    </cfRule>
  </conditionalFormatting>
  <conditionalFormatting sqref="K165">
    <cfRule type="cellIs" dxfId="1186" priority="1766" stopIfTrue="1" operator="lessThan">
      <formula>0</formula>
    </cfRule>
  </conditionalFormatting>
  <conditionalFormatting sqref="I165">
    <cfRule type="cellIs" dxfId="1185" priority="1760" stopIfTrue="1" operator="lessThan">
      <formula>0</formula>
    </cfRule>
  </conditionalFormatting>
  <conditionalFormatting sqref="H165:S165">
    <cfRule type="cellIs" dxfId="1184" priority="1761" stopIfTrue="1" operator="lessThan">
      <formula>0</formula>
    </cfRule>
  </conditionalFormatting>
  <conditionalFormatting sqref="H165:S165">
    <cfRule type="cellIs" dxfId="1183" priority="1762" stopIfTrue="1" operator="lessThan">
      <formula>0</formula>
    </cfRule>
  </conditionalFormatting>
  <conditionalFormatting sqref="I165">
    <cfRule type="cellIs" dxfId="1182" priority="1759" stopIfTrue="1" operator="lessThan">
      <formula>0</formula>
    </cfRule>
  </conditionalFormatting>
  <conditionalFormatting sqref="J165">
    <cfRule type="cellIs" dxfId="1181" priority="1757" stopIfTrue="1" operator="lessThan">
      <formula>0</formula>
    </cfRule>
  </conditionalFormatting>
  <conditionalFormatting sqref="J165">
    <cfRule type="cellIs" dxfId="1180" priority="1758" stopIfTrue="1" operator="lessThan">
      <formula>0</formula>
    </cfRule>
  </conditionalFormatting>
  <conditionalFormatting sqref="H241:H244">
    <cfRule type="cellIs" dxfId="1179" priority="1211" stopIfTrue="1" operator="lessThan">
      <formula>0</formula>
    </cfRule>
  </conditionalFormatting>
  <conditionalFormatting sqref="H241:H244">
    <cfRule type="cellIs" dxfId="1178" priority="1210" stopIfTrue="1" operator="lessThan">
      <formula>0</formula>
    </cfRule>
  </conditionalFormatting>
  <conditionalFormatting sqref="C241:C244">
    <cfRule type="cellIs" dxfId="1177" priority="1209" stopIfTrue="1" operator="lessThan">
      <formula>0</formula>
    </cfRule>
  </conditionalFormatting>
  <conditionalFormatting sqref="C241:C244">
    <cfRule type="cellIs" dxfId="1176" priority="1208" stopIfTrue="1" operator="lessThan">
      <formula>0</formula>
    </cfRule>
  </conditionalFormatting>
  <conditionalFormatting sqref="F166:F168">
    <cfRule type="cellIs" dxfId="1175" priority="1750" stopIfTrue="1" operator="lessThan">
      <formula>0</formula>
    </cfRule>
  </conditionalFormatting>
  <conditionalFormatting sqref="F166:F168">
    <cfRule type="cellIs" dxfId="1174" priority="1749" stopIfTrue="1" operator="lessThan">
      <formula>0</formula>
    </cfRule>
  </conditionalFormatting>
  <conditionalFormatting sqref="F249">
    <cfRule type="cellIs" dxfId="1173" priority="1149" stopIfTrue="1" operator="lessThan">
      <formula>0</formula>
    </cfRule>
  </conditionalFormatting>
  <conditionalFormatting sqref="H167:H168">
    <cfRule type="cellIs" dxfId="1172" priority="1746" stopIfTrue="1" operator="lessThan">
      <formula>0</formula>
    </cfRule>
  </conditionalFormatting>
  <conditionalFormatting sqref="H167:H168">
    <cfRule type="cellIs" dxfId="1171" priority="1745" stopIfTrue="1" operator="lessThan">
      <formula>0</formula>
    </cfRule>
  </conditionalFormatting>
  <conditionalFormatting sqref="H167:H168">
    <cfRule type="cellIs" dxfId="1170" priority="1744" stopIfTrue="1" operator="lessThan">
      <formula>0</formula>
    </cfRule>
  </conditionalFormatting>
  <conditionalFormatting sqref="H167:H168">
    <cfRule type="cellIs" dxfId="1169" priority="1743" stopIfTrue="1" operator="lessThan">
      <formula>0</formula>
    </cfRule>
  </conditionalFormatting>
  <conditionalFormatting sqref="C220">
    <cfRule type="cellIs" dxfId="1168" priority="1376" stopIfTrue="1" operator="lessThan">
      <formula>0</formula>
    </cfRule>
  </conditionalFormatting>
  <conditionalFormatting sqref="F220">
    <cfRule type="cellIs" dxfId="1167" priority="1375" stopIfTrue="1" operator="lessThan">
      <formula>0</formula>
    </cfRule>
  </conditionalFormatting>
  <conditionalFormatting sqref="G220">
    <cfRule type="cellIs" dxfId="1166" priority="1374" stopIfTrue="1" operator="lessThan">
      <formula>0</formula>
    </cfRule>
  </conditionalFormatting>
  <conditionalFormatting sqref="G220">
    <cfRule type="cellIs" dxfId="1165" priority="1373" stopIfTrue="1" operator="lessThan">
      <formula>0</formula>
    </cfRule>
  </conditionalFormatting>
  <conditionalFormatting sqref="F241:F244">
    <cfRule type="cellIs" dxfId="1164" priority="1199" stopIfTrue="1" operator="lessThan">
      <formula>0</formula>
    </cfRule>
  </conditionalFormatting>
  <conditionalFormatting sqref="F241:F244">
    <cfRule type="cellIs" dxfId="1163" priority="1198" stopIfTrue="1" operator="lessThan">
      <formula>0</formula>
    </cfRule>
  </conditionalFormatting>
  <conditionalFormatting sqref="C306">
    <cfRule type="cellIs" dxfId="1162" priority="765" stopIfTrue="1" operator="lessThan">
      <formula>0</formula>
    </cfRule>
  </conditionalFormatting>
  <conditionalFormatting sqref="K306">
    <cfRule type="cellIs" dxfId="1161" priority="764" stopIfTrue="1" operator="lessThan">
      <formula>0</formula>
    </cfRule>
  </conditionalFormatting>
  <conditionalFormatting sqref="G241:G244">
    <cfRule type="cellIs" dxfId="1160" priority="1197" stopIfTrue="1" operator="lessThan">
      <formula>0</formula>
    </cfRule>
  </conditionalFormatting>
  <conditionalFormatting sqref="G241:G244">
    <cfRule type="cellIs" dxfId="1159" priority="1196" stopIfTrue="1" operator="lessThan">
      <formula>0</formula>
    </cfRule>
  </conditionalFormatting>
  <conditionalFormatting sqref="D245:E245">
    <cfRule type="cellIs" dxfId="1158" priority="1195" stopIfTrue="1" operator="lessThan">
      <formula>0</formula>
    </cfRule>
  </conditionalFormatting>
  <conditionalFormatting sqref="C245:F245">
    <cfRule type="cellIs" dxfId="1157" priority="1194" stopIfTrue="1" operator="lessThan">
      <formula>0</formula>
    </cfRule>
  </conditionalFormatting>
  <conditionalFormatting sqref="C245">
    <cfRule type="cellIs" dxfId="1156" priority="1193" stopIfTrue="1" operator="lessThan">
      <formula>0</formula>
    </cfRule>
  </conditionalFormatting>
  <conditionalFormatting sqref="F245">
    <cfRule type="cellIs" dxfId="1155" priority="1192" stopIfTrue="1" operator="lessThan">
      <formula>0</formula>
    </cfRule>
  </conditionalFormatting>
  <conditionalFormatting sqref="G245">
    <cfRule type="cellIs" dxfId="1154" priority="1191" stopIfTrue="1" operator="lessThan">
      <formula>0</formula>
    </cfRule>
  </conditionalFormatting>
  <conditionalFormatting sqref="G245">
    <cfRule type="cellIs" dxfId="1153" priority="1190" stopIfTrue="1" operator="lessThan">
      <formula>0</formula>
    </cfRule>
  </conditionalFormatting>
  <conditionalFormatting sqref="H245:S245">
    <cfRule type="cellIs" dxfId="1152" priority="1189" stopIfTrue="1" operator="lessThan">
      <formula>0</formula>
    </cfRule>
  </conditionalFormatting>
  <conditionalFormatting sqref="H245:S245">
    <cfRule type="cellIs" dxfId="1151" priority="1188" stopIfTrue="1" operator="lessThan">
      <formula>0</formula>
    </cfRule>
  </conditionalFormatting>
  <conditionalFormatting sqref="I241:S244">
    <cfRule type="cellIs" dxfId="1150" priority="1187" stopIfTrue="1" operator="lessThan">
      <formula>0</formula>
    </cfRule>
  </conditionalFormatting>
  <conditionalFormatting sqref="I241:S244">
    <cfRule type="cellIs" dxfId="1149" priority="1186" stopIfTrue="1" operator="lessThan">
      <formula>0</formula>
    </cfRule>
  </conditionalFormatting>
  <conditionalFormatting sqref="I241:S244">
    <cfRule type="cellIs" dxfId="1148" priority="1185" stopIfTrue="1" operator="lessThan">
      <formula>0</formula>
    </cfRule>
  </conditionalFormatting>
  <conditionalFormatting sqref="I241:S244">
    <cfRule type="cellIs" dxfId="1147" priority="1184" stopIfTrue="1" operator="lessThan">
      <formula>0</formula>
    </cfRule>
  </conditionalFormatting>
  <conditionalFormatting sqref="D246:E246">
    <cfRule type="cellIs" dxfId="1146" priority="1183" stopIfTrue="1" operator="lessThan">
      <formula>0</formula>
    </cfRule>
  </conditionalFormatting>
  <conditionalFormatting sqref="C246:F246">
    <cfRule type="cellIs" dxfId="1145" priority="1182" stopIfTrue="1" operator="lessThan">
      <formula>0</formula>
    </cfRule>
  </conditionalFormatting>
  <conditionalFormatting sqref="I166:S166">
    <cfRule type="cellIs" dxfId="1144" priority="1718" stopIfTrue="1" operator="lessThan">
      <formula>0</formula>
    </cfRule>
  </conditionalFormatting>
  <conditionalFormatting sqref="I166:S166">
    <cfRule type="cellIs" dxfId="1143" priority="1717" stopIfTrue="1" operator="lessThan">
      <formula>0</formula>
    </cfRule>
  </conditionalFormatting>
  <conditionalFormatting sqref="I166:S166">
    <cfRule type="cellIs" dxfId="1142" priority="1716" stopIfTrue="1" operator="lessThan">
      <formula>0</formula>
    </cfRule>
  </conditionalFormatting>
  <conditionalFormatting sqref="I166:S166">
    <cfRule type="cellIs" dxfId="1141" priority="1715" stopIfTrue="1" operator="lessThan">
      <formula>0</formula>
    </cfRule>
  </conditionalFormatting>
  <conditionalFormatting sqref="I167:S168">
    <cfRule type="cellIs" dxfId="1140" priority="1714" stopIfTrue="1" operator="lessThan">
      <formula>0</formula>
    </cfRule>
  </conditionalFormatting>
  <conditionalFormatting sqref="I167:S168">
    <cfRule type="cellIs" dxfId="1139" priority="1713" stopIfTrue="1" operator="lessThan">
      <formula>0</formula>
    </cfRule>
  </conditionalFormatting>
  <conditionalFormatting sqref="I167:S168">
    <cfRule type="cellIs" dxfId="1138" priority="1712" stopIfTrue="1" operator="lessThan">
      <formula>0</formula>
    </cfRule>
  </conditionalFormatting>
  <conditionalFormatting sqref="I167:S168">
    <cfRule type="cellIs" dxfId="1137" priority="1711" stopIfTrue="1" operator="lessThan">
      <formula>0</formula>
    </cfRule>
  </conditionalFormatting>
  <conditionalFormatting sqref="G169:H169">
    <cfRule type="cellIs" dxfId="1136" priority="1706" stopIfTrue="1" operator="lessThan">
      <formula>0</formula>
    </cfRule>
  </conditionalFormatting>
  <conditionalFormatting sqref="G169:H169">
    <cfRule type="cellIs" dxfId="1135" priority="1705" stopIfTrue="1" operator="lessThan">
      <formula>0</formula>
    </cfRule>
  </conditionalFormatting>
  <conditionalFormatting sqref="D169:E169">
    <cfRule type="cellIs" dxfId="1134" priority="1710" stopIfTrue="1" operator="lessThan">
      <formula>0</formula>
    </cfRule>
  </conditionalFormatting>
  <conditionalFormatting sqref="F169">
    <cfRule type="cellIs" dxfId="1133" priority="1707" stopIfTrue="1" operator="lessThan">
      <formula>0</formula>
    </cfRule>
  </conditionalFormatting>
  <conditionalFormatting sqref="C169:F169">
    <cfRule type="cellIs" dxfId="1132" priority="1709" stopIfTrue="1" operator="lessThan">
      <formula>0</formula>
    </cfRule>
  </conditionalFormatting>
  <conditionalFormatting sqref="C169">
    <cfRule type="cellIs" dxfId="1131" priority="1708" stopIfTrue="1" operator="lessThan">
      <formula>0</formula>
    </cfRule>
  </conditionalFormatting>
  <conditionalFormatting sqref="F163">
    <cfRule type="cellIs" dxfId="1130" priority="1702" stopIfTrue="1" operator="lessThan">
      <formula>0</formula>
    </cfRule>
  </conditionalFormatting>
  <conditionalFormatting sqref="F163">
    <cfRule type="cellIs" dxfId="1129" priority="1701" stopIfTrue="1" operator="lessThan">
      <formula>0</formula>
    </cfRule>
  </conditionalFormatting>
  <conditionalFormatting sqref="D170:E171">
    <cfRule type="cellIs" dxfId="1128" priority="1699" stopIfTrue="1" operator="lessThan">
      <formula>0</formula>
    </cfRule>
  </conditionalFormatting>
  <conditionalFormatting sqref="D170:E171">
    <cfRule type="cellIs" dxfId="1127" priority="1700" stopIfTrue="1" operator="lessThan">
      <formula>0</formula>
    </cfRule>
  </conditionalFormatting>
  <conditionalFormatting sqref="J218">
    <cfRule type="cellIs" dxfId="1126" priority="1395" stopIfTrue="1" operator="lessThan">
      <formula>0</formula>
    </cfRule>
  </conditionalFormatting>
  <conditionalFormatting sqref="O218">
    <cfRule type="cellIs" dxfId="1125" priority="1394" stopIfTrue="1" operator="lessThan">
      <formula>0</formula>
    </cfRule>
  </conditionalFormatting>
  <conditionalFormatting sqref="H170:H171">
    <cfRule type="cellIs" dxfId="1124" priority="1688" stopIfTrue="1" operator="lessThan">
      <formula>0</formula>
    </cfRule>
  </conditionalFormatting>
  <conditionalFormatting sqref="G170:G171">
    <cfRule type="cellIs" dxfId="1123" priority="1697" stopIfTrue="1" operator="lessThan">
      <formula>0</formula>
    </cfRule>
  </conditionalFormatting>
  <conditionalFormatting sqref="G170:G171">
    <cfRule type="cellIs" dxfId="1122" priority="1696" stopIfTrue="1" operator="lessThan">
      <formula>0</formula>
    </cfRule>
  </conditionalFormatting>
  <conditionalFormatting sqref="I218">
    <cfRule type="cellIs" dxfId="1121" priority="1398" stopIfTrue="1" operator="lessThan">
      <formula>0</formula>
    </cfRule>
  </conditionalFormatting>
  <conditionalFormatting sqref="F170:F171">
    <cfRule type="cellIs" dxfId="1120" priority="1693" stopIfTrue="1" operator="lessThan">
      <formula>0</formula>
    </cfRule>
  </conditionalFormatting>
  <conditionalFormatting sqref="F170:F171">
    <cfRule type="cellIs" dxfId="1119" priority="1692" stopIfTrue="1" operator="lessThan">
      <formula>0</formula>
    </cfRule>
  </conditionalFormatting>
  <conditionalFormatting sqref="H170:H171">
    <cfRule type="cellIs" dxfId="1118" priority="1691" stopIfTrue="1" operator="lessThan">
      <formula>0</formula>
    </cfRule>
  </conditionalFormatting>
  <conditionalFormatting sqref="H170:H171">
    <cfRule type="cellIs" dxfId="1117" priority="1690" stopIfTrue="1" operator="lessThan">
      <formula>0</formula>
    </cfRule>
  </conditionalFormatting>
  <conditionalFormatting sqref="H170:H171">
    <cfRule type="cellIs" dxfId="1116" priority="1689" stopIfTrue="1" operator="lessThan">
      <formula>0</formula>
    </cfRule>
  </conditionalFormatting>
  <conditionalFormatting sqref="H250:H256">
    <cfRule type="cellIs" dxfId="1115" priority="1131" stopIfTrue="1" operator="lessThan">
      <formula>0</formula>
    </cfRule>
  </conditionalFormatting>
  <conditionalFormatting sqref="H250:H256">
    <cfRule type="cellIs" dxfId="1114" priority="1130" stopIfTrue="1" operator="lessThan">
      <formula>0</formula>
    </cfRule>
  </conditionalFormatting>
  <conditionalFormatting sqref="H250:H256">
    <cfRule type="cellIs" dxfId="1113" priority="1129" stopIfTrue="1" operator="lessThan">
      <formula>0</formula>
    </cfRule>
  </conditionalFormatting>
  <conditionalFormatting sqref="H250:H256">
    <cfRule type="cellIs" dxfId="1112" priority="1128" stopIfTrue="1" operator="lessThan">
      <formula>0</formula>
    </cfRule>
  </conditionalFormatting>
  <conditionalFormatting sqref="G172:H172">
    <cfRule type="cellIs" dxfId="1111" priority="1679" stopIfTrue="1" operator="lessThan">
      <formula>0</formula>
    </cfRule>
  </conditionalFormatting>
  <conditionalFormatting sqref="G172:H172">
    <cfRule type="cellIs" dxfId="1110" priority="1678" stopIfTrue="1" operator="lessThan">
      <formula>0</formula>
    </cfRule>
  </conditionalFormatting>
  <conditionalFormatting sqref="D172:E172">
    <cfRule type="cellIs" dxfId="1109" priority="1683" stopIfTrue="1" operator="lessThan">
      <formula>0</formula>
    </cfRule>
  </conditionalFormatting>
  <conditionalFormatting sqref="F172">
    <cfRule type="cellIs" dxfId="1108" priority="1680" stopIfTrue="1" operator="lessThan">
      <formula>0</formula>
    </cfRule>
  </conditionalFormatting>
  <conditionalFormatting sqref="C172:F172">
    <cfRule type="cellIs" dxfId="1107" priority="1682" stopIfTrue="1" operator="lessThan">
      <formula>0</formula>
    </cfRule>
  </conditionalFormatting>
  <conditionalFormatting sqref="C172">
    <cfRule type="cellIs" dxfId="1106" priority="1681" stopIfTrue="1" operator="lessThan">
      <formula>0</formula>
    </cfRule>
  </conditionalFormatting>
  <conditionalFormatting sqref="C246">
    <cfRule type="cellIs" dxfId="1105" priority="1181" stopIfTrue="1" operator="lessThan">
      <formula>0</formula>
    </cfRule>
  </conditionalFormatting>
  <conditionalFormatting sqref="F246">
    <cfRule type="cellIs" dxfId="1104" priority="1180" stopIfTrue="1" operator="lessThan">
      <formula>0</formula>
    </cfRule>
  </conditionalFormatting>
  <conditionalFormatting sqref="I170:S171">
    <cfRule type="cellIs" dxfId="1103" priority="1675" stopIfTrue="1" operator="lessThan">
      <formula>0</formula>
    </cfRule>
  </conditionalFormatting>
  <conditionalFormatting sqref="I170:S171">
    <cfRule type="cellIs" dxfId="1102" priority="1674" stopIfTrue="1" operator="lessThan">
      <formula>0</formula>
    </cfRule>
  </conditionalFormatting>
  <conditionalFormatting sqref="I170:S171">
    <cfRule type="cellIs" dxfId="1101" priority="1673" stopIfTrue="1" operator="lessThan">
      <formula>0</formula>
    </cfRule>
  </conditionalFormatting>
  <conditionalFormatting sqref="I170:S171">
    <cfRule type="cellIs" dxfId="1100" priority="1672" stopIfTrue="1" operator="lessThan">
      <formula>0</formula>
    </cfRule>
  </conditionalFormatting>
  <conditionalFormatting sqref="D250:E256">
    <cfRule type="cellIs" dxfId="1099" priority="1135" stopIfTrue="1" operator="lessThan">
      <formula>0</formula>
    </cfRule>
  </conditionalFormatting>
  <conditionalFormatting sqref="D250:E256">
    <cfRule type="cellIs" dxfId="1098" priority="1134" stopIfTrue="1" operator="lessThan">
      <formula>0</formula>
    </cfRule>
  </conditionalFormatting>
  <conditionalFormatting sqref="O306">
    <cfRule type="cellIs" dxfId="1097" priority="753" stopIfTrue="1" operator="lessThan">
      <formula>0</formula>
    </cfRule>
  </conditionalFormatting>
  <conditionalFormatting sqref="O306">
    <cfRule type="cellIs" dxfId="1096" priority="752" stopIfTrue="1" operator="lessThan">
      <formula>0</formula>
    </cfRule>
  </conditionalFormatting>
  <conditionalFormatting sqref="G250:G256">
    <cfRule type="cellIs" dxfId="1095" priority="1133" stopIfTrue="1" operator="lessThan">
      <formula>0</formula>
    </cfRule>
  </conditionalFormatting>
  <conditionalFormatting sqref="G250:G256">
    <cfRule type="cellIs" dxfId="1094" priority="1132" stopIfTrue="1" operator="lessThan">
      <formula>0</formula>
    </cfRule>
  </conditionalFormatting>
  <conditionalFormatting sqref="G308:G309">
    <cfRule type="cellIs" dxfId="1093" priority="747" stopIfTrue="1" operator="lessThan">
      <formula>0</formula>
    </cfRule>
  </conditionalFormatting>
  <conditionalFormatting sqref="G308:G309">
    <cfRule type="cellIs" dxfId="1092" priority="746" stopIfTrue="1" operator="lessThan">
      <formula>0</formula>
    </cfRule>
  </conditionalFormatting>
  <conditionalFormatting sqref="C170:C171">
    <cfRule type="cellIs" dxfId="1091" priority="1650" stopIfTrue="1" operator="lessThan">
      <formula>0</formula>
    </cfRule>
  </conditionalFormatting>
  <conditionalFormatting sqref="C170:C171">
    <cfRule type="cellIs" dxfId="1090" priority="1649" stopIfTrue="1" operator="lessThan">
      <formula>0</formula>
    </cfRule>
  </conditionalFormatting>
  <conditionalFormatting sqref="C170:C171">
    <cfRule type="cellIs" dxfId="1089" priority="1652" stopIfTrue="1" operator="lessThan">
      <formula>0</formula>
    </cfRule>
  </conditionalFormatting>
  <conditionalFormatting sqref="C170:C171">
    <cfRule type="cellIs" dxfId="1088" priority="1651" stopIfTrue="1" operator="lessThan">
      <formula>0</formula>
    </cfRule>
  </conditionalFormatting>
  <conditionalFormatting sqref="G246">
    <cfRule type="cellIs" dxfId="1087" priority="1179" stopIfTrue="1" operator="lessThan">
      <formula>0</formula>
    </cfRule>
  </conditionalFormatting>
  <conditionalFormatting sqref="G246">
    <cfRule type="cellIs" dxfId="1086" priority="1178" stopIfTrue="1" operator="lessThan">
      <formula>0</formula>
    </cfRule>
  </conditionalFormatting>
  <conditionalFormatting sqref="H246:S246">
    <cfRule type="cellIs" dxfId="1085" priority="1177" stopIfTrue="1" operator="lessThan">
      <formula>0</formula>
    </cfRule>
  </conditionalFormatting>
  <conditionalFormatting sqref="H246:S246">
    <cfRule type="cellIs" dxfId="1084" priority="1176" stopIfTrue="1" operator="lessThan">
      <formula>0</formula>
    </cfRule>
  </conditionalFormatting>
  <conditionalFormatting sqref="F250:F256">
    <cfRule type="cellIs" dxfId="1083" priority="1127" stopIfTrue="1" operator="lessThan">
      <formula>0</formula>
    </cfRule>
  </conditionalFormatting>
  <conditionalFormatting sqref="F250:F256">
    <cfRule type="cellIs" dxfId="1082" priority="1126" stopIfTrue="1" operator="lessThan">
      <formula>0</formula>
    </cfRule>
  </conditionalFormatting>
  <conditionalFormatting sqref="D180:E180">
    <cfRule type="cellIs" dxfId="1081" priority="1632" stopIfTrue="1" operator="lessThan">
      <formula>0</formula>
    </cfRule>
  </conditionalFormatting>
  <conditionalFormatting sqref="F180">
    <cfRule type="cellIs" dxfId="1080" priority="1629" stopIfTrue="1" operator="lessThan">
      <formula>0</formula>
    </cfRule>
  </conditionalFormatting>
  <conditionalFormatting sqref="C180:F180">
    <cfRule type="cellIs" dxfId="1079" priority="1631" stopIfTrue="1" operator="lessThan">
      <formula>0</formula>
    </cfRule>
  </conditionalFormatting>
  <conditionalFormatting sqref="C180">
    <cfRule type="cellIs" dxfId="1078" priority="1630" stopIfTrue="1" operator="lessThan">
      <formula>0</formula>
    </cfRule>
  </conditionalFormatting>
  <conditionalFormatting sqref="I180:S180">
    <cfRule type="cellIs" dxfId="1077" priority="1624" stopIfTrue="1" operator="lessThan">
      <formula>0</formula>
    </cfRule>
  </conditionalFormatting>
  <conditionalFormatting sqref="I180:S180">
    <cfRule type="cellIs" dxfId="1076" priority="1623" stopIfTrue="1" operator="lessThan">
      <formula>0</formula>
    </cfRule>
  </conditionalFormatting>
  <conditionalFormatting sqref="H180">
    <cfRule type="cellIs" dxfId="1075" priority="1622" stopIfTrue="1" operator="lessThan">
      <formula>0</formula>
    </cfRule>
  </conditionalFormatting>
  <conditionalFormatting sqref="H180">
    <cfRule type="cellIs" dxfId="1074" priority="1621" stopIfTrue="1" operator="lessThan">
      <formula>0</formula>
    </cfRule>
  </conditionalFormatting>
  <conditionalFormatting sqref="G180">
    <cfRule type="cellIs" dxfId="1073" priority="1620" stopIfTrue="1" operator="lessThan">
      <formula>0</formula>
    </cfRule>
  </conditionalFormatting>
  <conditionalFormatting sqref="G180">
    <cfRule type="cellIs" dxfId="1072" priority="1619" stopIfTrue="1" operator="lessThan">
      <formula>0</formula>
    </cfRule>
  </conditionalFormatting>
  <conditionalFormatting sqref="D181:E183">
    <cfRule type="cellIs" dxfId="1071" priority="1618" stopIfTrue="1" operator="lessThan">
      <formula>0</formula>
    </cfRule>
  </conditionalFormatting>
  <conditionalFormatting sqref="D181:E183">
    <cfRule type="cellIs" dxfId="1070" priority="1617" stopIfTrue="1" operator="lessThan">
      <formula>0</formula>
    </cfRule>
  </conditionalFormatting>
  <conditionalFormatting sqref="H181:H183">
    <cfRule type="cellIs" dxfId="1069" priority="1616" stopIfTrue="1" operator="lessThan">
      <formula>0</formula>
    </cfRule>
  </conditionalFormatting>
  <conditionalFormatting sqref="H181:H183">
    <cfRule type="cellIs" dxfId="1068" priority="1615" stopIfTrue="1" operator="lessThan">
      <formula>0</formula>
    </cfRule>
  </conditionalFormatting>
  <conditionalFormatting sqref="H181:H183">
    <cfRule type="cellIs" dxfId="1067" priority="1614" stopIfTrue="1" operator="lessThan">
      <formula>0</formula>
    </cfRule>
  </conditionalFormatting>
  <conditionalFormatting sqref="H181:H183">
    <cfRule type="cellIs" dxfId="1066" priority="1613" stopIfTrue="1" operator="lessThan">
      <formula>0</formula>
    </cfRule>
  </conditionalFormatting>
  <conditionalFormatting sqref="C250:C256">
    <cfRule type="cellIs" dxfId="1065" priority="1125" stopIfTrue="1" operator="lessThan">
      <formula>0</formula>
    </cfRule>
  </conditionalFormatting>
  <conditionalFormatting sqref="C250:C256">
    <cfRule type="cellIs" dxfId="1064" priority="1124" stopIfTrue="1" operator="lessThan">
      <formula>0</formula>
    </cfRule>
  </conditionalFormatting>
  <conditionalFormatting sqref="F308:F309">
    <cfRule type="cellIs" dxfId="1063" priority="741" stopIfTrue="1" operator="lessThan">
      <formula>0</formula>
    </cfRule>
  </conditionalFormatting>
  <conditionalFormatting sqref="F308:F309">
    <cfRule type="cellIs" dxfId="1062" priority="740" stopIfTrue="1" operator="lessThan">
      <formula>0</formula>
    </cfRule>
  </conditionalFormatting>
  <conditionalFormatting sqref="C308:C309">
    <cfRule type="cellIs" dxfId="1061" priority="739" stopIfTrue="1" operator="lessThan">
      <formula>0</formula>
    </cfRule>
  </conditionalFormatting>
  <conditionalFormatting sqref="C308:C309">
    <cfRule type="cellIs" dxfId="1060" priority="738" stopIfTrue="1" operator="lessThan">
      <formula>0</formula>
    </cfRule>
  </conditionalFormatting>
  <conditionalFormatting sqref="C181:C183">
    <cfRule type="cellIs" dxfId="1059" priority="1598" stopIfTrue="1" operator="lessThan">
      <formula>0</formula>
    </cfRule>
  </conditionalFormatting>
  <conditionalFormatting sqref="C181:C183">
    <cfRule type="cellIs" dxfId="1058" priority="1597" stopIfTrue="1" operator="lessThan">
      <formula>0</formula>
    </cfRule>
  </conditionalFormatting>
  <conditionalFormatting sqref="C181:C183">
    <cfRule type="cellIs" dxfId="1057" priority="1600" stopIfTrue="1" operator="lessThan">
      <formula>0</formula>
    </cfRule>
  </conditionalFormatting>
  <conditionalFormatting sqref="C181:C183">
    <cfRule type="cellIs" dxfId="1056" priority="1599" stopIfTrue="1" operator="lessThan">
      <formula>0</formula>
    </cfRule>
  </conditionalFormatting>
  <conditionalFormatting sqref="F181:F183">
    <cfRule type="cellIs" dxfId="1055" priority="1596" stopIfTrue="1" operator="lessThan">
      <formula>0</formula>
    </cfRule>
  </conditionalFormatting>
  <conditionalFormatting sqref="F181:F183">
    <cfRule type="cellIs" dxfId="1054" priority="1595" stopIfTrue="1" operator="lessThan">
      <formula>0</formula>
    </cfRule>
  </conditionalFormatting>
  <conditionalFormatting sqref="G181:G183">
    <cfRule type="cellIs" dxfId="1053" priority="1594" stopIfTrue="1" operator="lessThan">
      <formula>0</formula>
    </cfRule>
  </conditionalFormatting>
  <conditionalFormatting sqref="G181:G183">
    <cfRule type="cellIs" dxfId="1052" priority="1593" stopIfTrue="1" operator="lessThan">
      <formula>0</formula>
    </cfRule>
  </conditionalFormatting>
  <conditionalFormatting sqref="I181:S183">
    <cfRule type="cellIs" dxfId="1051" priority="1592" stopIfTrue="1" operator="lessThan">
      <formula>0</formula>
    </cfRule>
  </conditionalFormatting>
  <conditionalFormatting sqref="I181:S183">
    <cfRule type="cellIs" dxfId="1050" priority="1591" stopIfTrue="1" operator="lessThan">
      <formula>0</formula>
    </cfRule>
  </conditionalFormatting>
  <conditionalFormatting sqref="I181:S183">
    <cfRule type="cellIs" dxfId="1049" priority="1590" stopIfTrue="1" operator="lessThan">
      <formula>0</formula>
    </cfRule>
  </conditionalFormatting>
  <conditionalFormatting sqref="I181:S183">
    <cfRule type="cellIs" dxfId="1048" priority="1589" stopIfTrue="1" operator="lessThan">
      <formula>0</formula>
    </cfRule>
  </conditionalFormatting>
  <conditionalFormatting sqref="D184:E184">
    <cfRule type="cellIs" dxfId="1047" priority="1588" stopIfTrue="1" operator="lessThan">
      <formula>0</formula>
    </cfRule>
  </conditionalFormatting>
  <conditionalFormatting sqref="F184">
    <cfRule type="cellIs" dxfId="1046" priority="1585" stopIfTrue="1" operator="lessThan">
      <formula>0</formula>
    </cfRule>
  </conditionalFormatting>
  <conditionalFormatting sqref="C184:F184">
    <cfRule type="cellIs" dxfId="1045" priority="1587" stopIfTrue="1" operator="lessThan">
      <formula>0</formula>
    </cfRule>
  </conditionalFormatting>
  <conditionalFormatting sqref="C184">
    <cfRule type="cellIs" dxfId="1044" priority="1586" stopIfTrue="1" operator="lessThan">
      <formula>0</formula>
    </cfRule>
  </conditionalFormatting>
  <conditionalFormatting sqref="I184:S184">
    <cfRule type="cellIs" dxfId="1043" priority="1584" stopIfTrue="1" operator="lessThan">
      <formula>0</formula>
    </cfRule>
  </conditionalFormatting>
  <conditionalFormatting sqref="I184:S184">
    <cfRule type="cellIs" dxfId="1042" priority="1583" stopIfTrue="1" operator="lessThan">
      <formula>0</formula>
    </cfRule>
  </conditionalFormatting>
  <conditionalFormatting sqref="H184">
    <cfRule type="cellIs" dxfId="1041" priority="1582" stopIfTrue="1" operator="lessThan">
      <formula>0</formula>
    </cfRule>
  </conditionalFormatting>
  <conditionalFormatting sqref="H184">
    <cfRule type="cellIs" dxfId="1040" priority="1581" stopIfTrue="1" operator="lessThan">
      <formula>0</formula>
    </cfRule>
  </conditionalFormatting>
  <conditionalFormatting sqref="G184">
    <cfRule type="cellIs" dxfId="1039" priority="1580" stopIfTrue="1" operator="lessThan">
      <formula>0</formula>
    </cfRule>
  </conditionalFormatting>
  <conditionalFormatting sqref="G184">
    <cfRule type="cellIs" dxfId="1038" priority="1579" stopIfTrue="1" operator="lessThan">
      <formula>0</formula>
    </cfRule>
  </conditionalFormatting>
  <conditionalFormatting sqref="D308:E309">
    <cfRule type="cellIs" dxfId="1037" priority="748" stopIfTrue="1" operator="lessThan">
      <formula>0</formula>
    </cfRule>
  </conditionalFormatting>
  <conditionalFormatting sqref="K306:P306 C306:G306">
    <cfRule type="cellIs" dxfId="1036" priority="767" stopIfTrue="1" operator="lessThan">
      <formula>0</formula>
    </cfRule>
  </conditionalFormatting>
  <conditionalFormatting sqref="M306">
    <cfRule type="cellIs" dxfId="1035" priority="766" stopIfTrue="1" operator="lessThan">
      <formula>0</formula>
    </cfRule>
  </conditionalFormatting>
  <conditionalFormatting sqref="D186:E193">
    <cfRule type="cellIs" dxfId="1034" priority="1574" stopIfTrue="1" operator="lessThan">
      <formula>0</formula>
    </cfRule>
  </conditionalFormatting>
  <conditionalFormatting sqref="D186:E193">
    <cfRule type="cellIs" dxfId="1033" priority="1573" stopIfTrue="1" operator="lessThan">
      <formula>0</formula>
    </cfRule>
  </conditionalFormatting>
  <conditionalFormatting sqref="H186:H193">
    <cfRule type="cellIs" dxfId="1032" priority="1572" stopIfTrue="1" operator="lessThan">
      <formula>0</formula>
    </cfRule>
  </conditionalFormatting>
  <conditionalFormatting sqref="H186:H193">
    <cfRule type="cellIs" dxfId="1031" priority="1571" stopIfTrue="1" operator="lessThan">
      <formula>0</formula>
    </cfRule>
  </conditionalFormatting>
  <conditionalFormatting sqref="H186:H193">
    <cfRule type="cellIs" dxfId="1030" priority="1570" stopIfTrue="1" operator="lessThan">
      <formula>0</formula>
    </cfRule>
  </conditionalFormatting>
  <conditionalFormatting sqref="H186:H193">
    <cfRule type="cellIs" dxfId="1029" priority="1569" stopIfTrue="1" operator="lessThan">
      <formula>0</formula>
    </cfRule>
  </conditionalFormatting>
  <conditionalFormatting sqref="C186:C193">
    <cfRule type="cellIs" dxfId="1028" priority="1566" stopIfTrue="1" operator="lessThan">
      <formula>0</formula>
    </cfRule>
  </conditionalFormatting>
  <conditionalFormatting sqref="C186:C193">
    <cfRule type="cellIs" dxfId="1027" priority="1565" stopIfTrue="1" operator="lessThan">
      <formula>0</formula>
    </cfRule>
  </conditionalFormatting>
  <conditionalFormatting sqref="C186:C193">
    <cfRule type="cellIs" dxfId="1026" priority="1568" stopIfTrue="1" operator="lessThan">
      <formula>0</formula>
    </cfRule>
  </conditionalFormatting>
  <conditionalFormatting sqref="C186:C193">
    <cfRule type="cellIs" dxfId="1025" priority="1567" stopIfTrue="1" operator="lessThan">
      <formula>0</formula>
    </cfRule>
  </conditionalFormatting>
  <conditionalFormatting sqref="D220:E220">
    <cfRule type="cellIs" dxfId="1024" priority="1378" stopIfTrue="1" operator="lessThan">
      <formula>0</formula>
    </cfRule>
  </conditionalFormatting>
  <conditionalFormatting sqref="C220:F220">
    <cfRule type="cellIs" dxfId="1023" priority="1377" stopIfTrue="1" operator="lessThan">
      <formula>0</formula>
    </cfRule>
  </conditionalFormatting>
  <conditionalFormatting sqref="J306">
    <cfRule type="cellIs" dxfId="1022" priority="755" stopIfTrue="1" operator="lessThan">
      <formula>0</formula>
    </cfRule>
  </conditionalFormatting>
  <conditionalFormatting sqref="J306">
    <cfRule type="cellIs" dxfId="1021" priority="754" stopIfTrue="1" operator="lessThan">
      <formula>0</formula>
    </cfRule>
  </conditionalFormatting>
  <conditionalFormatting sqref="D185:E185">
    <cfRule type="cellIs" dxfId="1020" priority="1556" stopIfTrue="1" operator="lessThan">
      <formula>0</formula>
    </cfRule>
  </conditionalFormatting>
  <conditionalFormatting sqref="D185:E185">
    <cfRule type="cellIs" dxfId="1019" priority="1555" stopIfTrue="1" operator="lessThan">
      <formula>0</formula>
    </cfRule>
  </conditionalFormatting>
  <conditionalFormatting sqref="H185">
    <cfRule type="cellIs" dxfId="1018" priority="1554" stopIfTrue="1" operator="lessThan">
      <formula>0</formula>
    </cfRule>
  </conditionalFormatting>
  <conditionalFormatting sqref="H185">
    <cfRule type="cellIs" dxfId="1017" priority="1553" stopIfTrue="1" operator="lessThan">
      <formula>0</formula>
    </cfRule>
  </conditionalFormatting>
  <conditionalFormatting sqref="H185">
    <cfRule type="cellIs" dxfId="1016" priority="1552" stopIfTrue="1" operator="lessThan">
      <formula>0</formula>
    </cfRule>
  </conditionalFormatting>
  <conditionalFormatting sqref="H185">
    <cfRule type="cellIs" dxfId="1015" priority="1551" stopIfTrue="1" operator="lessThan">
      <formula>0</formula>
    </cfRule>
  </conditionalFormatting>
  <conditionalFormatting sqref="C185">
    <cfRule type="cellIs" dxfId="1014" priority="1548" stopIfTrue="1" operator="lessThan">
      <formula>0</formula>
    </cfRule>
  </conditionalFormatting>
  <conditionalFormatting sqref="C185">
    <cfRule type="cellIs" dxfId="1013" priority="1547" stopIfTrue="1" operator="lessThan">
      <formula>0</formula>
    </cfRule>
  </conditionalFormatting>
  <conditionalFormatting sqref="C185">
    <cfRule type="cellIs" dxfId="1012" priority="1550" stopIfTrue="1" operator="lessThan">
      <formula>0</formula>
    </cfRule>
  </conditionalFormatting>
  <conditionalFormatting sqref="C185">
    <cfRule type="cellIs" dxfId="1011" priority="1549" stopIfTrue="1" operator="lessThan">
      <formula>0</formula>
    </cfRule>
  </conditionalFormatting>
  <conditionalFormatting sqref="D308:E309">
    <cfRule type="cellIs" dxfId="1010" priority="749" stopIfTrue="1" operator="lessThan">
      <formula>0</formula>
    </cfRule>
  </conditionalFormatting>
  <conditionalFormatting sqref="F185:F188">
    <cfRule type="cellIs" dxfId="1009" priority="1538" stopIfTrue="1" operator="lessThan">
      <formula>0</formula>
    </cfRule>
  </conditionalFormatting>
  <conditionalFormatting sqref="F185:F188">
    <cfRule type="cellIs" dxfId="1008" priority="1537" stopIfTrue="1" operator="lessThan">
      <formula>0</formula>
    </cfRule>
  </conditionalFormatting>
  <conditionalFormatting sqref="G185:G193">
    <cfRule type="cellIs" dxfId="1007" priority="1536" stopIfTrue="1" operator="lessThan">
      <formula>0</formula>
    </cfRule>
  </conditionalFormatting>
  <conditionalFormatting sqref="G185:G193">
    <cfRule type="cellIs" dxfId="1006" priority="1535" stopIfTrue="1" operator="lessThan">
      <formula>0</formula>
    </cfRule>
  </conditionalFormatting>
  <conditionalFormatting sqref="I186:S193">
    <cfRule type="cellIs" dxfId="1005" priority="1534" stopIfTrue="1" operator="lessThan">
      <formula>0</formula>
    </cfRule>
  </conditionalFormatting>
  <conditionalFormatting sqref="I186:S193">
    <cfRule type="cellIs" dxfId="1004" priority="1533" stopIfTrue="1" operator="lessThan">
      <formula>0</formula>
    </cfRule>
  </conditionalFormatting>
  <conditionalFormatting sqref="I186:S193">
    <cfRule type="cellIs" dxfId="1003" priority="1532" stopIfTrue="1" operator="lessThan">
      <formula>0</formula>
    </cfRule>
  </conditionalFormatting>
  <conditionalFormatting sqref="I186:S193">
    <cfRule type="cellIs" dxfId="1002" priority="1531" stopIfTrue="1" operator="lessThan">
      <formula>0</formula>
    </cfRule>
  </conditionalFormatting>
  <conditionalFormatting sqref="I185:S185">
    <cfRule type="cellIs" dxfId="1001" priority="1530" stopIfTrue="1" operator="lessThan">
      <formula>0</formula>
    </cfRule>
  </conditionalFormatting>
  <conditionalFormatting sqref="I185:S185">
    <cfRule type="cellIs" dxfId="1000" priority="1529" stopIfTrue="1" operator="lessThan">
      <formula>0</formula>
    </cfRule>
  </conditionalFormatting>
  <conditionalFormatting sqref="I185:S185">
    <cfRule type="cellIs" dxfId="999" priority="1528" stopIfTrue="1" operator="lessThan">
      <formula>0</formula>
    </cfRule>
  </conditionalFormatting>
  <conditionalFormatting sqref="I185:S185">
    <cfRule type="cellIs" dxfId="998" priority="1527" stopIfTrue="1" operator="lessThan">
      <formula>0</formula>
    </cfRule>
  </conditionalFormatting>
  <conditionalFormatting sqref="D210:E210">
    <cfRule type="cellIs" dxfId="997" priority="1526" stopIfTrue="1" operator="lessThan">
      <formula>0</formula>
    </cfRule>
  </conditionalFormatting>
  <conditionalFormatting sqref="F210">
    <cfRule type="cellIs" dxfId="996" priority="1523" stopIfTrue="1" operator="lessThan">
      <formula>0</formula>
    </cfRule>
  </conditionalFormatting>
  <conditionalFormatting sqref="C210:F210">
    <cfRule type="cellIs" dxfId="995" priority="1525" stopIfTrue="1" operator="lessThan">
      <formula>0</formula>
    </cfRule>
  </conditionalFormatting>
  <conditionalFormatting sqref="C210">
    <cfRule type="cellIs" dxfId="994" priority="1524" stopIfTrue="1" operator="lessThan">
      <formula>0</formula>
    </cfRule>
  </conditionalFormatting>
  <conditionalFormatting sqref="H210">
    <cfRule type="cellIs" dxfId="993" priority="1520" stopIfTrue="1" operator="lessThan">
      <formula>0</formula>
    </cfRule>
  </conditionalFormatting>
  <conditionalFormatting sqref="H210">
    <cfRule type="cellIs" dxfId="992" priority="1519" stopIfTrue="1" operator="lessThan">
      <formula>0</formula>
    </cfRule>
  </conditionalFormatting>
  <conditionalFormatting sqref="G210">
    <cfRule type="cellIs" dxfId="991" priority="1518" stopIfTrue="1" operator="lessThan">
      <formula>0</formula>
    </cfRule>
  </conditionalFormatting>
  <conditionalFormatting sqref="G210">
    <cfRule type="cellIs" dxfId="990" priority="1517" stopIfTrue="1" operator="lessThan">
      <formula>0</formula>
    </cfRule>
  </conditionalFormatting>
  <conditionalFormatting sqref="D202:E206">
    <cfRule type="cellIs" dxfId="989" priority="1516" stopIfTrue="1" operator="lessThan">
      <formula>0</formula>
    </cfRule>
  </conditionalFormatting>
  <conditionalFormatting sqref="D202:E206">
    <cfRule type="cellIs" dxfId="988" priority="1515" stopIfTrue="1" operator="lessThan">
      <formula>0</formula>
    </cfRule>
  </conditionalFormatting>
  <conditionalFormatting sqref="H202:H206">
    <cfRule type="cellIs" dxfId="987" priority="1514" stopIfTrue="1" operator="lessThan">
      <formula>0</formula>
    </cfRule>
  </conditionalFormatting>
  <conditionalFormatting sqref="H202:H206">
    <cfRule type="cellIs" dxfId="986" priority="1513" stopIfTrue="1" operator="lessThan">
      <formula>0</formula>
    </cfRule>
  </conditionalFormatting>
  <conditionalFormatting sqref="H202:H206">
    <cfRule type="cellIs" dxfId="985" priority="1512" stopIfTrue="1" operator="lessThan">
      <formula>0</formula>
    </cfRule>
  </conditionalFormatting>
  <conditionalFormatting sqref="H202:H206">
    <cfRule type="cellIs" dxfId="984" priority="1511" stopIfTrue="1" operator="lessThan">
      <formula>0</formula>
    </cfRule>
  </conditionalFormatting>
  <conditionalFormatting sqref="C202:C206">
    <cfRule type="cellIs" dxfId="983" priority="1508" stopIfTrue="1" operator="lessThan">
      <formula>0</formula>
    </cfRule>
  </conditionalFormatting>
  <conditionalFormatting sqref="C202:C206">
    <cfRule type="cellIs" dxfId="982" priority="1507" stopIfTrue="1" operator="lessThan">
      <formula>0</formula>
    </cfRule>
  </conditionalFormatting>
  <conditionalFormatting sqref="C202:C206">
    <cfRule type="cellIs" dxfId="981" priority="1510" stopIfTrue="1" operator="lessThan">
      <formula>0</formula>
    </cfRule>
  </conditionalFormatting>
  <conditionalFormatting sqref="C202:C206">
    <cfRule type="cellIs" dxfId="980" priority="1509" stopIfTrue="1" operator="lessThan">
      <formula>0</formula>
    </cfRule>
  </conditionalFormatting>
  <conditionalFormatting sqref="G202:G206">
    <cfRule type="cellIs" dxfId="979" priority="1498" stopIfTrue="1" operator="lessThan">
      <formula>0</formula>
    </cfRule>
  </conditionalFormatting>
  <conditionalFormatting sqref="G202:G206">
    <cfRule type="cellIs" dxfId="978" priority="1497" stopIfTrue="1" operator="lessThan">
      <formula>0</formula>
    </cfRule>
  </conditionalFormatting>
  <conditionalFormatting sqref="I202:S206">
    <cfRule type="cellIs" dxfId="977" priority="1496" stopIfTrue="1" operator="lessThan">
      <formula>0</formula>
    </cfRule>
  </conditionalFormatting>
  <conditionalFormatting sqref="I202:S206">
    <cfRule type="cellIs" dxfId="976" priority="1495" stopIfTrue="1" operator="lessThan">
      <formula>0</formula>
    </cfRule>
  </conditionalFormatting>
  <conditionalFormatting sqref="I202:S206">
    <cfRule type="cellIs" dxfId="975" priority="1494" stopIfTrue="1" operator="lessThan">
      <formula>0</formula>
    </cfRule>
  </conditionalFormatting>
  <conditionalFormatting sqref="I202:S206">
    <cfRule type="cellIs" dxfId="974" priority="1493" stopIfTrue="1" operator="lessThan">
      <formula>0</formula>
    </cfRule>
  </conditionalFormatting>
  <conditionalFormatting sqref="F202:F206">
    <cfRule type="cellIs" dxfId="973" priority="1492" stopIfTrue="1" operator="lessThan">
      <formula>0</formula>
    </cfRule>
  </conditionalFormatting>
  <conditionalFormatting sqref="F202:F206">
    <cfRule type="cellIs" dxfId="972" priority="1491" stopIfTrue="1" operator="lessThan">
      <formula>0</formula>
    </cfRule>
  </conditionalFormatting>
  <conditionalFormatting sqref="D211:E214">
    <cfRule type="cellIs" dxfId="971" priority="1476" stopIfTrue="1" operator="lessThan">
      <formula>0</formula>
    </cfRule>
  </conditionalFormatting>
  <conditionalFormatting sqref="D211:E214">
    <cfRule type="cellIs" dxfId="970" priority="1475" stopIfTrue="1" operator="lessThan">
      <formula>0</formula>
    </cfRule>
  </conditionalFormatting>
  <conditionalFormatting sqref="H211:H214">
    <cfRule type="cellIs" dxfId="969" priority="1474" stopIfTrue="1" operator="lessThan">
      <formula>0</formula>
    </cfRule>
  </conditionalFormatting>
  <conditionalFormatting sqref="H211:H214">
    <cfRule type="cellIs" dxfId="968" priority="1473" stopIfTrue="1" operator="lessThan">
      <formula>0</formula>
    </cfRule>
  </conditionalFormatting>
  <conditionalFormatting sqref="H211:H214">
    <cfRule type="cellIs" dxfId="967" priority="1472" stopIfTrue="1" operator="lessThan">
      <formula>0</formula>
    </cfRule>
  </conditionalFormatting>
  <conditionalFormatting sqref="H211:H214">
    <cfRule type="cellIs" dxfId="966" priority="1471" stopIfTrue="1" operator="lessThan">
      <formula>0</formula>
    </cfRule>
  </conditionalFormatting>
  <conditionalFormatting sqref="C211:C214">
    <cfRule type="cellIs" dxfId="965" priority="1468" stopIfTrue="1" operator="lessThan">
      <formula>0</formula>
    </cfRule>
  </conditionalFormatting>
  <conditionalFormatting sqref="C211:C214">
    <cfRule type="cellIs" dxfId="964" priority="1467" stopIfTrue="1" operator="lessThan">
      <formula>0</formula>
    </cfRule>
  </conditionalFormatting>
  <conditionalFormatting sqref="C211:C214">
    <cfRule type="cellIs" dxfId="963" priority="1470" stopIfTrue="1" operator="lessThan">
      <formula>0</formula>
    </cfRule>
  </conditionalFormatting>
  <conditionalFormatting sqref="C211:C214">
    <cfRule type="cellIs" dxfId="962" priority="1469" stopIfTrue="1" operator="lessThan">
      <formula>0</formula>
    </cfRule>
  </conditionalFormatting>
  <conditionalFormatting sqref="F211:F214">
    <cfRule type="cellIs" dxfId="961" priority="1458" stopIfTrue="1" operator="lessThan">
      <formula>0</formula>
    </cfRule>
  </conditionalFormatting>
  <conditionalFormatting sqref="F211:F214">
    <cfRule type="cellIs" dxfId="960" priority="1457" stopIfTrue="1" operator="lessThan">
      <formula>0</formula>
    </cfRule>
  </conditionalFormatting>
  <conditionalFormatting sqref="G211:G214">
    <cfRule type="cellIs" dxfId="959" priority="1456" stopIfTrue="1" operator="lessThan">
      <formula>0</formula>
    </cfRule>
  </conditionalFormatting>
  <conditionalFormatting sqref="G211:G214">
    <cfRule type="cellIs" dxfId="958" priority="1455" stopIfTrue="1" operator="lessThan">
      <formula>0</formula>
    </cfRule>
  </conditionalFormatting>
  <conditionalFormatting sqref="I211:S214">
    <cfRule type="cellIs" dxfId="957" priority="1450" stopIfTrue="1" operator="lessThan">
      <formula>0</formula>
    </cfRule>
  </conditionalFormatting>
  <conditionalFormatting sqref="I211:S214">
    <cfRule type="cellIs" dxfId="956" priority="1449" stopIfTrue="1" operator="lessThan">
      <formula>0</formula>
    </cfRule>
  </conditionalFormatting>
  <conditionalFormatting sqref="I211:S214">
    <cfRule type="cellIs" dxfId="955" priority="1448" stopIfTrue="1" operator="lessThan">
      <formula>0</formula>
    </cfRule>
  </conditionalFormatting>
  <conditionalFormatting sqref="I211:S214">
    <cfRule type="cellIs" dxfId="954" priority="1447" stopIfTrue="1" operator="lessThan">
      <formula>0</formula>
    </cfRule>
  </conditionalFormatting>
  <conditionalFormatting sqref="D215:E215">
    <cfRule type="cellIs" dxfId="953" priority="1446" stopIfTrue="1" operator="lessThan">
      <formula>0</formula>
    </cfRule>
  </conditionalFormatting>
  <conditionalFormatting sqref="F215">
    <cfRule type="cellIs" dxfId="952" priority="1443" stopIfTrue="1" operator="lessThan">
      <formula>0</formula>
    </cfRule>
  </conditionalFormatting>
  <conditionalFormatting sqref="C215:F215">
    <cfRule type="cellIs" dxfId="951" priority="1445" stopIfTrue="1" operator="lessThan">
      <formula>0</formula>
    </cfRule>
  </conditionalFormatting>
  <conditionalFormatting sqref="C215">
    <cfRule type="cellIs" dxfId="950" priority="1444" stopIfTrue="1" operator="lessThan">
      <formula>0</formula>
    </cfRule>
  </conditionalFormatting>
  <conditionalFormatting sqref="H215">
    <cfRule type="cellIs" dxfId="949" priority="1442" stopIfTrue="1" operator="lessThan">
      <formula>0</formula>
    </cfRule>
  </conditionalFormatting>
  <conditionalFormatting sqref="H215">
    <cfRule type="cellIs" dxfId="948" priority="1441" stopIfTrue="1" operator="lessThan">
      <formula>0</formula>
    </cfRule>
  </conditionalFormatting>
  <conditionalFormatting sqref="I215:S215">
    <cfRule type="cellIs" dxfId="947" priority="1436" stopIfTrue="1" operator="lessThan">
      <formula>0</formula>
    </cfRule>
  </conditionalFormatting>
  <conditionalFormatting sqref="I215:S215">
    <cfRule type="cellIs" dxfId="946" priority="1435" stopIfTrue="1" operator="lessThan">
      <formula>0</formula>
    </cfRule>
  </conditionalFormatting>
  <conditionalFormatting sqref="G215">
    <cfRule type="cellIs" dxfId="945" priority="1434" stopIfTrue="1" operator="lessThan">
      <formula>0</formula>
    </cfRule>
  </conditionalFormatting>
  <conditionalFormatting sqref="G215">
    <cfRule type="cellIs" dxfId="944" priority="1433" stopIfTrue="1" operator="lessThan">
      <formula>0</formula>
    </cfRule>
  </conditionalFormatting>
  <conditionalFormatting sqref="D216:E216">
    <cfRule type="cellIs" dxfId="943" priority="1432" stopIfTrue="1" operator="lessThan">
      <formula>0</formula>
    </cfRule>
  </conditionalFormatting>
  <conditionalFormatting sqref="F216">
    <cfRule type="cellIs" dxfId="942" priority="1429" stopIfTrue="1" operator="lessThan">
      <formula>0</formula>
    </cfRule>
  </conditionalFormatting>
  <conditionalFormatting sqref="C216:F216">
    <cfRule type="cellIs" dxfId="941" priority="1431" stopIfTrue="1" operator="lessThan">
      <formula>0</formula>
    </cfRule>
  </conditionalFormatting>
  <conditionalFormatting sqref="C216">
    <cfRule type="cellIs" dxfId="940" priority="1430" stopIfTrue="1" operator="lessThan">
      <formula>0</formula>
    </cfRule>
  </conditionalFormatting>
  <conditionalFormatting sqref="G216">
    <cfRule type="cellIs" dxfId="939" priority="1424" stopIfTrue="1" operator="lessThan">
      <formula>0</formula>
    </cfRule>
  </conditionalFormatting>
  <conditionalFormatting sqref="G216">
    <cfRule type="cellIs" dxfId="938" priority="1423" stopIfTrue="1" operator="lessThan">
      <formula>0</formula>
    </cfRule>
  </conditionalFormatting>
  <conditionalFormatting sqref="H216:S216">
    <cfRule type="cellIs" dxfId="937" priority="1422" stopIfTrue="1" operator="lessThan">
      <formula>0</formula>
    </cfRule>
  </conditionalFormatting>
  <conditionalFormatting sqref="H216:S216">
    <cfRule type="cellIs" dxfId="936" priority="1421" stopIfTrue="1" operator="lessThan">
      <formula>0</formula>
    </cfRule>
  </conditionalFormatting>
  <conditionalFormatting sqref="O218">
    <cfRule type="cellIs" dxfId="935" priority="1393" stopIfTrue="1" operator="lessThan">
      <formula>0</formula>
    </cfRule>
  </conditionalFormatting>
  <conditionalFormatting sqref="F218:G218">
    <cfRule type="cellIs" dxfId="934" priority="1401" stopIfTrue="1" operator="lessThan">
      <formula>0</formula>
    </cfRule>
  </conditionalFormatting>
  <conditionalFormatting sqref="L218">
    <cfRule type="cellIs" dxfId="933" priority="1402" stopIfTrue="1" operator="lessThan">
      <formula>0</formula>
    </cfRule>
  </conditionalFormatting>
  <conditionalFormatting sqref="C249:E249">
    <cfRule type="cellIs" dxfId="932" priority="1174" stopIfTrue="1" operator="lessThan">
      <formula>0</formula>
    </cfRule>
  </conditionalFormatting>
  <conditionalFormatting sqref="C238:C239">
    <cfRule type="cellIs" dxfId="931" priority="1233" stopIfTrue="1" operator="lessThan">
      <formula>0</formula>
    </cfRule>
  </conditionalFormatting>
  <conditionalFormatting sqref="D219:E219">
    <cfRule type="cellIs" dxfId="930" priority="1420" stopIfTrue="1" operator="lessThan">
      <formula>0</formula>
    </cfRule>
  </conditionalFormatting>
  <conditionalFormatting sqref="G219">
    <cfRule type="cellIs" dxfId="929" priority="1417" stopIfTrue="1" operator="lessThan">
      <formula>0</formula>
    </cfRule>
  </conditionalFormatting>
  <conditionalFormatting sqref="G219">
    <cfRule type="cellIs" dxfId="928" priority="1416" stopIfTrue="1" operator="lessThan">
      <formula>0</formula>
    </cfRule>
  </conditionalFormatting>
  <conditionalFormatting sqref="C219:E219">
    <cfRule type="cellIs" dxfId="927" priority="1419" stopIfTrue="1" operator="lessThan">
      <formula>0</formula>
    </cfRule>
  </conditionalFormatting>
  <conditionalFormatting sqref="C219">
    <cfRule type="cellIs" dxfId="926" priority="1418" stopIfTrue="1" operator="lessThan">
      <formula>0</formula>
    </cfRule>
  </conditionalFormatting>
  <conditionalFormatting sqref="H219">
    <cfRule type="cellIs" dxfId="925" priority="1415" stopIfTrue="1" operator="lessThan">
      <formula>0</formula>
    </cfRule>
  </conditionalFormatting>
  <conditionalFormatting sqref="H219">
    <cfRule type="cellIs" dxfId="924" priority="1414" stopIfTrue="1" operator="lessThan">
      <formula>0</formula>
    </cfRule>
  </conditionalFormatting>
  <conditionalFormatting sqref="H219">
    <cfRule type="cellIs" dxfId="923" priority="1413" stopIfTrue="1" operator="lessThan">
      <formula>0</formula>
    </cfRule>
  </conditionalFormatting>
  <conditionalFormatting sqref="H219">
    <cfRule type="cellIs" dxfId="922" priority="1412" stopIfTrue="1" operator="lessThan">
      <formula>0</formula>
    </cfRule>
  </conditionalFormatting>
  <conditionalFormatting sqref="H240:S240">
    <cfRule type="cellIs" dxfId="921" priority="1217" stopIfTrue="1" operator="lessThan">
      <formula>0</formula>
    </cfRule>
  </conditionalFormatting>
  <conditionalFormatting sqref="K218:P218 C218:G218">
    <cfRule type="cellIs" dxfId="920" priority="1408" stopIfTrue="1" operator="lessThan">
      <formula>0</formula>
    </cfRule>
  </conditionalFormatting>
  <conditionalFormatting sqref="D218:E218">
    <cfRule type="cellIs" dxfId="919" priority="1409" stopIfTrue="1" operator="lessThan">
      <formula>0</formula>
    </cfRule>
  </conditionalFormatting>
  <conditionalFormatting sqref="M218">
    <cfRule type="cellIs" dxfId="918" priority="1407" stopIfTrue="1" operator="lessThan">
      <formula>0</formula>
    </cfRule>
  </conditionalFormatting>
  <conditionalFormatting sqref="C218">
    <cfRule type="cellIs" dxfId="917" priority="1406" stopIfTrue="1" operator="lessThan">
      <formula>0</formula>
    </cfRule>
  </conditionalFormatting>
  <conditionalFormatting sqref="L218">
    <cfRule type="cellIs" dxfId="916" priority="1403" stopIfTrue="1" operator="lessThan">
      <formula>0</formula>
    </cfRule>
  </conditionalFormatting>
  <conditionalFormatting sqref="K218">
    <cfRule type="cellIs" dxfId="915" priority="1405" stopIfTrue="1" operator="lessThan">
      <formula>0</formula>
    </cfRule>
  </conditionalFormatting>
  <conditionalFormatting sqref="K218">
    <cfRule type="cellIs" dxfId="914" priority="1404" stopIfTrue="1" operator="lessThan">
      <formula>0</formula>
    </cfRule>
  </conditionalFormatting>
  <conditionalFormatting sqref="C240">
    <cfRule type="cellIs" dxfId="913" priority="1221" stopIfTrue="1" operator="lessThan">
      <formula>0</formula>
    </cfRule>
  </conditionalFormatting>
  <conditionalFormatting sqref="H218:S218">
    <cfRule type="cellIs" dxfId="912" priority="1399" stopIfTrue="1" operator="lessThan">
      <formula>0</formula>
    </cfRule>
  </conditionalFormatting>
  <conditionalFormatting sqref="H218:S218">
    <cfRule type="cellIs" dxfId="911" priority="1400" stopIfTrue="1" operator="lessThan">
      <formula>0</formula>
    </cfRule>
  </conditionalFormatting>
  <conditionalFormatting sqref="I218">
    <cfRule type="cellIs" dxfId="910" priority="1397" stopIfTrue="1" operator="lessThan">
      <formula>0</formula>
    </cfRule>
  </conditionalFormatting>
  <conditionalFormatting sqref="D241:E244">
    <cfRule type="cellIs" dxfId="909" priority="1214" stopIfTrue="1" operator="lessThan">
      <formula>0</formula>
    </cfRule>
  </conditionalFormatting>
  <conditionalFormatting sqref="J218">
    <cfRule type="cellIs" dxfId="908" priority="1396" stopIfTrue="1" operator="lessThan">
      <formula>0</formula>
    </cfRule>
  </conditionalFormatting>
  <conditionalFormatting sqref="F219">
    <cfRule type="cellIs" dxfId="907" priority="1392" stopIfTrue="1" operator="lessThan">
      <formula>0</formula>
    </cfRule>
  </conditionalFormatting>
  <conditionalFormatting sqref="F219">
    <cfRule type="cellIs" dxfId="906" priority="1391" stopIfTrue="1" operator="lessThan">
      <formula>0</formula>
    </cfRule>
  </conditionalFormatting>
  <conditionalFormatting sqref="H241:H244">
    <cfRule type="cellIs" dxfId="905" priority="1213" stopIfTrue="1" operator="lessThan">
      <formula>0</formula>
    </cfRule>
  </conditionalFormatting>
  <conditionalFormatting sqref="H241:H244">
    <cfRule type="cellIs" dxfId="904" priority="1212" stopIfTrue="1" operator="lessThan">
      <formula>0</formula>
    </cfRule>
  </conditionalFormatting>
  <conditionalFormatting sqref="I248">
    <cfRule type="cellIs" dxfId="903" priority="1155" stopIfTrue="1" operator="lessThan">
      <formula>0</formula>
    </cfRule>
  </conditionalFormatting>
  <conditionalFormatting sqref="I248">
    <cfRule type="cellIs" dxfId="902" priority="1154" stopIfTrue="1" operator="lessThan">
      <formula>0</formula>
    </cfRule>
  </conditionalFormatting>
  <conditionalFormatting sqref="J248">
    <cfRule type="cellIs" dxfId="901" priority="1153" stopIfTrue="1" operator="lessThan">
      <formula>0</formula>
    </cfRule>
  </conditionalFormatting>
  <conditionalFormatting sqref="J248">
    <cfRule type="cellIs" dxfId="900" priority="1152" stopIfTrue="1" operator="lessThan">
      <formula>0</formula>
    </cfRule>
  </conditionalFormatting>
  <conditionalFormatting sqref="O248">
    <cfRule type="cellIs" dxfId="899" priority="1151" stopIfTrue="1" operator="lessThan">
      <formula>0</formula>
    </cfRule>
  </conditionalFormatting>
  <conditionalFormatting sqref="O248">
    <cfRule type="cellIs" dxfId="898" priority="1150" stopIfTrue="1" operator="lessThan">
      <formula>0</formula>
    </cfRule>
  </conditionalFormatting>
  <conditionalFormatting sqref="H306:S306">
    <cfRule type="cellIs" dxfId="897" priority="759" stopIfTrue="1" operator="lessThan">
      <formula>0</formula>
    </cfRule>
  </conditionalFormatting>
  <conditionalFormatting sqref="H306:S306">
    <cfRule type="cellIs" dxfId="896" priority="758" stopIfTrue="1" operator="lessThan">
      <formula>0</formula>
    </cfRule>
  </conditionalFormatting>
  <conditionalFormatting sqref="I306">
    <cfRule type="cellIs" dxfId="895" priority="757" stopIfTrue="1" operator="lessThan">
      <formula>0</formula>
    </cfRule>
  </conditionalFormatting>
  <conditionalFormatting sqref="I306">
    <cfRule type="cellIs" dxfId="894" priority="756" stopIfTrue="1" operator="lessThan">
      <formula>0</formula>
    </cfRule>
  </conditionalFormatting>
  <conditionalFormatting sqref="F307">
    <cfRule type="cellIs" dxfId="893" priority="751" stopIfTrue="1" operator="lessThan">
      <formula>0</formula>
    </cfRule>
  </conditionalFormatting>
  <conditionalFormatting sqref="F307">
    <cfRule type="cellIs" dxfId="892" priority="750" stopIfTrue="1" operator="lessThan">
      <formula>0</formula>
    </cfRule>
  </conditionalFormatting>
  <conditionalFormatting sqref="I219:S219">
    <cfRule type="cellIs" dxfId="891" priority="1352" stopIfTrue="1" operator="lessThan">
      <formula>0</formula>
    </cfRule>
  </conditionalFormatting>
  <conditionalFormatting sqref="I219:S219">
    <cfRule type="cellIs" dxfId="890" priority="1351" stopIfTrue="1" operator="lessThan">
      <formula>0</formula>
    </cfRule>
  </conditionalFormatting>
  <conditionalFormatting sqref="I219:S219">
    <cfRule type="cellIs" dxfId="889" priority="1350" stopIfTrue="1" operator="lessThan">
      <formula>0</formula>
    </cfRule>
  </conditionalFormatting>
  <conditionalFormatting sqref="I219:S219">
    <cfRule type="cellIs" dxfId="888" priority="1349" stopIfTrue="1" operator="lessThan">
      <formula>0</formula>
    </cfRule>
  </conditionalFormatting>
  <conditionalFormatting sqref="H220:S220">
    <cfRule type="cellIs" dxfId="887" priority="1348" stopIfTrue="1" operator="lessThan">
      <formula>0</formula>
    </cfRule>
  </conditionalFormatting>
  <conditionalFormatting sqref="H220:S220">
    <cfRule type="cellIs" dxfId="886" priority="1347" stopIfTrue="1" operator="lessThan">
      <formula>0</formula>
    </cfRule>
  </conditionalFormatting>
  <conditionalFormatting sqref="D221:E225">
    <cfRule type="cellIs" dxfId="885" priority="1346" stopIfTrue="1" operator="lessThan">
      <formula>0</formula>
    </cfRule>
  </conditionalFormatting>
  <conditionalFormatting sqref="G221:G225">
    <cfRule type="cellIs" dxfId="884" priority="1343" stopIfTrue="1" operator="lessThan">
      <formula>0</formula>
    </cfRule>
  </conditionalFormatting>
  <conditionalFormatting sqref="G221:G225">
    <cfRule type="cellIs" dxfId="883" priority="1342" stopIfTrue="1" operator="lessThan">
      <formula>0</formula>
    </cfRule>
  </conditionalFormatting>
  <conditionalFormatting sqref="D221:E225">
    <cfRule type="cellIs" dxfId="882" priority="1345" stopIfTrue="1" operator="lessThan">
      <formula>0</formula>
    </cfRule>
  </conditionalFormatting>
  <conditionalFormatting sqref="H221:H225">
    <cfRule type="cellIs" dxfId="881" priority="1341" stopIfTrue="1" operator="lessThan">
      <formula>0</formula>
    </cfRule>
  </conditionalFormatting>
  <conditionalFormatting sqref="H221:H225">
    <cfRule type="cellIs" dxfId="880" priority="1340" stopIfTrue="1" operator="lessThan">
      <formula>0</formula>
    </cfRule>
  </conditionalFormatting>
  <conditionalFormatting sqref="H221:H225">
    <cfRule type="cellIs" dxfId="879" priority="1339" stopIfTrue="1" operator="lessThan">
      <formula>0</formula>
    </cfRule>
  </conditionalFormatting>
  <conditionalFormatting sqref="H221:H225">
    <cfRule type="cellIs" dxfId="878" priority="1338" stopIfTrue="1" operator="lessThan">
      <formula>0</formula>
    </cfRule>
  </conditionalFormatting>
  <conditionalFormatting sqref="F221:F225">
    <cfRule type="cellIs" dxfId="877" priority="1337" stopIfTrue="1" operator="lessThan">
      <formula>0</formula>
    </cfRule>
  </conditionalFormatting>
  <conditionalFormatting sqref="F221:F225">
    <cfRule type="cellIs" dxfId="876" priority="1336" stopIfTrue="1" operator="lessThan">
      <formula>0</formula>
    </cfRule>
  </conditionalFormatting>
  <conditionalFormatting sqref="C221:C225">
    <cfRule type="cellIs" dxfId="875" priority="1331" stopIfTrue="1" operator="lessThan">
      <formula>0</formula>
    </cfRule>
  </conditionalFormatting>
  <conditionalFormatting sqref="C221:C225">
    <cfRule type="cellIs" dxfId="874" priority="1330" stopIfTrue="1" operator="lessThan">
      <formula>0</formula>
    </cfRule>
  </conditionalFormatting>
  <conditionalFormatting sqref="I221:S225">
    <cfRule type="cellIs" dxfId="873" priority="1329" stopIfTrue="1" operator="lessThan">
      <formula>0</formula>
    </cfRule>
  </conditionalFormatting>
  <conditionalFormatting sqref="I221:S225">
    <cfRule type="cellIs" dxfId="872" priority="1328" stopIfTrue="1" operator="lessThan">
      <formula>0</formula>
    </cfRule>
  </conditionalFormatting>
  <conditionalFormatting sqref="I221:S225">
    <cfRule type="cellIs" dxfId="871" priority="1327" stopIfTrue="1" operator="lessThan">
      <formula>0</formula>
    </cfRule>
  </conditionalFormatting>
  <conditionalFormatting sqref="I221:S225">
    <cfRule type="cellIs" dxfId="870" priority="1326" stopIfTrue="1" operator="lessThan">
      <formula>0</formula>
    </cfRule>
  </conditionalFormatting>
  <conditionalFormatting sqref="C226">
    <cfRule type="cellIs" dxfId="869" priority="1323" stopIfTrue="1" operator="lessThan">
      <formula>0</formula>
    </cfRule>
  </conditionalFormatting>
  <conditionalFormatting sqref="F226">
    <cfRule type="cellIs" dxfId="868" priority="1322" stopIfTrue="1" operator="lessThan">
      <formula>0</formula>
    </cfRule>
  </conditionalFormatting>
  <conditionalFormatting sqref="G226">
    <cfRule type="cellIs" dxfId="867" priority="1321" stopIfTrue="1" operator="lessThan">
      <formula>0</formula>
    </cfRule>
  </conditionalFormatting>
  <conditionalFormatting sqref="G226">
    <cfRule type="cellIs" dxfId="866" priority="1320" stopIfTrue="1" operator="lessThan">
      <formula>0</formula>
    </cfRule>
  </conditionalFormatting>
  <conditionalFormatting sqref="D226:E226">
    <cfRule type="cellIs" dxfId="865" priority="1325" stopIfTrue="1" operator="lessThan">
      <formula>0</formula>
    </cfRule>
  </conditionalFormatting>
  <conditionalFormatting sqref="C226:F226">
    <cfRule type="cellIs" dxfId="864" priority="1324" stopIfTrue="1" operator="lessThan">
      <formula>0</formula>
    </cfRule>
  </conditionalFormatting>
  <conditionalFormatting sqref="H226:S226">
    <cfRule type="cellIs" dxfId="863" priority="1319" stopIfTrue="1" operator="lessThan">
      <formula>0</formula>
    </cfRule>
  </conditionalFormatting>
  <conditionalFormatting sqref="H226:S226">
    <cfRule type="cellIs" dxfId="862" priority="1318" stopIfTrue="1" operator="lessThan">
      <formula>0</formula>
    </cfRule>
  </conditionalFormatting>
  <conditionalFormatting sqref="I227:S230">
    <cfRule type="cellIs" dxfId="861" priority="1297" stopIfTrue="1" operator="lessThan">
      <formula>0</formula>
    </cfRule>
  </conditionalFormatting>
  <conditionalFormatting sqref="I227:S230">
    <cfRule type="cellIs" dxfId="860" priority="1296" stopIfTrue="1" operator="lessThan">
      <formula>0</formula>
    </cfRule>
  </conditionalFormatting>
  <conditionalFormatting sqref="I227:S230">
    <cfRule type="cellIs" dxfId="859" priority="1295" stopIfTrue="1" operator="lessThan">
      <formula>0</formula>
    </cfRule>
  </conditionalFormatting>
  <conditionalFormatting sqref="I227:S230">
    <cfRule type="cellIs" dxfId="858" priority="1294" stopIfTrue="1" operator="lessThan">
      <formula>0</formula>
    </cfRule>
  </conditionalFormatting>
  <conditionalFormatting sqref="I236:S236">
    <cfRule type="cellIs" dxfId="857" priority="1285" stopIfTrue="1" operator="lessThan">
      <formula>0</formula>
    </cfRule>
  </conditionalFormatting>
  <conditionalFormatting sqref="I236:S236">
    <cfRule type="cellIs" dxfId="856" priority="1284" stopIfTrue="1" operator="lessThan">
      <formula>0</formula>
    </cfRule>
  </conditionalFormatting>
  <conditionalFormatting sqref="I236:S236">
    <cfRule type="cellIs" dxfId="855" priority="1283" stopIfTrue="1" operator="lessThan">
      <formula>0</formula>
    </cfRule>
  </conditionalFormatting>
  <conditionalFormatting sqref="I236:S236">
    <cfRule type="cellIs" dxfId="854" priority="1282" stopIfTrue="1" operator="lessThan">
      <formula>0</formula>
    </cfRule>
  </conditionalFormatting>
  <conditionalFormatting sqref="D231:E234">
    <cfRule type="cellIs" dxfId="853" priority="1281" stopIfTrue="1" operator="lessThan">
      <formula>0</formula>
    </cfRule>
  </conditionalFormatting>
  <conditionalFormatting sqref="D231:E234">
    <cfRule type="cellIs" dxfId="852" priority="1280" stopIfTrue="1" operator="lessThan">
      <formula>0</formula>
    </cfRule>
  </conditionalFormatting>
  <conditionalFormatting sqref="H231:H234">
    <cfRule type="cellIs" dxfId="851" priority="1279" stopIfTrue="1" operator="lessThan">
      <formula>0</formula>
    </cfRule>
  </conditionalFormatting>
  <conditionalFormatting sqref="H231:H234">
    <cfRule type="cellIs" dxfId="850" priority="1278" stopIfTrue="1" operator="lessThan">
      <formula>0</formula>
    </cfRule>
  </conditionalFormatting>
  <conditionalFormatting sqref="H231:H234">
    <cfRule type="cellIs" dxfId="849" priority="1277" stopIfTrue="1" operator="lessThan">
      <formula>0</formula>
    </cfRule>
  </conditionalFormatting>
  <conditionalFormatting sqref="H231:H234">
    <cfRule type="cellIs" dxfId="848" priority="1276" stopIfTrue="1" operator="lessThan">
      <formula>0</formula>
    </cfRule>
  </conditionalFormatting>
  <conditionalFormatting sqref="F231:F234">
    <cfRule type="cellIs" dxfId="847" priority="1273" stopIfTrue="1" operator="lessThan">
      <formula>0</formula>
    </cfRule>
  </conditionalFormatting>
  <conditionalFormatting sqref="F231:F234">
    <cfRule type="cellIs" dxfId="846" priority="1272" stopIfTrue="1" operator="lessThan">
      <formula>0</formula>
    </cfRule>
  </conditionalFormatting>
  <conditionalFormatting sqref="C231:C234">
    <cfRule type="cellIs" dxfId="845" priority="1265" stopIfTrue="1" operator="lessThan">
      <formula>0</formula>
    </cfRule>
  </conditionalFormatting>
  <conditionalFormatting sqref="C231:C234">
    <cfRule type="cellIs" dxfId="844" priority="1264" stopIfTrue="1" operator="lessThan">
      <formula>0</formula>
    </cfRule>
  </conditionalFormatting>
  <conditionalFormatting sqref="I231:S234">
    <cfRule type="cellIs" dxfId="843" priority="1263" stopIfTrue="1" operator="lessThan">
      <formula>0</formula>
    </cfRule>
  </conditionalFormatting>
  <conditionalFormatting sqref="I231:S234">
    <cfRule type="cellIs" dxfId="842" priority="1262" stopIfTrue="1" operator="lessThan">
      <formula>0</formula>
    </cfRule>
  </conditionalFormatting>
  <conditionalFormatting sqref="I231:S234">
    <cfRule type="cellIs" dxfId="841" priority="1261" stopIfTrue="1" operator="lessThan">
      <formula>0</formula>
    </cfRule>
  </conditionalFormatting>
  <conditionalFormatting sqref="I231:S234">
    <cfRule type="cellIs" dxfId="840" priority="1260" stopIfTrue="1" operator="lessThan">
      <formula>0</formula>
    </cfRule>
  </conditionalFormatting>
  <conditionalFormatting sqref="G231:G234">
    <cfRule type="cellIs" dxfId="839" priority="1259" stopIfTrue="1" operator="lessThan">
      <formula>0</formula>
    </cfRule>
  </conditionalFormatting>
  <conditionalFormatting sqref="G231:G234">
    <cfRule type="cellIs" dxfId="838" priority="1258" stopIfTrue="1" operator="lessThan">
      <formula>0</formula>
    </cfRule>
  </conditionalFormatting>
  <conditionalFormatting sqref="C235:C237">
    <cfRule type="cellIs" dxfId="837" priority="1255" stopIfTrue="1" operator="lessThan">
      <formula>0</formula>
    </cfRule>
  </conditionalFormatting>
  <conditionalFormatting sqref="F235:F236">
    <cfRule type="cellIs" dxfId="836" priority="1254" stopIfTrue="1" operator="lessThan">
      <formula>0</formula>
    </cfRule>
  </conditionalFormatting>
  <conditionalFormatting sqref="G235:G236">
    <cfRule type="cellIs" dxfId="835" priority="1253" stopIfTrue="1" operator="lessThan">
      <formula>0</formula>
    </cfRule>
  </conditionalFormatting>
  <conditionalFormatting sqref="G235:G236">
    <cfRule type="cellIs" dxfId="834" priority="1252" stopIfTrue="1" operator="lessThan">
      <formula>0</formula>
    </cfRule>
  </conditionalFormatting>
  <conditionalFormatting sqref="D235:E237">
    <cfRule type="cellIs" dxfId="833" priority="1257" stopIfTrue="1" operator="lessThan">
      <formula>0</formula>
    </cfRule>
  </conditionalFormatting>
  <conditionalFormatting sqref="C235:F236 C237:E237">
    <cfRule type="cellIs" dxfId="832" priority="1256" stopIfTrue="1" operator="lessThan">
      <formula>0</formula>
    </cfRule>
  </conditionalFormatting>
  <conditionalFormatting sqref="H235:S236">
    <cfRule type="cellIs" dxfId="831" priority="1251" stopIfTrue="1" operator="lessThan">
      <formula>0</formula>
    </cfRule>
  </conditionalFormatting>
  <conditionalFormatting sqref="H235:S236">
    <cfRule type="cellIs" dxfId="830" priority="1250" stopIfTrue="1" operator="lessThan">
      <formula>0</formula>
    </cfRule>
  </conditionalFormatting>
  <conditionalFormatting sqref="D238:E239">
    <cfRule type="cellIs" dxfId="829" priority="1249" stopIfTrue="1" operator="lessThan">
      <formula>0</formula>
    </cfRule>
  </conditionalFormatting>
  <conditionalFormatting sqref="D238:E239">
    <cfRule type="cellIs" dxfId="828" priority="1248" stopIfTrue="1" operator="lessThan">
      <formula>0</formula>
    </cfRule>
  </conditionalFormatting>
  <conditionalFormatting sqref="H238:H239">
    <cfRule type="cellIs" dxfId="827" priority="1247" stopIfTrue="1" operator="lessThan">
      <formula>0</formula>
    </cfRule>
  </conditionalFormatting>
  <conditionalFormatting sqref="H238:H239">
    <cfRule type="cellIs" dxfId="826" priority="1246" stopIfTrue="1" operator="lessThan">
      <formula>0</formula>
    </cfRule>
  </conditionalFormatting>
  <conditionalFormatting sqref="H238:H239">
    <cfRule type="cellIs" dxfId="825" priority="1245" stopIfTrue="1" operator="lessThan">
      <formula>0</formula>
    </cfRule>
  </conditionalFormatting>
  <conditionalFormatting sqref="H238:H239">
    <cfRule type="cellIs" dxfId="824" priority="1244" stopIfTrue="1" operator="lessThan">
      <formula>0</formula>
    </cfRule>
  </conditionalFormatting>
  <conditionalFormatting sqref="C249">
    <cfRule type="cellIs" dxfId="823" priority="1173" stopIfTrue="1" operator="lessThan">
      <formula>0</formula>
    </cfRule>
  </conditionalFormatting>
  <conditionalFormatting sqref="C238:C239">
    <cfRule type="cellIs" dxfId="822" priority="1232" stopIfTrue="1" operator="lessThan">
      <formula>0</formula>
    </cfRule>
  </conditionalFormatting>
  <conditionalFormatting sqref="F238:F239">
    <cfRule type="cellIs" dxfId="821" priority="1231" stopIfTrue="1" operator="lessThan">
      <formula>0</formula>
    </cfRule>
  </conditionalFormatting>
  <conditionalFormatting sqref="F238:F239">
    <cfRule type="cellIs" dxfId="820" priority="1230" stopIfTrue="1" operator="lessThan">
      <formula>0</formula>
    </cfRule>
  </conditionalFormatting>
  <conditionalFormatting sqref="G238:G239">
    <cfRule type="cellIs" dxfId="819" priority="1229" stopIfTrue="1" operator="lessThan">
      <formula>0</formula>
    </cfRule>
  </conditionalFormatting>
  <conditionalFormatting sqref="G238:G239">
    <cfRule type="cellIs" dxfId="818" priority="1228" stopIfTrue="1" operator="lessThan">
      <formula>0</formula>
    </cfRule>
  </conditionalFormatting>
  <conditionalFormatting sqref="I238:S239">
    <cfRule type="cellIs" dxfId="817" priority="1227" stopIfTrue="1" operator="lessThan">
      <formula>0</formula>
    </cfRule>
  </conditionalFormatting>
  <conditionalFormatting sqref="I238:S239">
    <cfRule type="cellIs" dxfId="816" priority="1226" stopIfTrue="1" operator="lessThan">
      <formula>0</formula>
    </cfRule>
  </conditionalFormatting>
  <conditionalFormatting sqref="I238:S239">
    <cfRule type="cellIs" dxfId="815" priority="1225" stopIfTrue="1" operator="lessThan">
      <formula>0</formula>
    </cfRule>
  </conditionalFormatting>
  <conditionalFormatting sqref="I238:S239">
    <cfRule type="cellIs" dxfId="814" priority="1224" stopIfTrue="1" operator="lessThan">
      <formula>0</formula>
    </cfRule>
  </conditionalFormatting>
  <conditionalFormatting sqref="K248:P248 C248:G248">
    <cfRule type="cellIs" dxfId="813" priority="1165" stopIfTrue="1" operator="lessThan">
      <formula>0</formula>
    </cfRule>
  </conditionalFormatting>
  <conditionalFormatting sqref="F240">
    <cfRule type="cellIs" dxfId="812" priority="1220" stopIfTrue="1" operator="lessThan">
      <formula>0</formula>
    </cfRule>
  </conditionalFormatting>
  <conditionalFormatting sqref="G240">
    <cfRule type="cellIs" dxfId="811" priority="1219" stopIfTrue="1" operator="lessThan">
      <formula>0</formula>
    </cfRule>
  </conditionalFormatting>
  <conditionalFormatting sqref="K248">
    <cfRule type="cellIs" dxfId="810" priority="1162" stopIfTrue="1" operator="lessThan">
      <formula>0</formula>
    </cfRule>
  </conditionalFormatting>
  <conditionalFormatting sqref="D240:E240">
    <cfRule type="cellIs" dxfId="809" priority="1223" stopIfTrue="1" operator="lessThan">
      <formula>0</formula>
    </cfRule>
  </conditionalFormatting>
  <conditionalFormatting sqref="C240:F240">
    <cfRule type="cellIs" dxfId="808" priority="1222" stopIfTrue="1" operator="lessThan">
      <formula>0</formula>
    </cfRule>
  </conditionalFormatting>
  <conditionalFormatting sqref="K248">
    <cfRule type="cellIs" dxfId="807" priority="1161" stopIfTrue="1" operator="lessThan">
      <formula>0</formula>
    </cfRule>
  </conditionalFormatting>
  <conditionalFormatting sqref="H240:S240">
    <cfRule type="cellIs" dxfId="806" priority="1216" stopIfTrue="1" operator="lessThan">
      <formula>0</formula>
    </cfRule>
  </conditionalFormatting>
  <conditionalFormatting sqref="D241:E244">
    <cfRule type="cellIs" dxfId="805" priority="1215" stopIfTrue="1" operator="lessThan">
      <formula>0</formula>
    </cfRule>
  </conditionalFormatting>
  <conditionalFormatting sqref="H299:H302">
    <cfRule type="cellIs" dxfId="804" priority="828" stopIfTrue="1" operator="lessThan">
      <formula>0</formula>
    </cfRule>
  </conditionalFormatting>
  <conditionalFormatting sqref="H248:S248">
    <cfRule type="cellIs" dxfId="803" priority="1157" stopIfTrue="1" operator="lessThan">
      <formula>0</formula>
    </cfRule>
  </conditionalFormatting>
  <conditionalFormatting sqref="H248:S248">
    <cfRule type="cellIs" dxfId="802" priority="1156" stopIfTrue="1" operator="lessThan">
      <formula>0</formula>
    </cfRule>
  </conditionalFormatting>
  <conditionalFormatting sqref="K306">
    <cfRule type="cellIs" dxfId="801" priority="763" stopIfTrue="1" operator="lessThan">
      <formula>0</formula>
    </cfRule>
  </conditionalFormatting>
  <conditionalFormatting sqref="L306">
    <cfRule type="cellIs" dxfId="800" priority="762" stopIfTrue="1" operator="lessThan">
      <formula>0</formula>
    </cfRule>
  </conditionalFormatting>
  <conditionalFormatting sqref="L306">
    <cfRule type="cellIs" dxfId="799" priority="761" stopIfTrue="1" operator="lessThan">
      <formula>0</formula>
    </cfRule>
  </conditionalFormatting>
  <conditionalFormatting sqref="F306:G306">
    <cfRule type="cellIs" dxfId="798" priority="760" stopIfTrue="1" operator="lessThan">
      <formula>0</formula>
    </cfRule>
  </conditionalFormatting>
  <conditionalFormatting sqref="F248:G248">
    <cfRule type="cellIs" dxfId="797" priority="1158" stopIfTrue="1" operator="lessThan">
      <formula>0</formula>
    </cfRule>
  </conditionalFormatting>
  <conditionalFormatting sqref="L248">
    <cfRule type="cellIs" dxfId="796" priority="1159" stopIfTrue="1" operator="lessThan">
      <formula>0</formula>
    </cfRule>
  </conditionalFormatting>
  <conditionalFormatting sqref="D249:E249">
    <cfRule type="cellIs" dxfId="795" priority="1175" stopIfTrue="1" operator="lessThan">
      <formula>0</formula>
    </cfRule>
  </conditionalFormatting>
  <conditionalFormatting sqref="G249">
    <cfRule type="cellIs" dxfId="794" priority="1172" stopIfTrue="1" operator="lessThan">
      <formula>0</formula>
    </cfRule>
  </conditionalFormatting>
  <conditionalFormatting sqref="G249">
    <cfRule type="cellIs" dxfId="793" priority="1171" stopIfTrue="1" operator="lessThan">
      <formula>0</formula>
    </cfRule>
  </conditionalFormatting>
  <conditionalFormatting sqref="G298">
    <cfRule type="cellIs" dxfId="792" priority="788" stopIfTrue="1" operator="lessThan">
      <formula>0</formula>
    </cfRule>
  </conditionalFormatting>
  <conditionalFormatting sqref="G303">
    <cfRule type="cellIs" dxfId="791" priority="787" stopIfTrue="1" operator="lessThan">
      <formula>0</formula>
    </cfRule>
  </conditionalFormatting>
  <conditionalFormatting sqref="H249">
    <cfRule type="cellIs" dxfId="790" priority="1170" stopIfTrue="1" operator="lessThan">
      <formula>0</formula>
    </cfRule>
  </conditionalFormatting>
  <conditionalFormatting sqref="H249">
    <cfRule type="cellIs" dxfId="789" priority="1169" stopIfTrue="1" operator="lessThan">
      <formula>0</formula>
    </cfRule>
  </conditionalFormatting>
  <conditionalFormatting sqref="H249">
    <cfRule type="cellIs" dxfId="788" priority="1168" stopIfTrue="1" operator="lessThan">
      <formula>0</formula>
    </cfRule>
  </conditionalFormatting>
  <conditionalFormatting sqref="H249">
    <cfRule type="cellIs" dxfId="787" priority="1167" stopIfTrue="1" operator="lessThan">
      <formula>0</formula>
    </cfRule>
  </conditionalFormatting>
  <conditionalFormatting sqref="C307">
    <cfRule type="cellIs" dxfId="786" priority="775" stopIfTrue="1" operator="lessThan">
      <formula>0</formula>
    </cfRule>
  </conditionalFormatting>
  <conditionalFormatting sqref="D248:E248">
    <cfRule type="cellIs" dxfId="785" priority="1166" stopIfTrue="1" operator="lessThan">
      <formula>0</formula>
    </cfRule>
  </conditionalFormatting>
  <conditionalFormatting sqref="M248">
    <cfRule type="cellIs" dxfId="784" priority="1164" stopIfTrue="1" operator="lessThan">
      <formula>0</formula>
    </cfRule>
  </conditionalFormatting>
  <conditionalFormatting sqref="C248">
    <cfRule type="cellIs" dxfId="783" priority="1163" stopIfTrue="1" operator="lessThan">
      <formula>0</formula>
    </cfRule>
  </conditionalFormatting>
  <conditionalFormatting sqref="L248">
    <cfRule type="cellIs" dxfId="782" priority="1160" stopIfTrue="1" operator="lessThan">
      <formula>0</formula>
    </cfRule>
  </conditionalFormatting>
  <conditionalFormatting sqref="H307">
    <cfRule type="cellIs" dxfId="781" priority="772" stopIfTrue="1" operator="lessThan">
      <formula>0</formula>
    </cfRule>
  </conditionalFormatting>
  <conditionalFormatting sqref="H307">
    <cfRule type="cellIs" dxfId="780" priority="771" stopIfTrue="1" operator="lessThan">
      <formula>0</formula>
    </cfRule>
  </conditionalFormatting>
  <conditionalFormatting sqref="D257:E257">
    <cfRule type="cellIs" dxfId="779" priority="1111" stopIfTrue="1" operator="lessThan">
      <formula>0</formula>
    </cfRule>
  </conditionalFormatting>
  <conditionalFormatting sqref="C257:F257">
    <cfRule type="cellIs" dxfId="778" priority="1110" stopIfTrue="1" operator="lessThan">
      <formula>0</formula>
    </cfRule>
  </conditionalFormatting>
  <conditionalFormatting sqref="C257">
    <cfRule type="cellIs" dxfId="777" priority="1109" stopIfTrue="1" operator="lessThan">
      <formula>0</formula>
    </cfRule>
  </conditionalFormatting>
  <conditionalFormatting sqref="F257">
    <cfRule type="cellIs" dxfId="776" priority="1108" stopIfTrue="1" operator="lessThan">
      <formula>0</formula>
    </cfRule>
  </conditionalFormatting>
  <conditionalFormatting sqref="G257">
    <cfRule type="cellIs" dxfId="775" priority="1107" stopIfTrue="1" operator="lessThan">
      <formula>0</formula>
    </cfRule>
  </conditionalFormatting>
  <conditionalFormatting sqref="G257">
    <cfRule type="cellIs" dxfId="774" priority="1106" stopIfTrue="1" operator="lessThan">
      <formula>0</formula>
    </cfRule>
  </conditionalFormatting>
  <conditionalFormatting sqref="H257:S257">
    <cfRule type="cellIs" dxfId="773" priority="1105" stopIfTrue="1" operator="lessThan">
      <formula>0</formula>
    </cfRule>
  </conditionalFormatting>
  <conditionalFormatting sqref="H257:S257">
    <cfRule type="cellIs" dxfId="772" priority="1104" stopIfTrue="1" operator="lessThan">
      <formula>0</formula>
    </cfRule>
  </conditionalFormatting>
  <conditionalFormatting sqref="I250:S256">
    <cfRule type="cellIs" dxfId="771" priority="1099" stopIfTrue="1" operator="lessThan">
      <formula>0</formula>
    </cfRule>
  </conditionalFormatting>
  <conditionalFormatting sqref="I250:S256">
    <cfRule type="cellIs" dxfId="770" priority="1098" stopIfTrue="1" operator="lessThan">
      <formula>0</formula>
    </cfRule>
  </conditionalFormatting>
  <conditionalFormatting sqref="I250:S256">
    <cfRule type="cellIs" dxfId="769" priority="1097" stopIfTrue="1" operator="lessThan">
      <formula>0</formula>
    </cfRule>
  </conditionalFormatting>
  <conditionalFormatting sqref="I250:S256">
    <cfRule type="cellIs" dxfId="768" priority="1096" stopIfTrue="1" operator="lessThan">
      <formula>0</formula>
    </cfRule>
  </conditionalFormatting>
  <conditionalFormatting sqref="I249:S249">
    <cfRule type="cellIs" dxfId="767" priority="1103" stopIfTrue="1" operator="lessThan">
      <formula>0</formula>
    </cfRule>
  </conditionalFormatting>
  <conditionalFormatting sqref="I249:S249">
    <cfRule type="cellIs" dxfId="766" priority="1102" stopIfTrue="1" operator="lessThan">
      <formula>0</formula>
    </cfRule>
  </conditionalFormatting>
  <conditionalFormatting sqref="I249:S249">
    <cfRule type="cellIs" dxfId="765" priority="1101" stopIfTrue="1" operator="lessThan">
      <formula>0</formula>
    </cfRule>
  </conditionalFormatting>
  <conditionalFormatting sqref="I249:S249">
    <cfRule type="cellIs" dxfId="764" priority="1100" stopIfTrue="1" operator="lessThan">
      <formula>0</formula>
    </cfRule>
  </conditionalFormatting>
  <conditionalFormatting sqref="H255:H256">
    <cfRule type="cellIs" dxfId="763" priority="1075" stopIfTrue="1" operator="lessThan">
      <formula>0</formula>
    </cfRule>
  </conditionalFormatting>
  <conditionalFormatting sqref="H255:H256">
    <cfRule type="cellIs" dxfId="762" priority="1074" stopIfTrue="1" operator="lessThan">
      <formula>0</formula>
    </cfRule>
  </conditionalFormatting>
  <conditionalFormatting sqref="H255:H256">
    <cfRule type="cellIs" dxfId="761" priority="1073" stopIfTrue="1" operator="lessThan">
      <formula>0</formula>
    </cfRule>
  </conditionalFormatting>
  <conditionalFormatting sqref="H255:H256">
    <cfRule type="cellIs" dxfId="760" priority="1072" stopIfTrue="1" operator="lessThan">
      <formula>0</formula>
    </cfRule>
  </conditionalFormatting>
  <conditionalFormatting sqref="D255:E256">
    <cfRule type="cellIs" dxfId="759" priority="1079" stopIfTrue="1" operator="lessThan">
      <formula>0</formula>
    </cfRule>
  </conditionalFormatting>
  <conditionalFormatting sqref="D255:E256">
    <cfRule type="cellIs" dxfId="758" priority="1078" stopIfTrue="1" operator="lessThan">
      <formula>0</formula>
    </cfRule>
  </conditionalFormatting>
  <conditionalFormatting sqref="C255:C256">
    <cfRule type="cellIs" dxfId="757" priority="1063" stopIfTrue="1" operator="lessThan">
      <formula>0</formula>
    </cfRule>
  </conditionalFormatting>
  <conditionalFormatting sqref="C255:C256">
    <cfRule type="cellIs" dxfId="756" priority="1062" stopIfTrue="1" operator="lessThan">
      <formula>0</formula>
    </cfRule>
  </conditionalFormatting>
  <conditionalFormatting sqref="F255:F256">
    <cfRule type="cellIs" dxfId="755" priority="1061" stopIfTrue="1" operator="lessThan">
      <formula>0</formula>
    </cfRule>
  </conditionalFormatting>
  <conditionalFormatting sqref="F255:F256">
    <cfRule type="cellIs" dxfId="754" priority="1060" stopIfTrue="1" operator="lessThan">
      <formula>0</formula>
    </cfRule>
  </conditionalFormatting>
  <conditionalFormatting sqref="G255:G256">
    <cfRule type="cellIs" dxfId="753" priority="1059" stopIfTrue="1" operator="lessThan">
      <formula>0</formula>
    </cfRule>
  </conditionalFormatting>
  <conditionalFormatting sqref="G255:G256">
    <cfRule type="cellIs" dxfId="752" priority="1058" stopIfTrue="1" operator="lessThan">
      <formula>0</formula>
    </cfRule>
  </conditionalFormatting>
  <conditionalFormatting sqref="I255:S256">
    <cfRule type="cellIs" dxfId="751" priority="1057" stopIfTrue="1" operator="lessThan">
      <formula>0</formula>
    </cfRule>
  </conditionalFormatting>
  <conditionalFormatting sqref="I255:S256">
    <cfRule type="cellIs" dxfId="750" priority="1056" stopIfTrue="1" operator="lessThan">
      <formula>0</formula>
    </cfRule>
  </conditionalFormatting>
  <conditionalFormatting sqref="I255:S256">
    <cfRule type="cellIs" dxfId="749" priority="1055" stopIfTrue="1" operator="lessThan">
      <formula>0</formula>
    </cfRule>
  </conditionalFormatting>
  <conditionalFormatting sqref="I255:S256">
    <cfRule type="cellIs" dxfId="748" priority="1054" stopIfTrue="1" operator="lessThan">
      <formula>0</formula>
    </cfRule>
  </conditionalFormatting>
  <conditionalFormatting sqref="H258:H259">
    <cfRule type="cellIs" dxfId="747" priority="1043" stopIfTrue="1" operator="lessThan">
      <formula>0</formula>
    </cfRule>
  </conditionalFormatting>
  <conditionalFormatting sqref="H258:H259">
    <cfRule type="cellIs" dxfId="746" priority="1042" stopIfTrue="1" operator="lessThan">
      <formula>0</formula>
    </cfRule>
  </conditionalFormatting>
  <conditionalFormatting sqref="H258:H259">
    <cfRule type="cellIs" dxfId="745" priority="1041" stopIfTrue="1" operator="lessThan">
      <formula>0</formula>
    </cfRule>
  </conditionalFormatting>
  <conditionalFormatting sqref="H258:H259">
    <cfRule type="cellIs" dxfId="744" priority="1040" stopIfTrue="1" operator="lessThan">
      <formula>0</formula>
    </cfRule>
  </conditionalFormatting>
  <conditionalFormatting sqref="D258:E259">
    <cfRule type="cellIs" dxfId="743" priority="1045" stopIfTrue="1" operator="lessThan">
      <formula>0</formula>
    </cfRule>
  </conditionalFormatting>
  <conditionalFormatting sqref="D258:E259">
    <cfRule type="cellIs" dxfId="742" priority="1044" stopIfTrue="1" operator="lessThan">
      <formula>0</formula>
    </cfRule>
  </conditionalFormatting>
  <conditionalFormatting sqref="C258:C259">
    <cfRule type="cellIs" dxfId="741" priority="1029" stopIfTrue="1" operator="lessThan">
      <formula>0</formula>
    </cfRule>
  </conditionalFormatting>
  <conditionalFormatting sqref="C258:C259">
    <cfRule type="cellIs" dxfId="740" priority="1028" stopIfTrue="1" operator="lessThan">
      <formula>0</formula>
    </cfRule>
  </conditionalFormatting>
  <conditionalFormatting sqref="D260:E260">
    <cfRule type="cellIs" dxfId="739" priority="1027" stopIfTrue="1" operator="lessThan">
      <formula>0</formula>
    </cfRule>
  </conditionalFormatting>
  <conditionalFormatting sqref="C260:F260">
    <cfRule type="cellIs" dxfId="738" priority="1026" stopIfTrue="1" operator="lessThan">
      <formula>0</formula>
    </cfRule>
  </conditionalFormatting>
  <conditionalFormatting sqref="C260">
    <cfRule type="cellIs" dxfId="737" priority="1025" stopIfTrue="1" operator="lessThan">
      <formula>0</formula>
    </cfRule>
  </conditionalFormatting>
  <conditionalFormatting sqref="F260">
    <cfRule type="cellIs" dxfId="736" priority="1024" stopIfTrue="1" operator="lessThan">
      <formula>0</formula>
    </cfRule>
  </conditionalFormatting>
  <conditionalFormatting sqref="G260">
    <cfRule type="cellIs" dxfId="735" priority="1023" stopIfTrue="1" operator="lessThan">
      <formula>0</formula>
    </cfRule>
  </conditionalFormatting>
  <conditionalFormatting sqref="G260">
    <cfRule type="cellIs" dxfId="734" priority="1022" stopIfTrue="1" operator="lessThan">
      <formula>0</formula>
    </cfRule>
  </conditionalFormatting>
  <conditionalFormatting sqref="H260:S260">
    <cfRule type="cellIs" dxfId="733" priority="1021" stopIfTrue="1" operator="lessThan">
      <formula>0</formula>
    </cfRule>
  </conditionalFormatting>
  <conditionalFormatting sqref="H260:S260">
    <cfRule type="cellIs" dxfId="732" priority="1020" stopIfTrue="1" operator="lessThan">
      <formula>0</formula>
    </cfRule>
  </conditionalFormatting>
  <conditionalFormatting sqref="F258:F259">
    <cfRule type="cellIs" dxfId="731" priority="1019" stopIfTrue="1" operator="lessThan">
      <formula>0</formula>
    </cfRule>
  </conditionalFormatting>
  <conditionalFormatting sqref="F258:F259">
    <cfRule type="cellIs" dxfId="730" priority="1018" stopIfTrue="1" operator="lessThan">
      <formula>0</formula>
    </cfRule>
  </conditionalFormatting>
  <conditionalFormatting sqref="I258:S259">
    <cfRule type="cellIs" dxfId="729" priority="1017" stopIfTrue="1" operator="lessThan">
      <formula>0</formula>
    </cfRule>
  </conditionalFormatting>
  <conditionalFormatting sqref="I258:S259">
    <cfRule type="cellIs" dxfId="728" priority="1016" stopIfTrue="1" operator="lessThan">
      <formula>0</formula>
    </cfRule>
  </conditionalFormatting>
  <conditionalFormatting sqref="I258:S259">
    <cfRule type="cellIs" dxfId="727" priority="1015" stopIfTrue="1" operator="lessThan">
      <formula>0</formula>
    </cfRule>
  </conditionalFormatting>
  <conditionalFormatting sqref="I258:S259">
    <cfRule type="cellIs" dxfId="726" priority="1014" stopIfTrue="1" operator="lessThan">
      <formula>0</formula>
    </cfRule>
  </conditionalFormatting>
  <conditionalFormatting sqref="G258:G259">
    <cfRule type="cellIs" dxfId="725" priority="1013" stopIfTrue="1" operator="lessThan">
      <formula>0</formula>
    </cfRule>
  </conditionalFormatting>
  <conditionalFormatting sqref="G258:G259">
    <cfRule type="cellIs" dxfId="724" priority="1012" stopIfTrue="1" operator="lessThan">
      <formula>0</formula>
    </cfRule>
  </conditionalFormatting>
  <conditionalFormatting sqref="H261:H264">
    <cfRule type="cellIs" dxfId="723" priority="1009" stopIfTrue="1" operator="lessThan">
      <formula>0</formula>
    </cfRule>
  </conditionalFormatting>
  <conditionalFormatting sqref="H261:H264">
    <cfRule type="cellIs" dxfId="722" priority="1008" stopIfTrue="1" operator="lessThan">
      <formula>0</formula>
    </cfRule>
  </conditionalFormatting>
  <conditionalFormatting sqref="H261:H264">
    <cfRule type="cellIs" dxfId="721" priority="1007" stopIfTrue="1" operator="lessThan">
      <formula>0</formula>
    </cfRule>
  </conditionalFormatting>
  <conditionalFormatting sqref="H261:H264">
    <cfRule type="cellIs" dxfId="720" priority="1006" stopIfTrue="1" operator="lessThan">
      <formula>0</formula>
    </cfRule>
  </conditionalFormatting>
  <conditionalFormatting sqref="D261:E264">
    <cfRule type="cellIs" dxfId="719" priority="1011" stopIfTrue="1" operator="lessThan">
      <formula>0</formula>
    </cfRule>
  </conditionalFormatting>
  <conditionalFormatting sqref="D261:E264">
    <cfRule type="cellIs" dxfId="718" priority="1010" stopIfTrue="1" operator="lessThan">
      <formula>0</formula>
    </cfRule>
  </conditionalFormatting>
  <conditionalFormatting sqref="C261:C264">
    <cfRule type="cellIs" dxfId="717" priority="995" stopIfTrue="1" operator="lessThan">
      <formula>0</formula>
    </cfRule>
  </conditionalFormatting>
  <conditionalFormatting sqref="C261:C264">
    <cfRule type="cellIs" dxfId="716" priority="994" stopIfTrue="1" operator="lessThan">
      <formula>0</formula>
    </cfRule>
  </conditionalFormatting>
  <conditionalFormatting sqref="F261:F264">
    <cfRule type="cellIs" dxfId="715" priority="993" stopIfTrue="1" operator="lessThan">
      <formula>0</formula>
    </cfRule>
  </conditionalFormatting>
  <conditionalFormatting sqref="F261:F264">
    <cfRule type="cellIs" dxfId="714" priority="992" stopIfTrue="1" operator="lessThan">
      <formula>0</formula>
    </cfRule>
  </conditionalFormatting>
  <conditionalFormatting sqref="G261:G264">
    <cfRule type="cellIs" dxfId="713" priority="991" stopIfTrue="1" operator="lessThan">
      <formula>0</formula>
    </cfRule>
  </conditionalFormatting>
  <conditionalFormatting sqref="G261:G264">
    <cfRule type="cellIs" dxfId="712" priority="990" stopIfTrue="1" operator="lessThan">
      <formula>0</formula>
    </cfRule>
  </conditionalFormatting>
  <conditionalFormatting sqref="I261:S264">
    <cfRule type="cellIs" dxfId="711" priority="985" stopIfTrue="1" operator="lessThan">
      <formula>0</formula>
    </cfRule>
  </conditionalFormatting>
  <conditionalFormatting sqref="I261:S264">
    <cfRule type="cellIs" dxfId="710" priority="984" stopIfTrue="1" operator="lessThan">
      <formula>0</formula>
    </cfRule>
  </conditionalFormatting>
  <conditionalFormatting sqref="I261:S264">
    <cfRule type="cellIs" dxfId="709" priority="983" stopIfTrue="1" operator="lessThan">
      <formula>0</formula>
    </cfRule>
  </conditionalFormatting>
  <conditionalFormatting sqref="I261:S264">
    <cfRule type="cellIs" dxfId="708" priority="982" stopIfTrue="1" operator="lessThan">
      <formula>0</formula>
    </cfRule>
  </conditionalFormatting>
  <conditionalFormatting sqref="D265:E265">
    <cfRule type="cellIs" dxfId="707" priority="981" stopIfTrue="1" operator="lessThan">
      <formula>0</formula>
    </cfRule>
  </conditionalFormatting>
  <conditionalFormatting sqref="C265:F265">
    <cfRule type="cellIs" dxfId="706" priority="980" stopIfTrue="1" operator="lessThan">
      <formula>0</formula>
    </cfRule>
  </conditionalFormatting>
  <conditionalFormatting sqref="C265">
    <cfRule type="cellIs" dxfId="705" priority="979" stopIfTrue="1" operator="lessThan">
      <formula>0</formula>
    </cfRule>
  </conditionalFormatting>
  <conditionalFormatting sqref="F265">
    <cfRule type="cellIs" dxfId="704" priority="978" stopIfTrue="1" operator="lessThan">
      <formula>0</formula>
    </cfRule>
  </conditionalFormatting>
  <conditionalFormatting sqref="G265">
    <cfRule type="cellIs" dxfId="703" priority="977" stopIfTrue="1" operator="lessThan">
      <formula>0</formula>
    </cfRule>
  </conditionalFormatting>
  <conditionalFormatting sqref="G265">
    <cfRule type="cellIs" dxfId="702" priority="976" stopIfTrue="1" operator="lessThan">
      <formula>0</formula>
    </cfRule>
  </conditionalFormatting>
  <conditionalFormatting sqref="H265:S265">
    <cfRule type="cellIs" dxfId="701" priority="975" stopIfTrue="1" operator="lessThan">
      <formula>0</formula>
    </cfRule>
  </conditionalFormatting>
  <conditionalFormatting sqref="H265:S265">
    <cfRule type="cellIs" dxfId="700" priority="974" stopIfTrue="1" operator="lessThan">
      <formula>0</formula>
    </cfRule>
  </conditionalFormatting>
  <conditionalFormatting sqref="H266:H268">
    <cfRule type="cellIs" dxfId="699" priority="971" stopIfTrue="1" operator="lessThan">
      <formula>0</formula>
    </cfRule>
  </conditionalFormatting>
  <conditionalFormatting sqref="H266:H268">
    <cfRule type="cellIs" dxfId="698" priority="970" stopIfTrue="1" operator="lessThan">
      <formula>0</formula>
    </cfRule>
  </conditionalFormatting>
  <conditionalFormatting sqref="H266:H268">
    <cfRule type="cellIs" dxfId="697" priority="969" stopIfTrue="1" operator="lessThan">
      <formula>0</formula>
    </cfRule>
  </conditionalFormatting>
  <conditionalFormatting sqref="H266:H268">
    <cfRule type="cellIs" dxfId="696" priority="968" stopIfTrue="1" operator="lessThan">
      <formula>0</formula>
    </cfRule>
  </conditionalFormatting>
  <conditionalFormatting sqref="D266:E268">
    <cfRule type="cellIs" dxfId="695" priority="973" stopIfTrue="1" operator="lessThan">
      <formula>0</formula>
    </cfRule>
  </conditionalFormatting>
  <conditionalFormatting sqref="D266:E268">
    <cfRule type="cellIs" dxfId="694" priority="972" stopIfTrue="1" operator="lessThan">
      <formula>0</formula>
    </cfRule>
  </conditionalFormatting>
  <conditionalFormatting sqref="F266:F268">
    <cfRule type="cellIs" dxfId="693" priority="957" stopIfTrue="1" operator="lessThan">
      <formula>0</formula>
    </cfRule>
  </conditionalFormatting>
  <conditionalFormatting sqref="F266:F268">
    <cfRule type="cellIs" dxfId="692" priority="956" stopIfTrue="1" operator="lessThan">
      <formula>0</formula>
    </cfRule>
  </conditionalFormatting>
  <conditionalFormatting sqref="C266:C268">
    <cfRule type="cellIs" dxfId="691" priority="955" stopIfTrue="1" operator="lessThan">
      <formula>0</formula>
    </cfRule>
  </conditionalFormatting>
  <conditionalFormatting sqref="C266:C268">
    <cfRule type="cellIs" dxfId="690" priority="954" stopIfTrue="1" operator="lessThan">
      <formula>0</formula>
    </cfRule>
  </conditionalFormatting>
  <conditionalFormatting sqref="G266:G268">
    <cfRule type="cellIs" dxfId="689" priority="953" stopIfTrue="1" operator="lessThan">
      <formula>0</formula>
    </cfRule>
  </conditionalFormatting>
  <conditionalFormatting sqref="G266:G268">
    <cfRule type="cellIs" dxfId="688" priority="952" stopIfTrue="1" operator="lessThan">
      <formula>0</formula>
    </cfRule>
  </conditionalFormatting>
  <conditionalFormatting sqref="D269:E269">
    <cfRule type="cellIs" dxfId="687" priority="951" stopIfTrue="1" operator="lessThan">
      <formula>0</formula>
    </cfRule>
  </conditionalFormatting>
  <conditionalFormatting sqref="C269:F269">
    <cfRule type="cellIs" dxfId="686" priority="950" stopIfTrue="1" operator="lessThan">
      <formula>0</formula>
    </cfRule>
  </conditionalFormatting>
  <conditionalFormatting sqref="C269">
    <cfRule type="cellIs" dxfId="685" priority="949" stopIfTrue="1" operator="lessThan">
      <formula>0</formula>
    </cfRule>
  </conditionalFormatting>
  <conditionalFormatting sqref="F269">
    <cfRule type="cellIs" dxfId="684" priority="948" stopIfTrue="1" operator="lessThan">
      <formula>0</formula>
    </cfRule>
  </conditionalFormatting>
  <conditionalFormatting sqref="G269">
    <cfRule type="cellIs" dxfId="683" priority="947" stopIfTrue="1" operator="lessThan">
      <formula>0</formula>
    </cfRule>
  </conditionalFormatting>
  <conditionalFormatting sqref="G269">
    <cfRule type="cellIs" dxfId="682" priority="946" stopIfTrue="1" operator="lessThan">
      <formula>0</formula>
    </cfRule>
  </conditionalFormatting>
  <conditionalFormatting sqref="H269:S269">
    <cfRule type="cellIs" dxfId="681" priority="945" stopIfTrue="1" operator="lessThan">
      <formula>0</formula>
    </cfRule>
  </conditionalFormatting>
  <conditionalFormatting sqref="H269:S269">
    <cfRule type="cellIs" dxfId="680" priority="944" stopIfTrue="1" operator="lessThan">
      <formula>0</formula>
    </cfRule>
  </conditionalFormatting>
  <conditionalFormatting sqref="I266:S268">
    <cfRule type="cellIs" dxfId="679" priority="943" stopIfTrue="1" operator="lessThan">
      <formula>0</formula>
    </cfRule>
  </conditionalFormatting>
  <conditionalFormatting sqref="I266:S268">
    <cfRule type="cellIs" dxfId="678" priority="942" stopIfTrue="1" operator="lessThan">
      <formula>0</formula>
    </cfRule>
  </conditionalFormatting>
  <conditionalFormatting sqref="I266:S268">
    <cfRule type="cellIs" dxfId="677" priority="941" stopIfTrue="1" operator="lessThan">
      <formula>0</formula>
    </cfRule>
  </conditionalFormatting>
  <conditionalFormatting sqref="I266:S268">
    <cfRule type="cellIs" dxfId="676" priority="940" stopIfTrue="1" operator="lessThan">
      <formula>0</formula>
    </cfRule>
  </conditionalFormatting>
  <conditionalFormatting sqref="H270:H272">
    <cfRule type="cellIs" dxfId="675" priority="937" stopIfTrue="1" operator="lessThan">
      <formula>0</formula>
    </cfRule>
  </conditionalFormatting>
  <conditionalFormatting sqref="H270:H272">
    <cfRule type="cellIs" dxfId="674" priority="936" stopIfTrue="1" operator="lessThan">
      <formula>0</formula>
    </cfRule>
  </conditionalFormatting>
  <conditionalFormatting sqref="H270:H272">
    <cfRule type="cellIs" dxfId="673" priority="935" stopIfTrue="1" operator="lessThan">
      <formula>0</formula>
    </cfRule>
  </conditionalFormatting>
  <conditionalFormatting sqref="H270:H272">
    <cfRule type="cellIs" dxfId="672" priority="934" stopIfTrue="1" operator="lessThan">
      <formula>0</formula>
    </cfRule>
  </conditionalFormatting>
  <conditionalFormatting sqref="D270:E272">
    <cfRule type="cellIs" dxfId="671" priority="939" stopIfTrue="1" operator="lessThan">
      <formula>0</formula>
    </cfRule>
  </conditionalFormatting>
  <conditionalFormatting sqref="D270:E272">
    <cfRule type="cellIs" dxfId="670" priority="938" stopIfTrue="1" operator="lessThan">
      <formula>0</formula>
    </cfRule>
  </conditionalFormatting>
  <conditionalFormatting sqref="C270:C272">
    <cfRule type="cellIs" dxfId="669" priority="923" stopIfTrue="1" operator="lessThan">
      <formula>0</formula>
    </cfRule>
  </conditionalFormatting>
  <conditionalFormatting sqref="C270:C272">
    <cfRule type="cellIs" dxfId="668" priority="922" stopIfTrue="1" operator="lessThan">
      <formula>0</formula>
    </cfRule>
  </conditionalFormatting>
  <conditionalFormatting sqref="F270:F272">
    <cfRule type="cellIs" dxfId="667" priority="921" stopIfTrue="1" operator="lessThan">
      <formula>0</formula>
    </cfRule>
  </conditionalFormatting>
  <conditionalFormatting sqref="F270:F272">
    <cfRule type="cellIs" dxfId="666" priority="920" stopIfTrue="1" operator="lessThan">
      <formula>0</formula>
    </cfRule>
  </conditionalFormatting>
  <conditionalFormatting sqref="G270:G272">
    <cfRule type="cellIs" dxfId="665" priority="919" stopIfTrue="1" operator="lessThan">
      <formula>0</formula>
    </cfRule>
  </conditionalFormatting>
  <conditionalFormatting sqref="G270:G272">
    <cfRule type="cellIs" dxfId="664" priority="918" stopIfTrue="1" operator="lessThan">
      <formula>0</formula>
    </cfRule>
  </conditionalFormatting>
  <conditionalFormatting sqref="I270:S272">
    <cfRule type="cellIs" dxfId="663" priority="917" stopIfTrue="1" operator="lessThan">
      <formula>0</formula>
    </cfRule>
  </conditionalFormatting>
  <conditionalFormatting sqref="I270:S272">
    <cfRule type="cellIs" dxfId="662" priority="916" stopIfTrue="1" operator="lessThan">
      <formula>0</formula>
    </cfRule>
  </conditionalFormatting>
  <conditionalFormatting sqref="I270:S272">
    <cfRule type="cellIs" dxfId="661" priority="915" stopIfTrue="1" operator="lessThan">
      <formula>0</formula>
    </cfRule>
  </conditionalFormatting>
  <conditionalFormatting sqref="I270:S272">
    <cfRule type="cellIs" dxfId="660" priority="914" stopIfTrue="1" operator="lessThan">
      <formula>0</formula>
    </cfRule>
  </conditionalFormatting>
  <conditionalFormatting sqref="D292:E292">
    <cfRule type="cellIs" dxfId="659" priority="909" stopIfTrue="1" operator="lessThan">
      <formula>0</formula>
    </cfRule>
  </conditionalFormatting>
  <conditionalFormatting sqref="C292:F292">
    <cfRule type="cellIs" dxfId="658" priority="908" stopIfTrue="1" operator="lessThan">
      <formula>0</formula>
    </cfRule>
  </conditionalFormatting>
  <conditionalFormatting sqref="C292">
    <cfRule type="cellIs" dxfId="657" priority="907" stopIfTrue="1" operator="lessThan">
      <formula>0</formula>
    </cfRule>
  </conditionalFormatting>
  <conditionalFormatting sqref="F292">
    <cfRule type="cellIs" dxfId="656" priority="906" stopIfTrue="1" operator="lessThan">
      <formula>0</formula>
    </cfRule>
  </conditionalFormatting>
  <conditionalFormatting sqref="H292:S292">
    <cfRule type="cellIs" dxfId="655" priority="903" stopIfTrue="1" operator="lessThan">
      <formula>0</formula>
    </cfRule>
  </conditionalFormatting>
  <conditionalFormatting sqref="H292:S292">
    <cfRule type="cellIs" dxfId="654" priority="902" stopIfTrue="1" operator="lessThan">
      <formula>0</formula>
    </cfRule>
  </conditionalFormatting>
  <conditionalFormatting sqref="C298">
    <cfRule type="cellIs" dxfId="653" priority="837" stopIfTrue="1" operator="lessThan">
      <formula>0</formula>
    </cfRule>
  </conditionalFormatting>
  <conditionalFormatting sqref="F298">
    <cfRule type="cellIs" dxfId="652" priority="836" stopIfTrue="1" operator="lessThan">
      <formula>0</formula>
    </cfRule>
  </conditionalFormatting>
  <conditionalFormatting sqref="H287:H291">
    <cfRule type="cellIs" dxfId="651" priority="897" stopIfTrue="1" operator="lessThan">
      <formula>0</formula>
    </cfRule>
  </conditionalFormatting>
  <conditionalFormatting sqref="H287:H291">
    <cfRule type="cellIs" dxfId="650" priority="896" stopIfTrue="1" operator="lessThan">
      <formula>0</formula>
    </cfRule>
  </conditionalFormatting>
  <conditionalFormatting sqref="H287:H291">
    <cfRule type="cellIs" dxfId="649" priority="895" stopIfTrue="1" operator="lessThan">
      <formula>0</formula>
    </cfRule>
  </conditionalFormatting>
  <conditionalFormatting sqref="H287:H291">
    <cfRule type="cellIs" dxfId="648" priority="894" stopIfTrue="1" operator="lessThan">
      <formula>0</formula>
    </cfRule>
  </conditionalFormatting>
  <conditionalFormatting sqref="D287:E291">
    <cfRule type="cellIs" dxfId="647" priority="899" stopIfTrue="1" operator="lessThan">
      <formula>0</formula>
    </cfRule>
  </conditionalFormatting>
  <conditionalFormatting sqref="D287:E291">
    <cfRule type="cellIs" dxfId="646" priority="898" stopIfTrue="1" operator="lessThan">
      <formula>0</formula>
    </cfRule>
  </conditionalFormatting>
  <conditionalFormatting sqref="C287:C291">
    <cfRule type="cellIs" dxfId="645" priority="883" stopIfTrue="1" operator="lessThan">
      <formula>0</formula>
    </cfRule>
  </conditionalFormatting>
  <conditionalFormatting sqref="C287:C291">
    <cfRule type="cellIs" dxfId="644" priority="882" stopIfTrue="1" operator="lessThan">
      <formula>0</formula>
    </cfRule>
  </conditionalFormatting>
  <conditionalFormatting sqref="F287:F291">
    <cfRule type="cellIs" dxfId="643" priority="881" stopIfTrue="1" operator="lessThan">
      <formula>0</formula>
    </cfRule>
  </conditionalFormatting>
  <conditionalFormatting sqref="F287:F291">
    <cfRule type="cellIs" dxfId="642" priority="880" stopIfTrue="1" operator="lessThan">
      <formula>0</formula>
    </cfRule>
  </conditionalFormatting>
  <conditionalFormatting sqref="G287:G291">
    <cfRule type="cellIs" dxfId="641" priority="879" stopIfTrue="1" operator="lessThan">
      <formula>0</formula>
    </cfRule>
  </conditionalFormatting>
  <conditionalFormatting sqref="G287:G291">
    <cfRule type="cellIs" dxfId="640" priority="878" stopIfTrue="1" operator="lessThan">
      <formula>0</formula>
    </cfRule>
  </conditionalFormatting>
  <conditionalFormatting sqref="I287:S291">
    <cfRule type="cellIs" dxfId="639" priority="877" stopIfTrue="1" operator="lessThan">
      <formula>0</formula>
    </cfRule>
  </conditionalFormatting>
  <conditionalFormatting sqref="I287:S291">
    <cfRule type="cellIs" dxfId="638" priority="876" stopIfTrue="1" operator="lessThan">
      <formula>0</formula>
    </cfRule>
  </conditionalFormatting>
  <conditionalFormatting sqref="I287:S291">
    <cfRule type="cellIs" dxfId="637" priority="875" stopIfTrue="1" operator="lessThan">
      <formula>0</formula>
    </cfRule>
  </conditionalFormatting>
  <conditionalFormatting sqref="I287:S291">
    <cfRule type="cellIs" dxfId="636" priority="874" stopIfTrue="1" operator="lessThan">
      <formula>0</formula>
    </cfRule>
  </conditionalFormatting>
  <conditionalFormatting sqref="D295:E295">
    <cfRule type="cellIs" dxfId="635" priority="873" stopIfTrue="1" operator="lessThan">
      <formula>0</formula>
    </cfRule>
  </conditionalFormatting>
  <conditionalFormatting sqref="C295:F295">
    <cfRule type="cellIs" dxfId="634" priority="872" stopIfTrue="1" operator="lessThan">
      <formula>0</formula>
    </cfRule>
  </conditionalFormatting>
  <conditionalFormatting sqref="C295">
    <cfRule type="cellIs" dxfId="633" priority="871" stopIfTrue="1" operator="lessThan">
      <formula>0</formula>
    </cfRule>
  </conditionalFormatting>
  <conditionalFormatting sqref="F295">
    <cfRule type="cellIs" dxfId="632" priority="870" stopIfTrue="1" operator="lessThan">
      <formula>0</formula>
    </cfRule>
  </conditionalFormatting>
  <conditionalFormatting sqref="H295:S295">
    <cfRule type="cellIs" dxfId="631" priority="869" stopIfTrue="1" operator="lessThan">
      <formula>0</formula>
    </cfRule>
  </conditionalFormatting>
  <conditionalFormatting sqref="H295:S295">
    <cfRule type="cellIs" dxfId="630" priority="868" stopIfTrue="1" operator="lessThan">
      <formula>0</formula>
    </cfRule>
  </conditionalFormatting>
  <conditionalFormatting sqref="D303:E303">
    <cfRule type="cellIs" dxfId="629" priority="805" stopIfTrue="1" operator="lessThan">
      <formula>0</formula>
    </cfRule>
  </conditionalFormatting>
  <conditionalFormatting sqref="C303:F303">
    <cfRule type="cellIs" dxfId="628" priority="804" stopIfTrue="1" operator="lessThan">
      <formula>0</formula>
    </cfRule>
  </conditionalFormatting>
  <conditionalFormatting sqref="H296:H297">
    <cfRule type="cellIs" dxfId="627" priority="863" stopIfTrue="1" operator="lessThan">
      <formula>0</formula>
    </cfRule>
  </conditionalFormatting>
  <conditionalFormatting sqref="H296:H297">
    <cfRule type="cellIs" dxfId="626" priority="862" stopIfTrue="1" operator="lessThan">
      <formula>0</formula>
    </cfRule>
  </conditionalFormatting>
  <conditionalFormatting sqref="H296:H297">
    <cfRule type="cellIs" dxfId="625" priority="861" stopIfTrue="1" operator="lessThan">
      <formula>0</formula>
    </cfRule>
  </conditionalFormatting>
  <conditionalFormatting sqref="H296:H297">
    <cfRule type="cellIs" dxfId="624" priority="860" stopIfTrue="1" operator="lessThan">
      <formula>0</formula>
    </cfRule>
  </conditionalFormatting>
  <conditionalFormatting sqref="D296:E297">
    <cfRule type="cellIs" dxfId="623" priority="865" stopIfTrue="1" operator="lessThan">
      <formula>0</formula>
    </cfRule>
  </conditionalFormatting>
  <conditionalFormatting sqref="D296:E297">
    <cfRule type="cellIs" dxfId="622" priority="864" stopIfTrue="1" operator="lessThan">
      <formula>0</formula>
    </cfRule>
  </conditionalFormatting>
  <conditionalFormatting sqref="F296:F297">
    <cfRule type="cellIs" dxfId="621" priority="849" stopIfTrue="1" operator="lessThan">
      <formula>0</formula>
    </cfRule>
  </conditionalFormatting>
  <conditionalFormatting sqref="F296:F297">
    <cfRule type="cellIs" dxfId="620" priority="848" stopIfTrue="1" operator="lessThan">
      <formula>0</formula>
    </cfRule>
  </conditionalFormatting>
  <conditionalFormatting sqref="C296:C297">
    <cfRule type="cellIs" dxfId="619" priority="847" stopIfTrue="1" operator="lessThan">
      <formula>0</formula>
    </cfRule>
  </conditionalFormatting>
  <conditionalFormatting sqref="C296:C297">
    <cfRule type="cellIs" dxfId="618" priority="846" stopIfTrue="1" operator="lessThan">
      <formula>0</formula>
    </cfRule>
  </conditionalFormatting>
  <conditionalFormatting sqref="I296:S297">
    <cfRule type="cellIs" dxfId="617" priority="845" stopIfTrue="1" operator="lessThan">
      <formula>0</formula>
    </cfRule>
  </conditionalFormatting>
  <conditionalFormatting sqref="I296:S297">
    <cfRule type="cellIs" dxfId="616" priority="844" stopIfTrue="1" operator="lessThan">
      <formula>0</formula>
    </cfRule>
  </conditionalFormatting>
  <conditionalFormatting sqref="I296:S297">
    <cfRule type="cellIs" dxfId="615" priority="843" stopIfTrue="1" operator="lessThan">
      <formula>0</formula>
    </cfRule>
  </conditionalFormatting>
  <conditionalFormatting sqref="I296:S297">
    <cfRule type="cellIs" dxfId="614" priority="842" stopIfTrue="1" operator="lessThan">
      <formula>0</formula>
    </cfRule>
  </conditionalFormatting>
  <conditionalFormatting sqref="G296:G297">
    <cfRule type="cellIs" dxfId="613" priority="841" stopIfTrue="1" operator="lessThan">
      <formula>0</formula>
    </cfRule>
  </conditionalFormatting>
  <conditionalFormatting sqref="G296:G297">
    <cfRule type="cellIs" dxfId="612" priority="840" stopIfTrue="1" operator="lessThan">
      <formula>0</formula>
    </cfRule>
  </conditionalFormatting>
  <conditionalFormatting sqref="D298:E298">
    <cfRule type="cellIs" dxfId="611" priority="839" stopIfTrue="1" operator="lessThan">
      <formula>0</formula>
    </cfRule>
  </conditionalFormatting>
  <conditionalFormatting sqref="C298:F298">
    <cfRule type="cellIs" dxfId="610" priority="838" stopIfTrue="1" operator="lessThan">
      <formula>0</formula>
    </cfRule>
  </conditionalFormatting>
  <conditionalFormatting sqref="H298:S298">
    <cfRule type="cellIs" dxfId="609" priority="835" stopIfTrue="1" operator="lessThan">
      <formula>0</formula>
    </cfRule>
  </conditionalFormatting>
  <conditionalFormatting sqref="H298:S298">
    <cfRule type="cellIs" dxfId="608" priority="834" stopIfTrue="1" operator="lessThan">
      <formula>0</formula>
    </cfRule>
  </conditionalFormatting>
  <conditionalFormatting sqref="G307">
    <cfRule type="cellIs" dxfId="607" priority="773" stopIfTrue="1" operator="lessThan">
      <formula>0</formula>
    </cfRule>
  </conditionalFormatting>
  <conditionalFormatting sqref="H299:H302">
    <cfRule type="cellIs" dxfId="606" priority="829" stopIfTrue="1" operator="lessThan">
      <formula>0</formula>
    </cfRule>
  </conditionalFormatting>
  <conditionalFormatting sqref="H299:H302">
    <cfRule type="cellIs" dxfId="605" priority="827" stopIfTrue="1" operator="lessThan">
      <formula>0</formula>
    </cfRule>
  </conditionalFormatting>
  <conditionalFormatting sqref="H299:H302">
    <cfRule type="cellIs" dxfId="604" priority="826" stopIfTrue="1" operator="lessThan">
      <formula>0</formula>
    </cfRule>
  </conditionalFormatting>
  <conditionalFormatting sqref="D299:E302">
    <cfRule type="cellIs" dxfId="603" priority="831" stopIfTrue="1" operator="lessThan">
      <formula>0</formula>
    </cfRule>
  </conditionalFormatting>
  <conditionalFormatting sqref="D299:E302">
    <cfRule type="cellIs" dxfId="602" priority="830" stopIfTrue="1" operator="lessThan">
      <formula>0</formula>
    </cfRule>
  </conditionalFormatting>
  <conditionalFormatting sqref="C299:C302">
    <cfRule type="cellIs" dxfId="601" priority="815" stopIfTrue="1" operator="lessThan">
      <formula>0</formula>
    </cfRule>
  </conditionalFormatting>
  <conditionalFormatting sqref="C299:C302">
    <cfRule type="cellIs" dxfId="600" priority="814" stopIfTrue="1" operator="lessThan">
      <formula>0</formula>
    </cfRule>
  </conditionalFormatting>
  <conditionalFormatting sqref="F299:F302">
    <cfRule type="cellIs" dxfId="599" priority="813" stopIfTrue="1" operator="lessThan">
      <formula>0</formula>
    </cfRule>
  </conditionalFormatting>
  <conditionalFormatting sqref="F299:F302">
    <cfRule type="cellIs" dxfId="598" priority="812" stopIfTrue="1" operator="lessThan">
      <formula>0</formula>
    </cfRule>
  </conditionalFormatting>
  <conditionalFormatting sqref="G299:G302">
    <cfRule type="cellIs" dxfId="597" priority="811" stopIfTrue="1" operator="lessThan">
      <formula>0</formula>
    </cfRule>
  </conditionalFormatting>
  <conditionalFormatting sqref="G299:G302">
    <cfRule type="cellIs" dxfId="596" priority="810" stopIfTrue="1" operator="lessThan">
      <formula>0</formula>
    </cfRule>
  </conditionalFormatting>
  <conditionalFormatting sqref="C303">
    <cfRule type="cellIs" dxfId="595" priority="803" stopIfTrue="1" operator="lessThan">
      <formula>0</formula>
    </cfRule>
  </conditionalFormatting>
  <conditionalFormatting sqref="F303">
    <cfRule type="cellIs" dxfId="594" priority="802" stopIfTrue="1" operator="lessThan">
      <formula>0</formula>
    </cfRule>
  </conditionalFormatting>
  <conditionalFormatting sqref="H303:S303">
    <cfRule type="cellIs" dxfId="593" priority="801" stopIfTrue="1" operator="lessThan">
      <formula>0</formula>
    </cfRule>
  </conditionalFormatting>
  <conditionalFormatting sqref="H303:S303">
    <cfRule type="cellIs" dxfId="592" priority="800" stopIfTrue="1" operator="lessThan">
      <formula>0</formula>
    </cfRule>
  </conditionalFormatting>
  <conditionalFormatting sqref="I299:S302">
    <cfRule type="cellIs" dxfId="591" priority="797" stopIfTrue="1" operator="lessThan">
      <formula>0</formula>
    </cfRule>
  </conditionalFormatting>
  <conditionalFormatting sqref="I299:S302">
    <cfRule type="cellIs" dxfId="590" priority="796" stopIfTrue="1" operator="lessThan">
      <formula>0</formula>
    </cfRule>
  </conditionalFormatting>
  <conditionalFormatting sqref="I299:S302">
    <cfRule type="cellIs" dxfId="589" priority="795" stopIfTrue="1" operator="lessThan">
      <formula>0</formula>
    </cfRule>
  </conditionalFormatting>
  <conditionalFormatting sqref="I299:S302">
    <cfRule type="cellIs" dxfId="588" priority="794" stopIfTrue="1" operator="lessThan">
      <formula>0</formula>
    </cfRule>
  </conditionalFormatting>
  <conditionalFormatting sqref="G292">
    <cfRule type="cellIs" dxfId="587" priority="793" stopIfTrue="1" operator="lessThan">
      <formula>0</formula>
    </cfRule>
  </conditionalFormatting>
  <conditionalFormatting sqref="G292">
    <cfRule type="cellIs" dxfId="586" priority="792" stopIfTrue="1" operator="lessThan">
      <formula>0</formula>
    </cfRule>
  </conditionalFormatting>
  <conditionalFormatting sqref="G295">
    <cfRule type="cellIs" dxfId="585" priority="791" stopIfTrue="1" operator="lessThan">
      <formula>0</formula>
    </cfRule>
  </conditionalFormatting>
  <conditionalFormatting sqref="G295">
    <cfRule type="cellIs" dxfId="584" priority="790" stopIfTrue="1" operator="lessThan">
      <formula>0</formula>
    </cfRule>
  </conditionalFormatting>
  <conditionalFormatting sqref="G298">
    <cfRule type="cellIs" dxfId="583" priority="789" stopIfTrue="1" operator="lessThan">
      <formula>0</formula>
    </cfRule>
  </conditionalFormatting>
  <conditionalFormatting sqref="G303">
    <cfRule type="cellIs" dxfId="582" priority="786" stopIfTrue="1" operator="lessThan">
      <formula>0</formula>
    </cfRule>
  </conditionalFormatting>
  <conditionalFormatting sqref="D304:E304">
    <cfRule type="cellIs" dxfId="581" priority="785" stopIfTrue="1" operator="lessThan">
      <formula>0</formula>
    </cfRule>
  </conditionalFormatting>
  <conditionalFormatting sqref="C304:F304">
    <cfRule type="cellIs" dxfId="580" priority="784" stopIfTrue="1" operator="lessThan">
      <formula>0</formula>
    </cfRule>
  </conditionalFormatting>
  <conditionalFormatting sqref="C304">
    <cfRule type="cellIs" dxfId="579" priority="783" stopIfTrue="1" operator="lessThan">
      <formula>0</formula>
    </cfRule>
  </conditionalFormatting>
  <conditionalFormatting sqref="F304">
    <cfRule type="cellIs" dxfId="578" priority="782" stopIfTrue="1" operator="lessThan">
      <formula>0</formula>
    </cfRule>
  </conditionalFormatting>
  <conditionalFormatting sqref="H304:S304">
    <cfRule type="cellIs" dxfId="577" priority="781" stopIfTrue="1" operator="lessThan">
      <formula>0</formula>
    </cfRule>
  </conditionalFormatting>
  <conditionalFormatting sqref="H304:S304">
    <cfRule type="cellIs" dxfId="576" priority="780" stopIfTrue="1" operator="lessThan">
      <formula>0</formula>
    </cfRule>
  </conditionalFormatting>
  <conditionalFormatting sqref="G304">
    <cfRule type="cellIs" dxfId="575" priority="779" stopIfTrue="1" operator="lessThan">
      <formula>0</formula>
    </cfRule>
  </conditionalFormatting>
  <conditionalFormatting sqref="G304">
    <cfRule type="cellIs" dxfId="574" priority="778" stopIfTrue="1" operator="lessThan">
      <formula>0</formula>
    </cfRule>
  </conditionalFormatting>
  <conditionalFormatting sqref="C307:E307">
    <cfRule type="cellIs" dxfId="573" priority="776" stopIfTrue="1" operator="lessThan">
      <formula>0</formula>
    </cfRule>
  </conditionalFormatting>
  <conditionalFormatting sqref="D307:E307">
    <cfRule type="cellIs" dxfId="572" priority="777" stopIfTrue="1" operator="lessThan">
      <formula>0</formula>
    </cfRule>
  </conditionalFormatting>
  <conditionalFormatting sqref="G307">
    <cfRule type="cellIs" dxfId="571" priority="774" stopIfTrue="1" operator="lessThan">
      <formula>0</formula>
    </cfRule>
  </conditionalFormatting>
  <conditionalFormatting sqref="H307">
    <cfRule type="cellIs" dxfId="570" priority="770" stopIfTrue="1" operator="lessThan">
      <formula>0</formula>
    </cfRule>
  </conditionalFormatting>
  <conditionalFormatting sqref="H307">
    <cfRule type="cellIs" dxfId="569" priority="769" stopIfTrue="1" operator="lessThan">
      <formula>0</formula>
    </cfRule>
  </conditionalFormatting>
  <conditionalFormatting sqref="D306:E306">
    <cfRule type="cellIs" dxfId="568" priority="768" stopIfTrue="1" operator="lessThan">
      <formula>0</formula>
    </cfRule>
  </conditionalFormatting>
  <conditionalFormatting sqref="H308">
    <cfRule type="cellIs" dxfId="567" priority="729" stopIfTrue="1" operator="lessThan">
      <formula>0</formula>
    </cfRule>
  </conditionalFormatting>
  <conditionalFormatting sqref="H308">
    <cfRule type="cellIs" dxfId="566" priority="728" stopIfTrue="1" operator="lessThan">
      <formula>0</formula>
    </cfRule>
  </conditionalFormatting>
  <conditionalFormatting sqref="H308">
    <cfRule type="cellIs" dxfId="565" priority="727" stopIfTrue="1" operator="lessThan">
      <formula>0</formula>
    </cfRule>
  </conditionalFormatting>
  <conditionalFormatting sqref="H308">
    <cfRule type="cellIs" dxfId="564" priority="726" stopIfTrue="1" operator="lessThan">
      <formula>0</formula>
    </cfRule>
  </conditionalFormatting>
  <conditionalFormatting sqref="H309">
    <cfRule type="cellIs" dxfId="563" priority="725" stopIfTrue="1" operator="lessThan">
      <formula>0</formula>
    </cfRule>
  </conditionalFormatting>
  <conditionalFormatting sqref="H309">
    <cfRule type="cellIs" dxfId="562" priority="724" stopIfTrue="1" operator="lessThan">
      <formula>0</formula>
    </cfRule>
  </conditionalFormatting>
  <conditionalFormatting sqref="H309">
    <cfRule type="cellIs" dxfId="561" priority="723" stopIfTrue="1" operator="lessThan">
      <formula>0</formula>
    </cfRule>
  </conditionalFormatting>
  <conditionalFormatting sqref="H309">
    <cfRule type="cellIs" dxfId="560" priority="722" stopIfTrue="1" operator="lessThan">
      <formula>0</formula>
    </cfRule>
  </conditionalFormatting>
  <conditionalFormatting sqref="I307:S307">
    <cfRule type="cellIs" dxfId="559" priority="721" stopIfTrue="1" operator="lessThan">
      <formula>0</formula>
    </cfRule>
  </conditionalFormatting>
  <conditionalFormatting sqref="I307:S307">
    <cfRule type="cellIs" dxfId="558" priority="720" stopIfTrue="1" operator="lessThan">
      <formula>0</formula>
    </cfRule>
  </conditionalFormatting>
  <conditionalFormatting sqref="I307:S307">
    <cfRule type="cellIs" dxfId="557" priority="719" stopIfTrue="1" operator="lessThan">
      <formula>0</formula>
    </cfRule>
  </conditionalFormatting>
  <conditionalFormatting sqref="I307:S307">
    <cfRule type="cellIs" dxfId="556" priority="718" stopIfTrue="1" operator="lessThan">
      <formula>0</formula>
    </cfRule>
  </conditionalFormatting>
  <conditionalFormatting sqref="I308:S308">
    <cfRule type="cellIs" dxfId="555" priority="717" stopIfTrue="1" operator="lessThan">
      <formula>0</formula>
    </cfRule>
  </conditionalFormatting>
  <conditionalFormatting sqref="I308:S308">
    <cfRule type="cellIs" dxfId="554" priority="716" stopIfTrue="1" operator="lessThan">
      <formula>0</formula>
    </cfRule>
  </conditionalFormatting>
  <conditionalFormatting sqref="I308:S308">
    <cfRule type="cellIs" dxfId="553" priority="715" stopIfTrue="1" operator="lessThan">
      <formula>0</formula>
    </cfRule>
  </conditionalFormatting>
  <conditionalFormatting sqref="I308:S308">
    <cfRule type="cellIs" dxfId="552" priority="714" stopIfTrue="1" operator="lessThan">
      <formula>0</formula>
    </cfRule>
  </conditionalFormatting>
  <conditionalFormatting sqref="I309:S309">
    <cfRule type="cellIs" dxfId="551" priority="713" stopIfTrue="1" operator="lessThan">
      <formula>0</formula>
    </cfRule>
  </conditionalFormatting>
  <conditionalFormatting sqref="I309:S309">
    <cfRule type="cellIs" dxfId="550" priority="712" stopIfTrue="1" operator="lessThan">
      <formula>0</formula>
    </cfRule>
  </conditionalFormatting>
  <conditionalFormatting sqref="I309:S309">
    <cfRule type="cellIs" dxfId="549" priority="711" stopIfTrue="1" operator="lessThan">
      <formula>0</formula>
    </cfRule>
  </conditionalFormatting>
  <conditionalFormatting sqref="I309:S309">
    <cfRule type="cellIs" dxfId="548" priority="710" stopIfTrue="1" operator="lessThan">
      <formula>0</formula>
    </cfRule>
  </conditionalFormatting>
  <conditionalFormatting sqref="G310">
    <cfRule type="cellIs" dxfId="547" priority="703" stopIfTrue="1" operator="lessThan">
      <formula>0</formula>
    </cfRule>
  </conditionalFormatting>
  <conditionalFormatting sqref="D310:E310">
    <cfRule type="cellIs" dxfId="546" priority="709" stopIfTrue="1" operator="lessThan">
      <formula>0</formula>
    </cfRule>
  </conditionalFormatting>
  <conditionalFormatting sqref="C310:F310">
    <cfRule type="cellIs" dxfId="545" priority="708" stopIfTrue="1" operator="lessThan">
      <formula>0</formula>
    </cfRule>
  </conditionalFormatting>
  <conditionalFormatting sqref="C310">
    <cfRule type="cellIs" dxfId="544" priority="707" stopIfTrue="1" operator="lessThan">
      <formula>0</formula>
    </cfRule>
  </conditionalFormatting>
  <conditionalFormatting sqref="F310">
    <cfRule type="cellIs" dxfId="543" priority="706" stopIfTrue="1" operator="lessThan">
      <formula>0</formula>
    </cfRule>
  </conditionalFormatting>
  <conditionalFormatting sqref="H310:S310">
    <cfRule type="cellIs" dxfId="542" priority="705" stopIfTrue="1" operator="lessThan">
      <formula>0</formula>
    </cfRule>
  </conditionalFormatting>
  <conditionalFormatting sqref="H310:S310">
    <cfRule type="cellIs" dxfId="541" priority="704" stopIfTrue="1" operator="lessThan">
      <formula>0</formula>
    </cfRule>
  </conditionalFormatting>
  <conditionalFormatting sqref="G310">
    <cfRule type="cellIs" dxfId="540" priority="702" stopIfTrue="1" operator="lessThan">
      <formula>0</formula>
    </cfRule>
  </conditionalFormatting>
  <conditionalFormatting sqref="D311:E312">
    <cfRule type="cellIs" dxfId="539" priority="700" stopIfTrue="1" operator="lessThan">
      <formula>0</formula>
    </cfRule>
  </conditionalFormatting>
  <conditionalFormatting sqref="D311:E312">
    <cfRule type="cellIs" dxfId="538" priority="701" stopIfTrue="1" operator="lessThan">
      <formula>0</formula>
    </cfRule>
  </conditionalFormatting>
  <conditionalFormatting sqref="H311:H312">
    <cfRule type="cellIs" dxfId="537" priority="693" stopIfTrue="1" operator="lessThan">
      <formula>0</formula>
    </cfRule>
  </conditionalFormatting>
  <conditionalFormatting sqref="H311:H312">
    <cfRule type="cellIs" dxfId="536" priority="692" stopIfTrue="1" operator="lessThan">
      <formula>0</formula>
    </cfRule>
  </conditionalFormatting>
  <conditionalFormatting sqref="H311:H312">
    <cfRule type="cellIs" dxfId="535" priority="691" stopIfTrue="1" operator="lessThan">
      <formula>0</formula>
    </cfRule>
  </conditionalFormatting>
  <conditionalFormatting sqref="H311:H312">
    <cfRule type="cellIs" dxfId="534" priority="690" stopIfTrue="1" operator="lessThan">
      <formula>0</formula>
    </cfRule>
  </conditionalFormatting>
  <conditionalFormatting sqref="C311:C312">
    <cfRule type="cellIs" dxfId="533" priority="685" stopIfTrue="1" operator="lessThan">
      <formula>0</formula>
    </cfRule>
  </conditionalFormatting>
  <conditionalFormatting sqref="C311:C312">
    <cfRule type="cellIs" dxfId="532" priority="684" stopIfTrue="1" operator="lessThan">
      <formula>0</formula>
    </cfRule>
  </conditionalFormatting>
  <conditionalFormatting sqref="F311:F312">
    <cfRule type="cellIs" dxfId="531" priority="683" stopIfTrue="1" operator="lessThan">
      <formula>0</formula>
    </cfRule>
  </conditionalFormatting>
  <conditionalFormatting sqref="F311:F312">
    <cfRule type="cellIs" dxfId="530" priority="682" stopIfTrue="1" operator="lessThan">
      <formula>0</formula>
    </cfRule>
  </conditionalFormatting>
  <conditionalFormatting sqref="G311:G312">
    <cfRule type="cellIs" dxfId="529" priority="681" stopIfTrue="1" operator="lessThan">
      <formula>0</formula>
    </cfRule>
  </conditionalFormatting>
  <conditionalFormatting sqref="G311:G312">
    <cfRule type="cellIs" dxfId="528" priority="680" stopIfTrue="1" operator="lessThan">
      <formula>0</formula>
    </cfRule>
  </conditionalFormatting>
  <conditionalFormatting sqref="G313">
    <cfRule type="cellIs" dxfId="527" priority="669" stopIfTrue="1" operator="lessThan">
      <formula>0</formula>
    </cfRule>
  </conditionalFormatting>
  <conditionalFormatting sqref="D313:E313">
    <cfRule type="cellIs" dxfId="526" priority="675" stopIfTrue="1" operator="lessThan">
      <formula>0</formula>
    </cfRule>
  </conditionalFormatting>
  <conditionalFormatting sqref="C313:F313">
    <cfRule type="cellIs" dxfId="525" priority="674" stopIfTrue="1" operator="lessThan">
      <formula>0</formula>
    </cfRule>
  </conditionalFormatting>
  <conditionalFormatting sqref="C313">
    <cfRule type="cellIs" dxfId="524" priority="673" stopIfTrue="1" operator="lessThan">
      <formula>0</formula>
    </cfRule>
  </conditionalFormatting>
  <conditionalFormatting sqref="F313">
    <cfRule type="cellIs" dxfId="523" priority="672" stopIfTrue="1" operator="lessThan">
      <formula>0</formula>
    </cfRule>
  </conditionalFormatting>
  <conditionalFormatting sqref="H313:S313">
    <cfRule type="cellIs" dxfId="522" priority="671" stopIfTrue="1" operator="lessThan">
      <formula>0</formula>
    </cfRule>
  </conditionalFormatting>
  <conditionalFormatting sqref="H313:S313">
    <cfRule type="cellIs" dxfId="521" priority="670" stopIfTrue="1" operator="lessThan">
      <formula>0</formula>
    </cfRule>
  </conditionalFormatting>
  <conditionalFormatting sqref="G313">
    <cfRule type="cellIs" dxfId="520" priority="668" stopIfTrue="1" operator="lessThan">
      <formula>0</formula>
    </cfRule>
  </conditionalFormatting>
  <conditionalFormatting sqref="I311:S312">
    <cfRule type="cellIs" dxfId="519" priority="667" stopIfTrue="1" operator="lessThan">
      <formula>0</formula>
    </cfRule>
  </conditionalFormatting>
  <conditionalFormatting sqref="I311:S312">
    <cfRule type="cellIs" dxfId="518" priority="666" stopIfTrue="1" operator="lessThan">
      <formula>0</formula>
    </cfRule>
  </conditionalFormatting>
  <conditionalFormatting sqref="I311:S312">
    <cfRule type="cellIs" dxfId="517" priority="665" stopIfTrue="1" operator="lessThan">
      <formula>0</formula>
    </cfRule>
  </conditionalFormatting>
  <conditionalFormatting sqref="I311:S312">
    <cfRule type="cellIs" dxfId="516" priority="664" stopIfTrue="1" operator="lessThan">
      <formula>0</formula>
    </cfRule>
  </conditionalFormatting>
  <conditionalFormatting sqref="D314:E318">
    <cfRule type="cellIs" dxfId="515" priority="662" stopIfTrue="1" operator="lessThan">
      <formula>0</formula>
    </cfRule>
  </conditionalFormatting>
  <conditionalFormatting sqref="D314:E318">
    <cfRule type="cellIs" dxfId="514" priority="663" stopIfTrue="1" operator="lessThan">
      <formula>0</formula>
    </cfRule>
  </conditionalFormatting>
  <conditionalFormatting sqref="H314:H318">
    <cfRule type="cellIs" dxfId="513" priority="661" stopIfTrue="1" operator="lessThan">
      <formula>0</formula>
    </cfRule>
  </conditionalFormatting>
  <conditionalFormatting sqref="H314:H318">
    <cfRule type="cellIs" dxfId="512" priority="660" stopIfTrue="1" operator="lessThan">
      <formula>0</formula>
    </cfRule>
  </conditionalFormatting>
  <conditionalFormatting sqref="H314:H318">
    <cfRule type="cellIs" dxfId="511" priority="659" stopIfTrue="1" operator="lessThan">
      <formula>0</formula>
    </cfRule>
  </conditionalFormatting>
  <conditionalFormatting sqref="H314:H318">
    <cfRule type="cellIs" dxfId="510" priority="658" stopIfTrue="1" operator="lessThan">
      <formula>0</formula>
    </cfRule>
  </conditionalFormatting>
  <conditionalFormatting sqref="G319">
    <cfRule type="cellIs" dxfId="509" priority="641" stopIfTrue="1" operator="lessThan">
      <formula>0</formula>
    </cfRule>
  </conditionalFormatting>
  <conditionalFormatting sqref="D319:E319">
    <cfRule type="cellIs" dxfId="508" priority="647" stopIfTrue="1" operator="lessThan">
      <formula>0</formula>
    </cfRule>
  </conditionalFormatting>
  <conditionalFormatting sqref="C319:F319">
    <cfRule type="cellIs" dxfId="507" priority="646" stopIfTrue="1" operator="lessThan">
      <formula>0</formula>
    </cfRule>
  </conditionalFormatting>
  <conditionalFormatting sqref="C319">
    <cfRule type="cellIs" dxfId="506" priority="645" stopIfTrue="1" operator="lessThan">
      <formula>0</formula>
    </cfRule>
  </conditionalFormatting>
  <conditionalFormatting sqref="F319">
    <cfRule type="cellIs" dxfId="505" priority="644" stopIfTrue="1" operator="lessThan">
      <formula>0</formula>
    </cfRule>
  </conditionalFormatting>
  <conditionalFormatting sqref="H319:S319">
    <cfRule type="cellIs" dxfId="504" priority="643" stopIfTrue="1" operator="lessThan">
      <formula>0</formula>
    </cfRule>
  </conditionalFormatting>
  <conditionalFormatting sqref="H319:S319">
    <cfRule type="cellIs" dxfId="503" priority="642" stopIfTrue="1" operator="lessThan">
      <formula>0</formula>
    </cfRule>
  </conditionalFormatting>
  <conditionalFormatting sqref="G319">
    <cfRule type="cellIs" dxfId="502" priority="640" stopIfTrue="1" operator="lessThan">
      <formula>0</formula>
    </cfRule>
  </conditionalFormatting>
  <conditionalFormatting sqref="C314:C318">
    <cfRule type="cellIs" dxfId="501" priority="639" stopIfTrue="1" operator="lessThan">
      <formula>0</formula>
    </cfRule>
  </conditionalFormatting>
  <conditionalFormatting sqref="C314:C318">
    <cfRule type="cellIs" dxfId="500" priority="638" stopIfTrue="1" operator="lessThan">
      <formula>0</formula>
    </cfRule>
  </conditionalFormatting>
  <conditionalFormatting sqref="F314:F318">
    <cfRule type="cellIs" dxfId="499" priority="637" stopIfTrue="1" operator="lessThan">
      <formula>0</formula>
    </cfRule>
  </conditionalFormatting>
  <conditionalFormatting sqref="F314:F318">
    <cfRule type="cellIs" dxfId="498" priority="636" stopIfTrue="1" operator="lessThan">
      <formula>0</formula>
    </cfRule>
  </conditionalFormatting>
  <conditionalFormatting sqref="G314:G318">
    <cfRule type="cellIs" dxfId="497" priority="635" stopIfTrue="1" operator="lessThan">
      <formula>0</formula>
    </cfRule>
  </conditionalFormatting>
  <conditionalFormatting sqref="G314:G318">
    <cfRule type="cellIs" dxfId="496" priority="634" stopIfTrue="1" operator="lessThan">
      <formula>0</formula>
    </cfRule>
  </conditionalFormatting>
  <conditionalFormatting sqref="I314:S317">
    <cfRule type="cellIs" dxfId="495" priority="633" stopIfTrue="1" operator="lessThan">
      <formula>0</formula>
    </cfRule>
  </conditionalFormatting>
  <conditionalFormatting sqref="I314:S317">
    <cfRule type="cellIs" dxfId="494" priority="632" stopIfTrue="1" operator="lessThan">
      <formula>0</formula>
    </cfRule>
  </conditionalFormatting>
  <conditionalFormatting sqref="I314:S317">
    <cfRule type="cellIs" dxfId="493" priority="631" stopIfTrue="1" operator="lessThan">
      <formula>0</formula>
    </cfRule>
  </conditionalFormatting>
  <conditionalFormatting sqref="I314:S317">
    <cfRule type="cellIs" dxfId="492" priority="630" stopIfTrue="1" operator="lessThan">
      <formula>0</formula>
    </cfRule>
  </conditionalFormatting>
  <conditionalFormatting sqref="I318:S318">
    <cfRule type="cellIs" dxfId="491" priority="629" stopIfTrue="1" operator="lessThan">
      <formula>0</formula>
    </cfRule>
  </conditionalFormatting>
  <conditionalFormatting sqref="I318:S318">
    <cfRule type="cellIs" dxfId="490" priority="628" stopIfTrue="1" operator="lessThan">
      <formula>0</formula>
    </cfRule>
  </conditionalFormatting>
  <conditionalFormatting sqref="I318:S318">
    <cfRule type="cellIs" dxfId="489" priority="627" stopIfTrue="1" operator="lessThan">
      <formula>0</formula>
    </cfRule>
  </conditionalFormatting>
  <conditionalFormatting sqref="I318:S318">
    <cfRule type="cellIs" dxfId="488" priority="626" stopIfTrue="1" operator="lessThan">
      <formula>0</formula>
    </cfRule>
  </conditionalFormatting>
  <conditionalFormatting sqref="G329">
    <cfRule type="cellIs" dxfId="487" priority="617" stopIfTrue="1" operator="lessThan">
      <formula>0</formula>
    </cfRule>
  </conditionalFormatting>
  <conditionalFormatting sqref="D329:E329">
    <cfRule type="cellIs" dxfId="486" priority="623" stopIfTrue="1" operator="lessThan">
      <formula>0</formula>
    </cfRule>
  </conditionalFormatting>
  <conditionalFormatting sqref="C329:F329">
    <cfRule type="cellIs" dxfId="485" priority="622" stopIfTrue="1" operator="lessThan">
      <formula>0</formula>
    </cfRule>
  </conditionalFormatting>
  <conditionalFormatting sqref="C329">
    <cfRule type="cellIs" dxfId="484" priority="621" stopIfTrue="1" operator="lessThan">
      <formula>0</formula>
    </cfRule>
  </conditionalFormatting>
  <conditionalFormatting sqref="F329">
    <cfRule type="cellIs" dxfId="483" priority="620" stopIfTrue="1" operator="lessThan">
      <formula>0</formula>
    </cfRule>
  </conditionalFormatting>
  <conditionalFormatting sqref="H329:S329">
    <cfRule type="cellIs" dxfId="482" priority="619" stopIfTrue="1" operator="lessThan">
      <formula>0</formula>
    </cfRule>
  </conditionalFormatting>
  <conditionalFormatting sqref="H329:S329">
    <cfRule type="cellIs" dxfId="481" priority="618" stopIfTrue="1" operator="lessThan">
      <formula>0</formula>
    </cfRule>
  </conditionalFormatting>
  <conditionalFormatting sqref="G329">
    <cfRule type="cellIs" dxfId="480" priority="616" stopIfTrue="1" operator="lessThan">
      <formula>0</formula>
    </cfRule>
  </conditionalFormatting>
  <conditionalFormatting sqref="H320">
    <cfRule type="cellIs" dxfId="479" priority="591" stopIfTrue="1" operator="lessThan">
      <formula>0</formula>
    </cfRule>
  </conditionalFormatting>
  <conditionalFormatting sqref="H320">
    <cfRule type="cellIs" dxfId="478" priority="590" stopIfTrue="1" operator="lessThan">
      <formula>0</formula>
    </cfRule>
  </conditionalFormatting>
  <conditionalFormatting sqref="H320">
    <cfRule type="cellIs" dxfId="477" priority="589" stopIfTrue="1" operator="lessThan">
      <formula>0</formula>
    </cfRule>
  </conditionalFormatting>
  <conditionalFormatting sqref="H320">
    <cfRule type="cellIs" dxfId="476" priority="588" stopIfTrue="1" operator="lessThan">
      <formula>0</formula>
    </cfRule>
  </conditionalFormatting>
  <conditionalFormatting sqref="H321">
    <cfRule type="cellIs" dxfId="475" priority="587" stopIfTrue="1" operator="lessThan">
      <formula>0</formula>
    </cfRule>
  </conditionalFormatting>
  <conditionalFormatting sqref="H321">
    <cfRule type="cellIs" dxfId="474" priority="586" stopIfTrue="1" operator="lessThan">
      <formula>0</formula>
    </cfRule>
  </conditionalFormatting>
  <conditionalFormatting sqref="H321">
    <cfRule type="cellIs" dxfId="473" priority="585" stopIfTrue="1" operator="lessThan">
      <formula>0</formula>
    </cfRule>
  </conditionalFormatting>
  <conditionalFormatting sqref="H321">
    <cfRule type="cellIs" dxfId="472" priority="584" stopIfTrue="1" operator="lessThan">
      <formula>0</formula>
    </cfRule>
  </conditionalFormatting>
  <conditionalFormatting sqref="H322">
    <cfRule type="cellIs" dxfId="471" priority="583" stopIfTrue="1" operator="lessThan">
      <formula>0</formula>
    </cfRule>
  </conditionalFormatting>
  <conditionalFormatting sqref="H322">
    <cfRule type="cellIs" dxfId="470" priority="582" stopIfTrue="1" operator="lessThan">
      <formula>0</formula>
    </cfRule>
  </conditionalFormatting>
  <conditionalFormatting sqref="H322">
    <cfRule type="cellIs" dxfId="469" priority="581" stopIfTrue="1" operator="lessThan">
      <formula>0</formula>
    </cfRule>
  </conditionalFormatting>
  <conditionalFormatting sqref="H322">
    <cfRule type="cellIs" dxfId="468" priority="580" stopIfTrue="1" operator="lessThan">
      <formula>0</formula>
    </cfRule>
  </conditionalFormatting>
  <conditionalFormatting sqref="H323">
    <cfRule type="cellIs" dxfId="467" priority="579" stopIfTrue="1" operator="lessThan">
      <formula>0</formula>
    </cfRule>
  </conditionalFormatting>
  <conditionalFormatting sqref="H323">
    <cfRule type="cellIs" dxfId="466" priority="578" stopIfTrue="1" operator="lessThan">
      <formula>0</formula>
    </cfRule>
  </conditionalFormatting>
  <conditionalFormatting sqref="H323">
    <cfRule type="cellIs" dxfId="465" priority="577" stopIfTrue="1" operator="lessThan">
      <formula>0</formula>
    </cfRule>
  </conditionalFormatting>
  <conditionalFormatting sqref="H323">
    <cfRule type="cellIs" dxfId="464" priority="576" stopIfTrue="1" operator="lessThan">
      <formula>0</formula>
    </cfRule>
  </conditionalFormatting>
  <conditionalFormatting sqref="I320:S320">
    <cfRule type="cellIs" dxfId="463" priority="571" stopIfTrue="1" operator="lessThan">
      <formula>0</formula>
    </cfRule>
  </conditionalFormatting>
  <conditionalFormatting sqref="I320:S320">
    <cfRule type="cellIs" dxfId="462" priority="570" stopIfTrue="1" operator="lessThan">
      <formula>0</formula>
    </cfRule>
  </conditionalFormatting>
  <conditionalFormatting sqref="I320:S320">
    <cfRule type="cellIs" dxfId="461" priority="569" stopIfTrue="1" operator="lessThan">
      <formula>0</formula>
    </cfRule>
  </conditionalFormatting>
  <conditionalFormatting sqref="I320:S320">
    <cfRule type="cellIs" dxfId="460" priority="568" stopIfTrue="1" operator="lessThan">
      <formula>0</formula>
    </cfRule>
  </conditionalFormatting>
  <conditionalFormatting sqref="I321:S321">
    <cfRule type="cellIs" dxfId="459" priority="567" stopIfTrue="1" operator="lessThan">
      <formula>0</formula>
    </cfRule>
  </conditionalFormatting>
  <conditionalFormatting sqref="I321:S321">
    <cfRule type="cellIs" dxfId="458" priority="566" stopIfTrue="1" operator="lessThan">
      <formula>0</formula>
    </cfRule>
  </conditionalFormatting>
  <conditionalFormatting sqref="I321:S321">
    <cfRule type="cellIs" dxfId="457" priority="565" stopIfTrue="1" operator="lessThan">
      <formula>0</formula>
    </cfRule>
  </conditionalFormatting>
  <conditionalFormatting sqref="I321:S321">
    <cfRule type="cellIs" dxfId="456" priority="564" stopIfTrue="1" operator="lessThan">
      <formula>0</formula>
    </cfRule>
  </conditionalFormatting>
  <conditionalFormatting sqref="I322:S322">
    <cfRule type="cellIs" dxfId="455" priority="563" stopIfTrue="1" operator="lessThan">
      <formula>0</formula>
    </cfRule>
  </conditionalFormatting>
  <conditionalFormatting sqref="I322:S322">
    <cfRule type="cellIs" dxfId="454" priority="562" stopIfTrue="1" operator="lessThan">
      <formula>0</formula>
    </cfRule>
  </conditionalFormatting>
  <conditionalFormatting sqref="I322:S322">
    <cfRule type="cellIs" dxfId="453" priority="561" stopIfTrue="1" operator="lessThan">
      <formula>0</formula>
    </cfRule>
  </conditionalFormatting>
  <conditionalFormatting sqref="I322:S322">
    <cfRule type="cellIs" dxfId="452" priority="560" stopIfTrue="1" operator="lessThan">
      <formula>0</formula>
    </cfRule>
  </conditionalFormatting>
  <conditionalFormatting sqref="I323:S323">
    <cfRule type="cellIs" dxfId="451" priority="559" stopIfTrue="1" operator="lessThan">
      <formula>0</formula>
    </cfRule>
  </conditionalFormatting>
  <conditionalFormatting sqref="I323:S323">
    <cfRule type="cellIs" dxfId="450" priority="558" stopIfTrue="1" operator="lessThan">
      <formula>0</formula>
    </cfRule>
  </conditionalFormatting>
  <conditionalFormatting sqref="I323:S323">
    <cfRule type="cellIs" dxfId="449" priority="557" stopIfTrue="1" operator="lessThan">
      <formula>0</formula>
    </cfRule>
  </conditionalFormatting>
  <conditionalFormatting sqref="I323:S323">
    <cfRule type="cellIs" dxfId="448" priority="556" stopIfTrue="1" operator="lessThan">
      <formula>0</formula>
    </cfRule>
  </conditionalFormatting>
  <conditionalFormatting sqref="D325:E328">
    <cfRule type="cellIs" dxfId="447" priority="550" stopIfTrue="1" operator="lessThan">
      <formula>0</formula>
    </cfRule>
  </conditionalFormatting>
  <conditionalFormatting sqref="D325:E328">
    <cfRule type="cellIs" dxfId="446" priority="551" stopIfTrue="1" operator="lessThan">
      <formula>0</formula>
    </cfRule>
  </conditionalFormatting>
  <conditionalFormatting sqref="H325:H328">
    <cfRule type="cellIs" dxfId="445" priority="543" stopIfTrue="1" operator="lessThan">
      <formula>0</formula>
    </cfRule>
  </conditionalFormatting>
  <conditionalFormatting sqref="H325:H328">
    <cfRule type="cellIs" dxfId="444" priority="542" stopIfTrue="1" operator="lessThan">
      <formula>0</formula>
    </cfRule>
  </conditionalFormatting>
  <conditionalFormatting sqref="H325:H328">
    <cfRule type="cellIs" dxfId="443" priority="541" stopIfTrue="1" operator="lessThan">
      <formula>0</formula>
    </cfRule>
  </conditionalFormatting>
  <conditionalFormatting sqref="H325:H328">
    <cfRule type="cellIs" dxfId="442" priority="540" stopIfTrue="1" operator="lessThan">
      <formula>0</formula>
    </cfRule>
  </conditionalFormatting>
  <conditionalFormatting sqref="C325:C328">
    <cfRule type="cellIs" dxfId="441" priority="535" stopIfTrue="1" operator="lessThan">
      <formula>0</formula>
    </cfRule>
  </conditionalFormatting>
  <conditionalFormatting sqref="C325:C328">
    <cfRule type="cellIs" dxfId="440" priority="534" stopIfTrue="1" operator="lessThan">
      <formula>0</formula>
    </cfRule>
  </conditionalFormatting>
  <conditionalFormatting sqref="G331">
    <cfRule type="cellIs" dxfId="439" priority="527" stopIfTrue="1" operator="lessThan">
      <formula>0</formula>
    </cfRule>
  </conditionalFormatting>
  <conditionalFormatting sqref="D331:E331">
    <cfRule type="cellIs" dxfId="438" priority="533" stopIfTrue="1" operator="lessThan">
      <formula>0</formula>
    </cfRule>
  </conditionalFormatting>
  <conditionalFormatting sqref="C331:F331">
    <cfRule type="cellIs" dxfId="437" priority="532" stopIfTrue="1" operator="lessThan">
      <formula>0</formula>
    </cfRule>
  </conditionalFormatting>
  <conditionalFormatting sqref="C331">
    <cfRule type="cellIs" dxfId="436" priority="531" stopIfTrue="1" operator="lessThan">
      <formula>0</formula>
    </cfRule>
  </conditionalFormatting>
  <conditionalFormatting sqref="F331">
    <cfRule type="cellIs" dxfId="435" priority="530" stopIfTrue="1" operator="lessThan">
      <formula>0</formula>
    </cfRule>
  </conditionalFormatting>
  <conditionalFormatting sqref="H331:S331">
    <cfRule type="cellIs" dxfId="434" priority="529" stopIfTrue="1" operator="lessThan">
      <formula>0</formula>
    </cfRule>
  </conditionalFormatting>
  <conditionalFormatting sqref="H331:S331">
    <cfRule type="cellIs" dxfId="433" priority="528" stopIfTrue="1" operator="lessThan">
      <formula>0</formula>
    </cfRule>
  </conditionalFormatting>
  <conditionalFormatting sqref="G331">
    <cfRule type="cellIs" dxfId="432" priority="526" stopIfTrue="1" operator="lessThan">
      <formula>0</formula>
    </cfRule>
  </conditionalFormatting>
  <conditionalFormatting sqref="F325:F328">
    <cfRule type="cellIs" dxfId="431" priority="525" stopIfTrue="1" operator="lessThan">
      <formula>0</formula>
    </cfRule>
  </conditionalFormatting>
  <conditionalFormatting sqref="F325:F328">
    <cfRule type="cellIs" dxfId="430" priority="524" stopIfTrue="1" operator="lessThan">
      <formula>0</formula>
    </cfRule>
  </conditionalFormatting>
  <conditionalFormatting sqref="G325:G328">
    <cfRule type="cellIs" dxfId="429" priority="523" stopIfTrue="1" operator="lessThan">
      <formula>0</formula>
    </cfRule>
  </conditionalFormatting>
  <conditionalFormatting sqref="G325:G328">
    <cfRule type="cellIs" dxfId="428" priority="522" stopIfTrue="1" operator="lessThan">
      <formula>0</formula>
    </cfRule>
  </conditionalFormatting>
  <conditionalFormatting sqref="I325:S328">
    <cfRule type="cellIs" dxfId="427" priority="521" stopIfTrue="1" operator="lessThan">
      <formula>0</formula>
    </cfRule>
  </conditionalFormatting>
  <conditionalFormatting sqref="I325:S328">
    <cfRule type="cellIs" dxfId="426" priority="520" stopIfTrue="1" operator="lessThan">
      <formula>0</formula>
    </cfRule>
  </conditionalFormatting>
  <conditionalFormatting sqref="I325:S328">
    <cfRule type="cellIs" dxfId="425" priority="519" stopIfTrue="1" operator="lessThan">
      <formula>0</formula>
    </cfRule>
  </conditionalFormatting>
  <conditionalFormatting sqref="I325:S328">
    <cfRule type="cellIs" dxfId="424" priority="518" stopIfTrue="1" operator="lessThan">
      <formula>0</formula>
    </cfRule>
  </conditionalFormatting>
  <conditionalFormatting sqref="D332:E333">
    <cfRule type="cellIs" dxfId="423" priority="516" stopIfTrue="1" operator="lessThan">
      <formula>0</formula>
    </cfRule>
  </conditionalFormatting>
  <conditionalFormatting sqref="D332:E333">
    <cfRule type="cellIs" dxfId="422" priority="517" stopIfTrue="1" operator="lessThan">
      <formula>0</formula>
    </cfRule>
  </conditionalFormatting>
  <conditionalFormatting sqref="H332:H333">
    <cfRule type="cellIs" dxfId="421" priority="515" stopIfTrue="1" operator="lessThan">
      <formula>0</formula>
    </cfRule>
  </conditionalFormatting>
  <conditionalFormatting sqref="H332:H333">
    <cfRule type="cellIs" dxfId="420" priority="514" stopIfTrue="1" operator="lessThan">
      <formula>0</formula>
    </cfRule>
  </conditionalFormatting>
  <conditionalFormatting sqref="H332:H333">
    <cfRule type="cellIs" dxfId="419" priority="513" stopIfTrue="1" operator="lessThan">
      <formula>0</formula>
    </cfRule>
  </conditionalFormatting>
  <conditionalFormatting sqref="H332:H333">
    <cfRule type="cellIs" dxfId="418" priority="512" stopIfTrue="1" operator="lessThan">
      <formula>0</formula>
    </cfRule>
  </conditionalFormatting>
  <conditionalFormatting sqref="C332:C333">
    <cfRule type="cellIs" dxfId="417" priority="511" stopIfTrue="1" operator="lessThan">
      <formula>0</formula>
    </cfRule>
  </conditionalFormatting>
  <conditionalFormatting sqref="C332:C333">
    <cfRule type="cellIs" dxfId="416" priority="510" stopIfTrue="1" operator="lessThan">
      <formula>0</formula>
    </cfRule>
  </conditionalFormatting>
  <conditionalFormatting sqref="F332:F333">
    <cfRule type="cellIs" dxfId="415" priority="509" stopIfTrue="1" operator="lessThan">
      <formula>0</formula>
    </cfRule>
  </conditionalFormatting>
  <conditionalFormatting sqref="F332:F333">
    <cfRule type="cellIs" dxfId="414" priority="508" stopIfTrue="1" operator="lessThan">
      <formula>0</formula>
    </cfRule>
  </conditionalFormatting>
  <conditionalFormatting sqref="G332:G333">
    <cfRule type="cellIs" dxfId="413" priority="507" stopIfTrue="1" operator="lessThan">
      <formula>0</formula>
    </cfRule>
  </conditionalFormatting>
  <conditionalFormatting sqref="G332:G333">
    <cfRule type="cellIs" dxfId="412" priority="506" stopIfTrue="1" operator="lessThan">
      <formula>0</formula>
    </cfRule>
  </conditionalFormatting>
  <conditionalFormatting sqref="G334">
    <cfRule type="cellIs" dxfId="411" priority="495" stopIfTrue="1" operator="lessThan">
      <formula>0</formula>
    </cfRule>
  </conditionalFormatting>
  <conditionalFormatting sqref="D334:E334">
    <cfRule type="cellIs" dxfId="410" priority="501" stopIfTrue="1" operator="lessThan">
      <formula>0</formula>
    </cfRule>
  </conditionalFormatting>
  <conditionalFormatting sqref="C334:F334">
    <cfRule type="cellIs" dxfId="409" priority="500" stopIfTrue="1" operator="lessThan">
      <formula>0</formula>
    </cfRule>
  </conditionalFormatting>
  <conditionalFormatting sqref="C334">
    <cfRule type="cellIs" dxfId="408" priority="499" stopIfTrue="1" operator="lessThan">
      <formula>0</formula>
    </cfRule>
  </conditionalFormatting>
  <conditionalFormatting sqref="F334">
    <cfRule type="cellIs" dxfId="407" priority="498" stopIfTrue="1" operator="lessThan">
      <formula>0</formula>
    </cfRule>
  </conditionalFormatting>
  <conditionalFormatting sqref="H334:S334">
    <cfRule type="cellIs" dxfId="406" priority="497" stopIfTrue="1" operator="lessThan">
      <formula>0</formula>
    </cfRule>
  </conditionalFormatting>
  <conditionalFormatting sqref="H334:S334">
    <cfRule type="cellIs" dxfId="405" priority="496" stopIfTrue="1" operator="lessThan">
      <formula>0</formula>
    </cfRule>
  </conditionalFormatting>
  <conditionalFormatting sqref="G334">
    <cfRule type="cellIs" dxfId="404" priority="494" stopIfTrue="1" operator="lessThan">
      <formula>0</formula>
    </cfRule>
  </conditionalFormatting>
  <conditionalFormatting sqref="I332:S333">
    <cfRule type="cellIs" dxfId="403" priority="493" stopIfTrue="1" operator="lessThan">
      <formula>0</formula>
    </cfRule>
  </conditionalFormatting>
  <conditionalFormatting sqref="I332:S333">
    <cfRule type="cellIs" dxfId="402" priority="492" stopIfTrue="1" operator="lessThan">
      <formula>0</formula>
    </cfRule>
  </conditionalFormatting>
  <conditionalFormatting sqref="I332:S333">
    <cfRule type="cellIs" dxfId="401" priority="491" stopIfTrue="1" operator="lessThan">
      <formula>0</formula>
    </cfRule>
  </conditionalFormatting>
  <conditionalFormatting sqref="I332:S333">
    <cfRule type="cellIs" dxfId="400" priority="490" stopIfTrue="1" operator="lessThan">
      <formula>0</formula>
    </cfRule>
  </conditionalFormatting>
  <conditionalFormatting sqref="D335:E338">
    <cfRule type="cellIs" dxfId="399" priority="488" stopIfTrue="1" operator="lessThan">
      <formula>0</formula>
    </cfRule>
  </conditionalFormatting>
  <conditionalFormatting sqref="D335:E338">
    <cfRule type="cellIs" dxfId="398" priority="489" stopIfTrue="1" operator="lessThan">
      <formula>0</formula>
    </cfRule>
  </conditionalFormatting>
  <conditionalFormatting sqref="H335:H338">
    <cfRule type="cellIs" dxfId="397" priority="487" stopIfTrue="1" operator="lessThan">
      <formula>0</formula>
    </cfRule>
  </conditionalFormatting>
  <conditionalFormatting sqref="H335:H338">
    <cfRule type="cellIs" dxfId="396" priority="486" stopIfTrue="1" operator="lessThan">
      <formula>0</formula>
    </cfRule>
  </conditionalFormatting>
  <conditionalFormatting sqref="H335:H338">
    <cfRule type="cellIs" dxfId="395" priority="485" stopIfTrue="1" operator="lessThan">
      <formula>0</formula>
    </cfRule>
  </conditionalFormatting>
  <conditionalFormatting sqref="H335:H338">
    <cfRule type="cellIs" dxfId="394" priority="484" stopIfTrue="1" operator="lessThan">
      <formula>0</formula>
    </cfRule>
  </conditionalFormatting>
  <conditionalFormatting sqref="C335:C338">
    <cfRule type="cellIs" dxfId="393" priority="473" stopIfTrue="1" operator="lessThan">
      <formula>0</formula>
    </cfRule>
  </conditionalFormatting>
  <conditionalFormatting sqref="C335:C338">
    <cfRule type="cellIs" dxfId="392" priority="472" stopIfTrue="1" operator="lessThan">
      <formula>0</formula>
    </cfRule>
  </conditionalFormatting>
  <conditionalFormatting sqref="F335:F338">
    <cfRule type="cellIs" dxfId="391" priority="471" stopIfTrue="1" operator="lessThan">
      <formula>0</formula>
    </cfRule>
  </conditionalFormatting>
  <conditionalFormatting sqref="F335:F338">
    <cfRule type="cellIs" dxfId="390" priority="470" stopIfTrue="1" operator="lessThan">
      <formula>0</formula>
    </cfRule>
  </conditionalFormatting>
  <conditionalFormatting sqref="G335:G338">
    <cfRule type="cellIs" dxfId="389" priority="469" stopIfTrue="1" operator="lessThan">
      <formula>0</formula>
    </cfRule>
  </conditionalFormatting>
  <conditionalFormatting sqref="G335:G338">
    <cfRule type="cellIs" dxfId="388" priority="468" stopIfTrue="1" operator="lessThan">
      <formula>0</formula>
    </cfRule>
  </conditionalFormatting>
  <conditionalFormatting sqref="I335:S338">
    <cfRule type="cellIs" dxfId="387" priority="467" stopIfTrue="1" operator="lessThan">
      <formula>0</formula>
    </cfRule>
  </conditionalFormatting>
  <conditionalFormatting sqref="I335:S338">
    <cfRule type="cellIs" dxfId="386" priority="466" stopIfTrue="1" operator="lessThan">
      <formula>0</formula>
    </cfRule>
  </conditionalFormatting>
  <conditionalFormatting sqref="I335:S338">
    <cfRule type="cellIs" dxfId="385" priority="465" stopIfTrue="1" operator="lessThan">
      <formula>0</formula>
    </cfRule>
  </conditionalFormatting>
  <conditionalFormatting sqref="I335:S338">
    <cfRule type="cellIs" dxfId="384" priority="464" stopIfTrue="1" operator="lessThan">
      <formula>0</formula>
    </cfRule>
  </conditionalFormatting>
  <conditionalFormatting sqref="G339">
    <cfRule type="cellIs" dxfId="383" priority="457" stopIfTrue="1" operator="lessThan">
      <formula>0</formula>
    </cfRule>
  </conditionalFormatting>
  <conditionalFormatting sqref="D339:E339">
    <cfRule type="cellIs" dxfId="382" priority="463" stopIfTrue="1" operator="lessThan">
      <formula>0</formula>
    </cfRule>
  </conditionalFormatting>
  <conditionalFormatting sqref="C339:F339">
    <cfRule type="cellIs" dxfId="381" priority="462" stopIfTrue="1" operator="lessThan">
      <formula>0</formula>
    </cfRule>
  </conditionalFormatting>
  <conditionalFormatting sqref="C339">
    <cfRule type="cellIs" dxfId="380" priority="461" stopIfTrue="1" operator="lessThan">
      <formula>0</formula>
    </cfRule>
  </conditionalFormatting>
  <conditionalFormatting sqref="F339">
    <cfRule type="cellIs" dxfId="379" priority="460" stopIfTrue="1" operator="lessThan">
      <formula>0</formula>
    </cfRule>
  </conditionalFormatting>
  <conditionalFormatting sqref="H339:S339">
    <cfRule type="cellIs" dxfId="378" priority="459" stopIfTrue="1" operator="lessThan">
      <formula>0</formula>
    </cfRule>
  </conditionalFormatting>
  <conditionalFormatting sqref="H339:S339">
    <cfRule type="cellIs" dxfId="377" priority="458" stopIfTrue="1" operator="lessThan">
      <formula>0</formula>
    </cfRule>
  </conditionalFormatting>
  <conditionalFormatting sqref="G339">
    <cfRule type="cellIs" dxfId="376" priority="456" stopIfTrue="1" operator="lessThan">
      <formula>0</formula>
    </cfRule>
  </conditionalFormatting>
  <conditionalFormatting sqref="G340">
    <cfRule type="cellIs" dxfId="375" priority="449" stopIfTrue="1" operator="lessThan">
      <formula>0</formula>
    </cfRule>
  </conditionalFormatting>
  <conditionalFormatting sqref="D340:E340">
    <cfRule type="cellIs" dxfId="374" priority="455" stopIfTrue="1" operator="lessThan">
      <formula>0</formula>
    </cfRule>
  </conditionalFormatting>
  <conditionalFormatting sqref="C340:F340">
    <cfRule type="cellIs" dxfId="373" priority="454" stopIfTrue="1" operator="lessThan">
      <formula>0</formula>
    </cfRule>
  </conditionalFormatting>
  <conditionalFormatting sqref="C340">
    <cfRule type="cellIs" dxfId="372" priority="453" stopIfTrue="1" operator="lessThan">
      <formula>0</formula>
    </cfRule>
  </conditionalFormatting>
  <conditionalFormatting sqref="F340">
    <cfRule type="cellIs" dxfId="371" priority="452" stopIfTrue="1" operator="lessThan">
      <formula>0</formula>
    </cfRule>
  </conditionalFormatting>
  <conditionalFormatting sqref="H340:S340">
    <cfRule type="cellIs" dxfId="370" priority="451" stopIfTrue="1" operator="lessThan">
      <formula>0</formula>
    </cfRule>
  </conditionalFormatting>
  <conditionalFormatting sqref="H340:S340">
    <cfRule type="cellIs" dxfId="369" priority="450" stopIfTrue="1" operator="lessThan">
      <formula>0</formula>
    </cfRule>
  </conditionalFormatting>
  <conditionalFormatting sqref="G340">
    <cfRule type="cellIs" dxfId="368" priority="448" stopIfTrue="1" operator="lessThan">
      <formula>0</formula>
    </cfRule>
  </conditionalFormatting>
  <conditionalFormatting sqref="C342">
    <cfRule type="cellIs" dxfId="367" priority="435" stopIfTrue="1" operator="lessThan">
      <formula>0</formula>
    </cfRule>
  </conditionalFormatting>
  <conditionalFormatting sqref="K342">
    <cfRule type="cellIs" dxfId="366" priority="434" stopIfTrue="1" operator="lessThan">
      <formula>0</formula>
    </cfRule>
  </conditionalFormatting>
  <conditionalFormatting sqref="O342">
    <cfRule type="cellIs" dxfId="365" priority="423" stopIfTrue="1" operator="lessThan">
      <formula>0</formula>
    </cfRule>
  </conditionalFormatting>
  <conditionalFormatting sqref="O342">
    <cfRule type="cellIs" dxfId="364" priority="422" stopIfTrue="1" operator="lessThan">
      <formula>0</formula>
    </cfRule>
  </conditionalFormatting>
  <conditionalFormatting sqref="G344">
    <cfRule type="cellIs" dxfId="363" priority="417" stopIfTrue="1" operator="lessThan">
      <formula>0</formula>
    </cfRule>
  </conditionalFormatting>
  <conditionalFormatting sqref="G344">
    <cfRule type="cellIs" dxfId="362" priority="416" stopIfTrue="1" operator="lessThan">
      <formula>0</formula>
    </cfRule>
  </conditionalFormatting>
  <conditionalFormatting sqref="F344">
    <cfRule type="cellIs" dxfId="361" priority="415" stopIfTrue="1" operator="lessThan">
      <formula>0</formula>
    </cfRule>
  </conditionalFormatting>
  <conditionalFormatting sqref="F344">
    <cfRule type="cellIs" dxfId="360" priority="414" stopIfTrue="1" operator="lessThan">
      <formula>0</formula>
    </cfRule>
  </conditionalFormatting>
  <conditionalFormatting sqref="C344">
    <cfRule type="cellIs" dxfId="359" priority="413" stopIfTrue="1" operator="lessThan">
      <formula>0</formula>
    </cfRule>
  </conditionalFormatting>
  <conditionalFormatting sqref="C344">
    <cfRule type="cellIs" dxfId="358" priority="412" stopIfTrue="1" operator="lessThan">
      <formula>0</formula>
    </cfRule>
  </conditionalFormatting>
  <conditionalFormatting sqref="D344:E344">
    <cfRule type="cellIs" dxfId="357" priority="418" stopIfTrue="1" operator="lessThan">
      <formula>0</formula>
    </cfRule>
  </conditionalFormatting>
  <conditionalFormatting sqref="K342:P342 C342:G342">
    <cfRule type="cellIs" dxfId="356" priority="437" stopIfTrue="1" operator="lessThan">
      <formula>0</formula>
    </cfRule>
  </conditionalFormatting>
  <conditionalFormatting sqref="M342">
    <cfRule type="cellIs" dxfId="355" priority="436" stopIfTrue="1" operator="lessThan">
      <formula>0</formula>
    </cfRule>
  </conditionalFormatting>
  <conditionalFormatting sqref="J342">
    <cfRule type="cellIs" dxfId="354" priority="425" stopIfTrue="1" operator="lessThan">
      <formula>0</formula>
    </cfRule>
  </conditionalFormatting>
  <conditionalFormatting sqref="J342">
    <cfRule type="cellIs" dxfId="353" priority="424" stopIfTrue="1" operator="lessThan">
      <formula>0</formula>
    </cfRule>
  </conditionalFormatting>
  <conditionalFormatting sqref="D344:E344">
    <cfRule type="cellIs" dxfId="352" priority="419" stopIfTrue="1" operator="lessThan">
      <formula>0</formula>
    </cfRule>
  </conditionalFormatting>
  <conditionalFormatting sqref="H342:S342">
    <cfRule type="cellIs" dxfId="351" priority="429" stopIfTrue="1" operator="lessThan">
      <formula>0</formula>
    </cfRule>
  </conditionalFormatting>
  <conditionalFormatting sqref="H342:S342">
    <cfRule type="cellIs" dxfId="350" priority="428" stopIfTrue="1" operator="lessThan">
      <formula>0</formula>
    </cfRule>
  </conditionalFormatting>
  <conditionalFormatting sqref="I342">
    <cfRule type="cellIs" dxfId="349" priority="427" stopIfTrue="1" operator="lessThan">
      <formula>0</formula>
    </cfRule>
  </conditionalFormatting>
  <conditionalFormatting sqref="I342">
    <cfRule type="cellIs" dxfId="348" priority="426" stopIfTrue="1" operator="lessThan">
      <formula>0</formula>
    </cfRule>
  </conditionalFormatting>
  <conditionalFormatting sqref="F343">
    <cfRule type="cellIs" dxfId="347" priority="421" stopIfTrue="1" operator="lessThan">
      <formula>0</formula>
    </cfRule>
  </conditionalFormatting>
  <conditionalFormatting sqref="F343">
    <cfRule type="cellIs" dxfId="346" priority="420" stopIfTrue="1" operator="lessThan">
      <formula>0</formula>
    </cfRule>
  </conditionalFormatting>
  <conditionalFormatting sqref="K342">
    <cfRule type="cellIs" dxfId="345" priority="433" stopIfTrue="1" operator="lessThan">
      <formula>0</formula>
    </cfRule>
  </conditionalFormatting>
  <conditionalFormatting sqref="L342">
    <cfRule type="cellIs" dxfId="344" priority="432" stopIfTrue="1" operator="lessThan">
      <formula>0</formula>
    </cfRule>
  </conditionalFormatting>
  <conditionalFormatting sqref="L342">
    <cfRule type="cellIs" dxfId="343" priority="431" stopIfTrue="1" operator="lessThan">
      <formula>0</formula>
    </cfRule>
  </conditionalFormatting>
  <conditionalFormatting sqref="F342:G342">
    <cfRule type="cellIs" dxfId="342" priority="430" stopIfTrue="1" operator="lessThan">
      <formula>0</formula>
    </cfRule>
  </conditionalFormatting>
  <conditionalFormatting sqref="C343">
    <cfRule type="cellIs" dxfId="341" priority="445" stopIfTrue="1" operator="lessThan">
      <formula>0</formula>
    </cfRule>
  </conditionalFormatting>
  <conditionalFormatting sqref="H343">
    <cfRule type="cellIs" dxfId="340" priority="442" stopIfTrue="1" operator="lessThan">
      <formula>0</formula>
    </cfRule>
  </conditionalFormatting>
  <conditionalFormatting sqref="H343">
    <cfRule type="cellIs" dxfId="339" priority="441" stopIfTrue="1" operator="lessThan">
      <formula>0</formula>
    </cfRule>
  </conditionalFormatting>
  <conditionalFormatting sqref="G343">
    <cfRule type="cellIs" dxfId="338" priority="443" stopIfTrue="1" operator="lessThan">
      <formula>0</formula>
    </cfRule>
  </conditionalFormatting>
  <conditionalFormatting sqref="C343:E343">
    <cfRule type="cellIs" dxfId="337" priority="446" stopIfTrue="1" operator="lessThan">
      <formula>0</formula>
    </cfRule>
  </conditionalFormatting>
  <conditionalFormatting sqref="D343:E343">
    <cfRule type="cellIs" dxfId="336" priority="447" stopIfTrue="1" operator="lessThan">
      <formula>0</formula>
    </cfRule>
  </conditionalFormatting>
  <conditionalFormatting sqref="G343">
    <cfRule type="cellIs" dxfId="335" priority="444" stopIfTrue="1" operator="lessThan">
      <formula>0</formula>
    </cfRule>
  </conditionalFormatting>
  <conditionalFormatting sqref="H343">
    <cfRule type="cellIs" dxfId="334" priority="440" stopIfTrue="1" operator="lessThan">
      <formula>0</formula>
    </cfRule>
  </conditionalFormatting>
  <conditionalFormatting sqref="H343">
    <cfRule type="cellIs" dxfId="333" priority="439" stopIfTrue="1" operator="lessThan">
      <formula>0</formula>
    </cfRule>
  </conditionalFormatting>
  <conditionalFormatting sqref="D342:E342">
    <cfRule type="cellIs" dxfId="332" priority="438" stopIfTrue="1" operator="lessThan">
      <formula>0</formula>
    </cfRule>
  </conditionalFormatting>
  <conditionalFormatting sqref="H344">
    <cfRule type="cellIs" dxfId="331" priority="411" stopIfTrue="1" operator="lessThan">
      <formula>0</formula>
    </cfRule>
  </conditionalFormatting>
  <conditionalFormatting sqref="H344">
    <cfRule type="cellIs" dxfId="330" priority="410" stopIfTrue="1" operator="lessThan">
      <formula>0</formula>
    </cfRule>
  </conditionalFormatting>
  <conditionalFormatting sqref="H344">
    <cfRule type="cellIs" dxfId="329" priority="409" stopIfTrue="1" operator="lessThan">
      <formula>0</formula>
    </cfRule>
  </conditionalFormatting>
  <conditionalFormatting sqref="H344">
    <cfRule type="cellIs" dxfId="328" priority="408" stopIfTrue="1" operator="lessThan">
      <formula>0</formula>
    </cfRule>
  </conditionalFormatting>
  <conditionalFormatting sqref="F345:F347">
    <cfRule type="cellIs" dxfId="327" priority="387" stopIfTrue="1" operator="lessThan">
      <formula>0</formula>
    </cfRule>
  </conditionalFormatting>
  <conditionalFormatting sqref="F345:F347">
    <cfRule type="cellIs" dxfId="326" priority="386" stopIfTrue="1" operator="lessThan">
      <formula>0</formula>
    </cfRule>
  </conditionalFormatting>
  <conditionalFormatting sqref="C345:C347">
    <cfRule type="cellIs" dxfId="325" priority="385" stopIfTrue="1" operator="lessThan">
      <formula>0</formula>
    </cfRule>
  </conditionalFormatting>
  <conditionalFormatting sqref="C345:C347">
    <cfRule type="cellIs" dxfId="324" priority="384" stopIfTrue="1" operator="lessThan">
      <formula>0</formula>
    </cfRule>
  </conditionalFormatting>
  <conditionalFormatting sqref="D345:E347">
    <cfRule type="cellIs" dxfId="323" priority="390" stopIfTrue="1" operator="lessThan">
      <formula>0</formula>
    </cfRule>
  </conditionalFormatting>
  <conditionalFormatting sqref="D345:E347">
    <cfRule type="cellIs" dxfId="322" priority="391" stopIfTrue="1" operator="lessThan">
      <formula>0</formula>
    </cfRule>
  </conditionalFormatting>
  <conditionalFormatting sqref="H346:H347">
    <cfRule type="cellIs" dxfId="321" priority="383" stopIfTrue="1" operator="lessThan">
      <formula>0</formula>
    </cfRule>
  </conditionalFormatting>
  <conditionalFormatting sqref="H346:H347">
    <cfRule type="cellIs" dxfId="320" priority="382" stopIfTrue="1" operator="lessThan">
      <formula>0</formula>
    </cfRule>
  </conditionalFormatting>
  <conditionalFormatting sqref="H346:H347">
    <cfRule type="cellIs" dxfId="319" priority="381" stopIfTrue="1" operator="lessThan">
      <formula>0</formula>
    </cfRule>
  </conditionalFormatting>
  <conditionalFormatting sqref="H346:H347">
    <cfRule type="cellIs" dxfId="318" priority="380" stopIfTrue="1" operator="lessThan">
      <formula>0</formula>
    </cfRule>
  </conditionalFormatting>
  <conditionalFormatting sqref="I347:S347">
    <cfRule type="cellIs" dxfId="317" priority="379" stopIfTrue="1" operator="lessThan">
      <formula>0</formula>
    </cfRule>
  </conditionalFormatting>
  <conditionalFormatting sqref="I347:S347">
    <cfRule type="cellIs" dxfId="316" priority="378" stopIfTrue="1" operator="lessThan">
      <formula>0</formula>
    </cfRule>
  </conditionalFormatting>
  <conditionalFormatting sqref="I347:S347">
    <cfRule type="cellIs" dxfId="315" priority="377" stopIfTrue="1" operator="lessThan">
      <formula>0</formula>
    </cfRule>
  </conditionalFormatting>
  <conditionalFormatting sqref="I347:S347">
    <cfRule type="cellIs" dxfId="314" priority="376" stopIfTrue="1" operator="lessThan">
      <formula>0</formula>
    </cfRule>
  </conditionalFormatting>
  <conditionalFormatting sqref="G348">
    <cfRule type="cellIs" dxfId="313" priority="369" stopIfTrue="1" operator="lessThan">
      <formula>0</formula>
    </cfRule>
  </conditionalFormatting>
  <conditionalFormatting sqref="D348:E348">
    <cfRule type="cellIs" dxfId="312" priority="375" stopIfTrue="1" operator="lessThan">
      <formula>0</formula>
    </cfRule>
  </conditionalFormatting>
  <conditionalFormatting sqref="C348:F348">
    <cfRule type="cellIs" dxfId="311" priority="374" stopIfTrue="1" operator="lessThan">
      <formula>0</formula>
    </cfRule>
  </conditionalFormatting>
  <conditionalFormatting sqref="C348">
    <cfRule type="cellIs" dxfId="310" priority="373" stopIfTrue="1" operator="lessThan">
      <formula>0</formula>
    </cfRule>
  </conditionalFormatting>
  <conditionalFormatting sqref="F348">
    <cfRule type="cellIs" dxfId="309" priority="372" stopIfTrue="1" operator="lessThan">
      <formula>0</formula>
    </cfRule>
  </conditionalFormatting>
  <conditionalFormatting sqref="H348:S348">
    <cfRule type="cellIs" dxfId="308" priority="371" stopIfTrue="1" operator="lessThan">
      <formula>0</formula>
    </cfRule>
  </conditionalFormatting>
  <conditionalFormatting sqref="H348:S348">
    <cfRule type="cellIs" dxfId="307" priority="370" stopIfTrue="1" operator="lessThan">
      <formula>0</formula>
    </cfRule>
  </conditionalFormatting>
  <conditionalFormatting sqref="G348">
    <cfRule type="cellIs" dxfId="306" priority="368" stopIfTrue="1" operator="lessThan">
      <formula>0</formula>
    </cfRule>
  </conditionalFormatting>
  <conditionalFormatting sqref="G345:G347">
    <cfRule type="cellIs" dxfId="305" priority="367" stopIfTrue="1" operator="lessThan">
      <formula>0</formula>
    </cfRule>
  </conditionalFormatting>
  <conditionalFormatting sqref="G345:G347">
    <cfRule type="cellIs" dxfId="304" priority="366" stopIfTrue="1" operator="lessThan">
      <formula>0</formula>
    </cfRule>
  </conditionalFormatting>
  <conditionalFormatting sqref="H345">
    <cfRule type="cellIs" dxfId="303" priority="365" stopIfTrue="1" operator="lessThan">
      <formula>0</formula>
    </cfRule>
  </conditionalFormatting>
  <conditionalFormatting sqref="H345">
    <cfRule type="cellIs" dxfId="302" priority="364" stopIfTrue="1" operator="lessThan">
      <formula>0</formula>
    </cfRule>
  </conditionalFormatting>
  <conditionalFormatting sqref="H345">
    <cfRule type="cellIs" dxfId="301" priority="363" stopIfTrue="1" operator="lessThan">
      <formula>0</formula>
    </cfRule>
  </conditionalFormatting>
  <conditionalFormatting sqref="H345">
    <cfRule type="cellIs" dxfId="300" priority="362" stopIfTrue="1" operator="lessThan">
      <formula>0</formula>
    </cfRule>
  </conditionalFormatting>
  <conditionalFormatting sqref="I343:S343">
    <cfRule type="cellIs" dxfId="299" priority="361" stopIfTrue="1" operator="lessThan">
      <formula>0</formula>
    </cfRule>
  </conditionalFormatting>
  <conditionalFormatting sqref="I343:S343">
    <cfRule type="cellIs" dxfId="298" priority="360" stopIfTrue="1" operator="lessThan">
      <formula>0</formula>
    </cfRule>
  </conditionalFormatting>
  <conditionalFormatting sqref="I343:S343">
    <cfRule type="cellIs" dxfId="297" priority="359" stopIfTrue="1" operator="lessThan">
      <formula>0</formula>
    </cfRule>
  </conditionalFormatting>
  <conditionalFormatting sqref="I343:S343">
    <cfRule type="cellIs" dxfId="296" priority="358" stopIfTrue="1" operator="lessThan">
      <formula>0</formula>
    </cfRule>
  </conditionalFormatting>
  <conditionalFormatting sqref="F349:F351">
    <cfRule type="cellIs" dxfId="295" priority="343" stopIfTrue="1" operator="lessThan">
      <formula>0</formula>
    </cfRule>
  </conditionalFormatting>
  <conditionalFormatting sqref="F349:F351">
    <cfRule type="cellIs" dxfId="294" priority="342" stopIfTrue="1" operator="lessThan">
      <formula>0</formula>
    </cfRule>
  </conditionalFormatting>
  <conditionalFormatting sqref="C349:C351">
    <cfRule type="cellIs" dxfId="293" priority="341" stopIfTrue="1" operator="lessThan">
      <formula>0</formula>
    </cfRule>
  </conditionalFormatting>
  <conditionalFormatting sqref="C349:C351">
    <cfRule type="cellIs" dxfId="292" priority="340" stopIfTrue="1" operator="lessThan">
      <formula>0</formula>
    </cfRule>
  </conditionalFormatting>
  <conditionalFormatting sqref="I346:S346">
    <cfRule type="cellIs" dxfId="291" priority="353" stopIfTrue="1" operator="lessThan">
      <formula>0</formula>
    </cfRule>
  </conditionalFormatting>
  <conditionalFormatting sqref="I346:S346">
    <cfRule type="cellIs" dxfId="290" priority="352" stopIfTrue="1" operator="lessThan">
      <formula>0</formula>
    </cfRule>
  </conditionalFormatting>
  <conditionalFormatting sqref="I346:S346">
    <cfRule type="cellIs" dxfId="289" priority="351" stopIfTrue="1" operator="lessThan">
      <formula>0</formula>
    </cfRule>
  </conditionalFormatting>
  <conditionalFormatting sqref="I346:S346">
    <cfRule type="cellIs" dxfId="288" priority="350" stopIfTrue="1" operator="lessThan">
      <formula>0</formula>
    </cfRule>
  </conditionalFormatting>
  <conditionalFormatting sqref="H349:H351">
    <cfRule type="cellIs" dxfId="287" priority="337" stopIfTrue="1" operator="lessThan">
      <formula>0</formula>
    </cfRule>
  </conditionalFormatting>
  <conditionalFormatting sqref="H349:H351">
    <cfRule type="cellIs" dxfId="286" priority="336" stopIfTrue="1" operator="lessThan">
      <formula>0</formula>
    </cfRule>
  </conditionalFormatting>
  <conditionalFormatting sqref="D349:E351">
    <cfRule type="cellIs" dxfId="285" priority="344" stopIfTrue="1" operator="lessThan">
      <formula>0</formula>
    </cfRule>
  </conditionalFormatting>
  <conditionalFormatting sqref="D349:E351">
    <cfRule type="cellIs" dxfId="284" priority="345" stopIfTrue="1" operator="lessThan">
      <formula>0</formula>
    </cfRule>
  </conditionalFormatting>
  <conditionalFormatting sqref="H349:H351">
    <cfRule type="cellIs" dxfId="283" priority="335" stopIfTrue="1" operator="lessThan">
      <formula>0</formula>
    </cfRule>
  </conditionalFormatting>
  <conditionalFormatting sqref="H349:H351">
    <cfRule type="cellIs" dxfId="282" priority="334" stopIfTrue="1" operator="lessThan">
      <formula>0</formula>
    </cfRule>
  </conditionalFormatting>
  <conditionalFormatting sqref="I350:S351">
    <cfRule type="cellIs" dxfId="281" priority="333" stopIfTrue="1" operator="lessThan">
      <formula>0</formula>
    </cfRule>
  </conditionalFormatting>
  <conditionalFormatting sqref="I350:S351">
    <cfRule type="cellIs" dxfId="280" priority="332" stopIfTrue="1" operator="lessThan">
      <formula>0</formula>
    </cfRule>
  </conditionalFormatting>
  <conditionalFormatting sqref="I350:S351">
    <cfRule type="cellIs" dxfId="279" priority="331" stopIfTrue="1" operator="lessThan">
      <formula>0</formula>
    </cfRule>
  </conditionalFormatting>
  <conditionalFormatting sqref="I350:S351">
    <cfRule type="cellIs" dxfId="278" priority="330" stopIfTrue="1" operator="lessThan">
      <formula>0</formula>
    </cfRule>
  </conditionalFormatting>
  <conditionalFormatting sqref="G349:G351">
    <cfRule type="cellIs" dxfId="277" priority="329" stopIfTrue="1" operator="lessThan">
      <formula>0</formula>
    </cfRule>
  </conditionalFormatting>
  <conditionalFormatting sqref="G349:G351">
    <cfRule type="cellIs" dxfId="276" priority="328" stopIfTrue="1" operator="lessThan">
      <formula>0</formula>
    </cfRule>
  </conditionalFormatting>
  <conditionalFormatting sqref="I349:S349">
    <cfRule type="cellIs" dxfId="275" priority="327" stopIfTrue="1" operator="lessThan">
      <formula>0</formula>
    </cfRule>
  </conditionalFormatting>
  <conditionalFormatting sqref="I349:S349">
    <cfRule type="cellIs" dxfId="274" priority="326" stopIfTrue="1" operator="lessThan">
      <formula>0</formula>
    </cfRule>
  </conditionalFormatting>
  <conditionalFormatting sqref="I349:S349">
    <cfRule type="cellIs" dxfId="273" priority="325" stopIfTrue="1" operator="lessThan">
      <formula>0</formula>
    </cfRule>
  </conditionalFormatting>
  <conditionalFormatting sqref="I349:S349">
    <cfRule type="cellIs" dxfId="272" priority="324" stopIfTrue="1" operator="lessThan">
      <formula>0</formula>
    </cfRule>
  </conditionalFormatting>
  <conditionalFormatting sqref="G352">
    <cfRule type="cellIs" dxfId="271" priority="317" stopIfTrue="1" operator="lessThan">
      <formula>0</formula>
    </cfRule>
  </conditionalFormatting>
  <conditionalFormatting sqref="D352:E352">
    <cfRule type="cellIs" dxfId="270" priority="323" stopIfTrue="1" operator="lessThan">
      <formula>0</formula>
    </cfRule>
  </conditionalFormatting>
  <conditionalFormatting sqref="C352:F352">
    <cfRule type="cellIs" dxfId="269" priority="322" stopIfTrue="1" operator="lessThan">
      <formula>0</formula>
    </cfRule>
  </conditionalFormatting>
  <conditionalFormatting sqref="C352">
    <cfRule type="cellIs" dxfId="268" priority="321" stopIfTrue="1" operator="lessThan">
      <formula>0</formula>
    </cfRule>
  </conditionalFormatting>
  <conditionalFormatting sqref="F352">
    <cfRule type="cellIs" dxfId="267" priority="320" stopIfTrue="1" operator="lessThan">
      <formula>0</formula>
    </cfRule>
  </conditionalFormatting>
  <conditionalFormatting sqref="H352:S352">
    <cfRule type="cellIs" dxfId="266" priority="319" stopIfTrue="1" operator="lessThan">
      <formula>0</formula>
    </cfRule>
  </conditionalFormatting>
  <conditionalFormatting sqref="H352:S352">
    <cfRule type="cellIs" dxfId="265" priority="318" stopIfTrue="1" operator="lessThan">
      <formula>0</formula>
    </cfRule>
  </conditionalFormatting>
  <conditionalFormatting sqref="G352">
    <cfRule type="cellIs" dxfId="264" priority="316" stopIfTrue="1" operator="lessThan">
      <formula>0</formula>
    </cfRule>
  </conditionalFormatting>
  <conditionalFormatting sqref="D353:E358">
    <cfRule type="cellIs" dxfId="263" priority="314" stopIfTrue="1" operator="lessThan">
      <formula>0</formula>
    </cfRule>
  </conditionalFormatting>
  <conditionalFormatting sqref="D353:E358">
    <cfRule type="cellIs" dxfId="262" priority="315" stopIfTrue="1" operator="lessThan">
      <formula>0</formula>
    </cfRule>
  </conditionalFormatting>
  <conditionalFormatting sqref="H353:H358">
    <cfRule type="cellIs" dxfId="261" priority="309" stopIfTrue="1" operator="lessThan">
      <formula>0</formula>
    </cfRule>
  </conditionalFormatting>
  <conditionalFormatting sqref="H353:H358">
    <cfRule type="cellIs" dxfId="260" priority="308" stopIfTrue="1" operator="lessThan">
      <formula>0</formula>
    </cfRule>
  </conditionalFormatting>
  <conditionalFormatting sqref="H353:H358">
    <cfRule type="cellIs" dxfId="259" priority="307" stopIfTrue="1" operator="lessThan">
      <formula>0</formula>
    </cfRule>
  </conditionalFormatting>
  <conditionalFormatting sqref="H353:H358">
    <cfRule type="cellIs" dxfId="258" priority="306" stopIfTrue="1" operator="lessThan">
      <formula>0</formula>
    </cfRule>
  </conditionalFormatting>
  <conditionalFormatting sqref="I353:S353 I357:S358">
    <cfRule type="cellIs" dxfId="257" priority="305" stopIfTrue="1" operator="lessThan">
      <formula>0</formula>
    </cfRule>
  </conditionalFormatting>
  <conditionalFormatting sqref="I353:S353 I357:S358">
    <cfRule type="cellIs" dxfId="256" priority="304" stopIfTrue="1" operator="lessThan">
      <formula>0</formula>
    </cfRule>
  </conditionalFormatting>
  <conditionalFormatting sqref="I353:S353 I357:S358">
    <cfRule type="cellIs" dxfId="255" priority="303" stopIfTrue="1" operator="lessThan">
      <formula>0</formula>
    </cfRule>
  </conditionalFormatting>
  <conditionalFormatting sqref="I353:S353 I357:S358">
    <cfRule type="cellIs" dxfId="254" priority="302" stopIfTrue="1" operator="lessThan">
      <formula>0</formula>
    </cfRule>
  </conditionalFormatting>
  <conditionalFormatting sqref="G353 G355 G357:G358">
    <cfRule type="cellIs" dxfId="253" priority="301" stopIfTrue="1" operator="lessThan">
      <formula>0</formula>
    </cfRule>
  </conditionalFormatting>
  <conditionalFormatting sqref="G353 G355 G357:G358">
    <cfRule type="cellIs" dxfId="252" priority="300" stopIfTrue="1" operator="lessThan">
      <formula>0</formula>
    </cfRule>
  </conditionalFormatting>
  <conditionalFormatting sqref="C353:C358">
    <cfRule type="cellIs" dxfId="251" priority="299" stopIfTrue="1" operator="lessThan">
      <formula>0</formula>
    </cfRule>
  </conditionalFormatting>
  <conditionalFormatting sqref="C353:C358">
    <cfRule type="cellIs" dxfId="250" priority="298" stopIfTrue="1" operator="lessThan">
      <formula>0</formula>
    </cfRule>
  </conditionalFormatting>
  <conditionalFormatting sqref="F353:F358">
    <cfRule type="cellIs" dxfId="249" priority="297" stopIfTrue="1" operator="lessThan">
      <formula>0</formula>
    </cfRule>
  </conditionalFormatting>
  <conditionalFormatting sqref="F353:F358">
    <cfRule type="cellIs" dxfId="248" priority="296" stopIfTrue="1" operator="lessThan">
      <formula>0</formula>
    </cfRule>
  </conditionalFormatting>
  <conditionalFormatting sqref="I354:S354">
    <cfRule type="cellIs" dxfId="247" priority="295" stopIfTrue="1" operator="lessThan">
      <formula>0</formula>
    </cfRule>
  </conditionalFormatting>
  <conditionalFormatting sqref="I354:S354">
    <cfRule type="cellIs" dxfId="246" priority="294" stopIfTrue="1" operator="lessThan">
      <formula>0</formula>
    </cfRule>
  </conditionalFormatting>
  <conditionalFormatting sqref="I354:S354">
    <cfRule type="cellIs" dxfId="245" priority="293" stopIfTrue="1" operator="lessThan">
      <formula>0</formula>
    </cfRule>
  </conditionalFormatting>
  <conditionalFormatting sqref="I354:S354">
    <cfRule type="cellIs" dxfId="244" priority="292" stopIfTrue="1" operator="lessThan">
      <formula>0</formula>
    </cfRule>
  </conditionalFormatting>
  <conditionalFormatting sqref="G354">
    <cfRule type="cellIs" dxfId="243" priority="291" stopIfTrue="1" operator="lessThan">
      <formula>0</formula>
    </cfRule>
  </conditionalFormatting>
  <conditionalFormatting sqref="G354">
    <cfRule type="cellIs" dxfId="242" priority="290" stopIfTrue="1" operator="lessThan">
      <formula>0</formula>
    </cfRule>
  </conditionalFormatting>
  <conditionalFormatting sqref="I355:S355">
    <cfRule type="cellIs" dxfId="241" priority="289" stopIfTrue="1" operator="lessThan">
      <formula>0</formula>
    </cfRule>
  </conditionalFormatting>
  <conditionalFormatting sqref="I355:S355">
    <cfRule type="cellIs" dxfId="240" priority="288" stopIfTrue="1" operator="lessThan">
      <formula>0</formula>
    </cfRule>
  </conditionalFormatting>
  <conditionalFormatting sqref="I355:S355">
    <cfRule type="cellIs" dxfId="239" priority="287" stopIfTrue="1" operator="lessThan">
      <formula>0</formula>
    </cfRule>
  </conditionalFormatting>
  <conditionalFormatting sqref="I355:S355">
    <cfRule type="cellIs" dxfId="238" priority="286" stopIfTrue="1" operator="lessThan">
      <formula>0</formula>
    </cfRule>
  </conditionalFormatting>
  <conditionalFormatting sqref="G356">
    <cfRule type="cellIs" dxfId="237" priority="285" stopIfTrue="1" operator="lessThan">
      <formula>0</formula>
    </cfRule>
  </conditionalFormatting>
  <conditionalFormatting sqref="G356">
    <cfRule type="cellIs" dxfId="236" priority="284" stopIfTrue="1" operator="lessThan">
      <formula>0</formula>
    </cfRule>
  </conditionalFormatting>
  <conditionalFormatting sqref="I356:S356">
    <cfRule type="cellIs" dxfId="235" priority="283" stopIfTrue="1" operator="lessThan">
      <formula>0</formula>
    </cfRule>
  </conditionalFormatting>
  <conditionalFormatting sqref="I356:S356">
    <cfRule type="cellIs" dxfId="234" priority="282" stopIfTrue="1" operator="lessThan">
      <formula>0</formula>
    </cfRule>
  </conditionalFormatting>
  <conditionalFormatting sqref="I356:S356">
    <cfRule type="cellIs" dxfId="233" priority="281" stopIfTrue="1" operator="lessThan">
      <formula>0</formula>
    </cfRule>
  </conditionalFormatting>
  <conditionalFormatting sqref="I356:S356">
    <cfRule type="cellIs" dxfId="232" priority="280" stopIfTrue="1" operator="lessThan">
      <formula>0</formula>
    </cfRule>
  </conditionalFormatting>
  <conditionalFormatting sqref="G359">
    <cfRule type="cellIs" dxfId="231" priority="273" stopIfTrue="1" operator="lessThan">
      <formula>0</formula>
    </cfRule>
  </conditionalFormatting>
  <conditionalFormatting sqref="D359:E359">
    <cfRule type="cellIs" dxfId="230" priority="279" stopIfTrue="1" operator="lessThan">
      <formula>0</formula>
    </cfRule>
  </conditionalFormatting>
  <conditionalFormatting sqref="C359:F359">
    <cfRule type="cellIs" dxfId="229" priority="278" stopIfTrue="1" operator="lessThan">
      <formula>0</formula>
    </cfRule>
  </conditionalFormatting>
  <conditionalFormatting sqref="C359">
    <cfRule type="cellIs" dxfId="228" priority="277" stopIfTrue="1" operator="lessThan">
      <formula>0</formula>
    </cfRule>
  </conditionalFormatting>
  <conditionalFormatting sqref="F359">
    <cfRule type="cellIs" dxfId="227" priority="276" stopIfTrue="1" operator="lessThan">
      <formula>0</formula>
    </cfRule>
  </conditionalFormatting>
  <conditionalFormatting sqref="H359:S359">
    <cfRule type="cellIs" dxfId="226" priority="275" stopIfTrue="1" operator="lessThan">
      <formula>0</formula>
    </cfRule>
  </conditionalFormatting>
  <conditionalFormatting sqref="H359:S359">
    <cfRule type="cellIs" dxfId="225" priority="274" stopIfTrue="1" operator="lessThan">
      <formula>0</formula>
    </cfRule>
  </conditionalFormatting>
  <conditionalFormatting sqref="G359">
    <cfRule type="cellIs" dxfId="224" priority="272" stopIfTrue="1" operator="lessThan">
      <formula>0</formula>
    </cfRule>
  </conditionalFormatting>
  <conditionalFormatting sqref="F16:G16">
    <cfRule type="cellIs" dxfId="223" priority="243" stopIfTrue="1" operator="lessThan">
      <formula>0</formula>
    </cfRule>
  </conditionalFormatting>
  <conditionalFormatting sqref="F16:G16">
    <cfRule type="cellIs" dxfId="222" priority="242" stopIfTrue="1" operator="lessThan">
      <formula>0</formula>
    </cfRule>
  </conditionalFormatting>
  <conditionalFormatting sqref="H29">
    <cfRule type="cellIs" dxfId="221" priority="254" stopIfTrue="1" operator="lessThan">
      <formula>0</formula>
    </cfRule>
  </conditionalFormatting>
  <conditionalFormatting sqref="H29">
    <cfRule type="cellIs" dxfId="220" priority="253" stopIfTrue="1" operator="lessThan">
      <formula>0</formula>
    </cfRule>
  </conditionalFormatting>
  <conditionalFormatting sqref="H29">
    <cfRule type="cellIs" dxfId="219" priority="252" stopIfTrue="1" operator="lessThan">
      <formula>0</formula>
    </cfRule>
  </conditionalFormatting>
  <conditionalFormatting sqref="H29">
    <cfRule type="cellIs" dxfId="218" priority="251" stopIfTrue="1" operator="lessThan">
      <formula>0</formula>
    </cfRule>
  </conditionalFormatting>
  <conditionalFormatting sqref="D29:E29">
    <cfRule type="cellIs" dxfId="217" priority="259" stopIfTrue="1" operator="lessThan">
      <formula>0</formula>
    </cfRule>
  </conditionalFormatting>
  <conditionalFormatting sqref="C29:E29">
    <cfRule type="cellIs" dxfId="216" priority="258" stopIfTrue="1" operator="lessThan">
      <formula>0</formula>
    </cfRule>
  </conditionalFormatting>
  <conditionalFormatting sqref="C29">
    <cfRule type="cellIs" dxfId="215" priority="257" stopIfTrue="1" operator="lessThan">
      <formula>0</formula>
    </cfRule>
  </conditionalFormatting>
  <conditionalFormatting sqref="F29:G29">
    <cfRule type="cellIs" dxfId="214" priority="256" stopIfTrue="1" operator="lessThan">
      <formula>0</formula>
    </cfRule>
  </conditionalFormatting>
  <conditionalFormatting sqref="F29:G29">
    <cfRule type="cellIs" dxfId="213" priority="255" stopIfTrue="1" operator="lessThan">
      <formula>0</formula>
    </cfRule>
  </conditionalFormatting>
  <conditionalFormatting sqref="I29:S29">
    <cfRule type="cellIs" dxfId="212" priority="250" stopIfTrue="1" operator="lessThan">
      <formula>0</formula>
    </cfRule>
  </conditionalFormatting>
  <conditionalFormatting sqref="I29:S29">
    <cfRule type="cellIs" dxfId="211" priority="249" stopIfTrue="1" operator="lessThan">
      <formula>0</formula>
    </cfRule>
  </conditionalFormatting>
  <conditionalFormatting sqref="I29:S29">
    <cfRule type="cellIs" dxfId="210" priority="248" stopIfTrue="1" operator="lessThan">
      <formula>0</formula>
    </cfRule>
  </conditionalFormatting>
  <conditionalFormatting sqref="I29:S29">
    <cfRule type="cellIs" dxfId="209" priority="247" stopIfTrue="1" operator="lessThan">
      <formula>0</formula>
    </cfRule>
  </conditionalFormatting>
  <conditionalFormatting sqref="I16:S16">
    <cfRule type="cellIs" dxfId="208" priority="234" stopIfTrue="1" operator="lessThan">
      <formula>0</formula>
    </cfRule>
  </conditionalFormatting>
  <conditionalFormatting sqref="I16:S16">
    <cfRule type="cellIs" dxfId="207" priority="235" stopIfTrue="1" operator="lessThan">
      <formula>0</formula>
    </cfRule>
  </conditionalFormatting>
  <conditionalFormatting sqref="I16:S16">
    <cfRule type="cellIs" dxfId="206" priority="237" stopIfTrue="1" operator="lessThan">
      <formula>0</formula>
    </cfRule>
  </conditionalFormatting>
  <conditionalFormatting sqref="I16:S16">
    <cfRule type="cellIs" dxfId="205" priority="236" stopIfTrue="1" operator="lessThan">
      <formula>0</formula>
    </cfRule>
  </conditionalFormatting>
  <conditionalFormatting sqref="D16:E16">
    <cfRule type="cellIs" dxfId="204" priority="246" stopIfTrue="1" operator="lessThan">
      <formula>0</formula>
    </cfRule>
  </conditionalFormatting>
  <conditionalFormatting sqref="C16:E16">
    <cfRule type="cellIs" dxfId="203" priority="245" stopIfTrue="1" operator="lessThan">
      <formula>0</formula>
    </cfRule>
  </conditionalFormatting>
  <conditionalFormatting sqref="C16">
    <cfRule type="cellIs" dxfId="202" priority="244" stopIfTrue="1" operator="lessThan">
      <formula>0</formula>
    </cfRule>
  </conditionalFormatting>
  <conditionalFormatting sqref="D24:E24">
    <cfRule type="cellIs" dxfId="201" priority="233" stopIfTrue="1" operator="lessThan">
      <formula>0</formula>
    </cfRule>
  </conditionalFormatting>
  <conditionalFormatting sqref="D24:E24">
    <cfRule type="cellIs" dxfId="200" priority="232" stopIfTrue="1" operator="lessThan">
      <formula>0</formula>
    </cfRule>
  </conditionalFormatting>
  <conditionalFormatting sqref="G24">
    <cfRule type="cellIs" dxfId="199" priority="231" stopIfTrue="1" operator="lessThan">
      <formula>0</formula>
    </cfRule>
  </conditionalFormatting>
  <conditionalFormatting sqref="G24">
    <cfRule type="cellIs" dxfId="198" priority="230" stopIfTrue="1" operator="lessThan">
      <formula>0</formula>
    </cfRule>
  </conditionalFormatting>
  <conditionalFormatting sqref="H24">
    <cfRule type="cellIs" dxfId="197" priority="226" stopIfTrue="1" operator="lessThan">
      <formula>0</formula>
    </cfRule>
  </conditionalFormatting>
  <conditionalFormatting sqref="H24">
    <cfRule type="cellIs" dxfId="196" priority="227" stopIfTrue="1" operator="lessThan">
      <formula>0</formula>
    </cfRule>
  </conditionalFormatting>
  <conditionalFormatting sqref="C24">
    <cfRule type="cellIs" dxfId="195" priority="228" stopIfTrue="1" operator="lessThan">
      <formula>0</formula>
    </cfRule>
  </conditionalFormatting>
  <conditionalFormatting sqref="H24">
    <cfRule type="cellIs" dxfId="194" priority="225" stopIfTrue="1" operator="lessThan">
      <formula>0</formula>
    </cfRule>
  </conditionalFormatting>
  <conditionalFormatting sqref="H24">
    <cfRule type="cellIs" dxfId="193" priority="224" stopIfTrue="1" operator="lessThan">
      <formula>0</formula>
    </cfRule>
  </conditionalFormatting>
  <conditionalFormatting sqref="I24:S24">
    <cfRule type="cellIs" dxfId="192" priority="222" stopIfTrue="1" operator="lessThan">
      <formula>0</formula>
    </cfRule>
  </conditionalFormatting>
  <conditionalFormatting sqref="I24:S24">
    <cfRule type="cellIs" dxfId="191" priority="223" stopIfTrue="1" operator="lessThan">
      <formula>0</formula>
    </cfRule>
  </conditionalFormatting>
  <conditionalFormatting sqref="I24:S24">
    <cfRule type="cellIs" dxfId="190" priority="220" stopIfTrue="1" operator="lessThan">
      <formula>0</formula>
    </cfRule>
  </conditionalFormatting>
  <conditionalFormatting sqref="I24:S24">
    <cfRule type="cellIs" dxfId="189" priority="221" stopIfTrue="1" operator="lessThan">
      <formula>0</formula>
    </cfRule>
  </conditionalFormatting>
  <conditionalFormatting sqref="C24">
    <cfRule type="cellIs" dxfId="188" priority="229" stopIfTrue="1" operator="lessThan">
      <formula>0</formula>
    </cfRule>
  </conditionalFormatting>
  <conditionalFormatting sqref="D15:E15">
    <cfRule type="cellIs" dxfId="187" priority="219" stopIfTrue="1" operator="lessThan">
      <formula>0</formula>
    </cfRule>
  </conditionalFormatting>
  <conditionalFormatting sqref="F15:G15">
    <cfRule type="cellIs" dxfId="186" priority="217" stopIfTrue="1" operator="lessThan">
      <formula>0</formula>
    </cfRule>
  </conditionalFormatting>
  <conditionalFormatting sqref="F15:G15">
    <cfRule type="cellIs" dxfId="185" priority="216" stopIfTrue="1" operator="lessThan">
      <formula>0</formula>
    </cfRule>
  </conditionalFormatting>
  <conditionalFormatting sqref="H15">
    <cfRule type="cellIs" dxfId="184" priority="212" stopIfTrue="1" operator="lessThan">
      <formula>0</formula>
    </cfRule>
  </conditionalFormatting>
  <conditionalFormatting sqref="H15">
    <cfRule type="cellIs" dxfId="183" priority="213" stopIfTrue="1" operator="lessThan">
      <formula>0</formula>
    </cfRule>
  </conditionalFormatting>
  <conditionalFormatting sqref="C15">
    <cfRule type="cellIs" dxfId="182" priority="214" stopIfTrue="1" operator="lessThan">
      <formula>0</formula>
    </cfRule>
  </conditionalFormatting>
  <conditionalFormatting sqref="D15:E15">
    <cfRule type="cellIs" dxfId="181" priority="218" stopIfTrue="1" operator="lessThan">
      <formula>0</formula>
    </cfRule>
  </conditionalFormatting>
  <conditionalFormatting sqref="H15">
    <cfRule type="cellIs" dxfId="180" priority="211" stopIfTrue="1" operator="lessThan">
      <formula>0</formula>
    </cfRule>
  </conditionalFormatting>
  <conditionalFormatting sqref="H15">
    <cfRule type="cellIs" dxfId="179" priority="210" stopIfTrue="1" operator="lessThan">
      <formula>0</formula>
    </cfRule>
  </conditionalFormatting>
  <conditionalFormatting sqref="I15:S15">
    <cfRule type="cellIs" dxfId="178" priority="208" stopIfTrue="1" operator="lessThan">
      <formula>0</formula>
    </cfRule>
  </conditionalFormatting>
  <conditionalFormatting sqref="I15:S15">
    <cfRule type="cellIs" dxfId="177" priority="209" stopIfTrue="1" operator="lessThan">
      <formula>0</formula>
    </cfRule>
  </conditionalFormatting>
  <conditionalFormatting sqref="I15:S15">
    <cfRule type="cellIs" dxfId="176" priority="206" stopIfTrue="1" operator="lessThan">
      <formula>0</formula>
    </cfRule>
  </conditionalFormatting>
  <conditionalFormatting sqref="I15:S15">
    <cfRule type="cellIs" dxfId="175" priority="207" stopIfTrue="1" operator="lessThan">
      <formula>0</formula>
    </cfRule>
  </conditionalFormatting>
  <conditionalFormatting sqref="C15">
    <cfRule type="cellIs" dxfId="174" priority="215" stopIfTrue="1" operator="lessThan">
      <formula>0</formula>
    </cfRule>
  </conditionalFormatting>
  <conditionalFormatting sqref="D12:E12">
    <cfRule type="cellIs" dxfId="173" priority="205" stopIfTrue="1" operator="lessThan">
      <formula>0</formula>
    </cfRule>
  </conditionalFormatting>
  <conditionalFormatting sqref="F12:G12">
    <cfRule type="cellIs" dxfId="172" priority="203" stopIfTrue="1" operator="lessThan">
      <formula>0</formula>
    </cfRule>
  </conditionalFormatting>
  <conditionalFormatting sqref="F12:G12">
    <cfRule type="cellIs" dxfId="171" priority="202" stopIfTrue="1" operator="lessThan">
      <formula>0</formula>
    </cfRule>
  </conditionalFormatting>
  <conditionalFormatting sqref="H12">
    <cfRule type="cellIs" dxfId="170" priority="198" stopIfTrue="1" operator="lessThan">
      <formula>0</formula>
    </cfRule>
  </conditionalFormatting>
  <conditionalFormatting sqref="H12">
    <cfRule type="cellIs" dxfId="169" priority="199" stopIfTrue="1" operator="lessThan">
      <formula>0</formula>
    </cfRule>
  </conditionalFormatting>
  <conditionalFormatting sqref="C12">
    <cfRule type="cellIs" dxfId="168" priority="200" stopIfTrue="1" operator="lessThan">
      <formula>0</formula>
    </cfRule>
  </conditionalFormatting>
  <conditionalFormatting sqref="D12:E12">
    <cfRule type="cellIs" dxfId="167" priority="204" stopIfTrue="1" operator="lessThan">
      <formula>0</formula>
    </cfRule>
  </conditionalFormatting>
  <conditionalFormatting sqref="H12">
    <cfRule type="cellIs" dxfId="166" priority="197" stopIfTrue="1" operator="lessThan">
      <formula>0</formula>
    </cfRule>
  </conditionalFormatting>
  <conditionalFormatting sqref="H12">
    <cfRule type="cellIs" dxfId="165" priority="196" stopIfTrue="1" operator="lessThan">
      <formula>0</formula>
    </cfRule>
  </conditionalFormatting>
  <conditionalFormatting sqref="I12:S12">
    <cfRule type="cellIs" dxfId="164" priority="194" stopIfTrue="1" operator="lessThan">
      <formula>0</formula>
    </cfRule>
  </conditionalFormatting>
  <conditionalFormatting sqref="I12:S12">
    <cfRule type="cellIs" dxfId="163" priority="195" stopIfTrue="1" operator="lessThan">
      <formula>0</formula>
    </cfRule>
  </conditionalFormatting>
  <conditionalFormatting sqref="I12:S12">
    <cfRule type="cellIs" dxfId="162" priority="192" stopIfTrue="1" operator="lessThan">
      <formula>0</formula>
    </cfRule>
  </conditionalFormatting>
  <conditionalFormatting sqref="I12:S12">
    <cfRule type="cellIs" dxfId="161" priority="193" stopIfTrue="1" operator="lessThan">
      <formula>0</formula>
    </cfRule>
  </conditionalFormatting>
  <conditionalFormatting sqref="C12">
    <cfRule type="cellIs" dxfId="160" priority="201" stopIfTrue="1" operator="lessThan">
      <formula>0</formula>
    </cfRule>
  </conditionalFormatting>
  <conditionalFormatting sqref="I28:S28">
    <cfRule type="cellIs" dxfId="159" priority="191" stopIfTrue="1" operator="lessThan">
      <formula>0</formula>
    </cfRule>
  </conditionalFormatting>
  <conditionalFormatting sqref="I28:S28">
    <cfRule type="cellIs" dxfId="158" priority="190" stopIfTrue="1" operator="lessThan">
      <formula>0</formula>
    </cfRule>
  </conditionalFormatting>
  <conditionalFormatting sqref="I28:S28">
    <cfRule type="cellIs" dxfId="157" priority="189" stopIfTrue="1" operator="lessThan">
      <formula>0</formula>
    </cfRule>
  </conditionalFormatting>
  <conditionalFormatting sqref="I28:S28">
    <cfRule type="cellIs" dxfId="156" priority="188" stopIfTrue="1" operator="lessThan">
      <formula>0</formula>
    </cfRule>
  </conditionalFormatting>
  <conditionalFormatting sqref="I90:S90">
    <cfRule type="cellIs" dxfId="155" priority="187" stopIfTrue="1" operator="lessThan">
      <formula>0</formula>
    </cfRule>
  </conditionalFormatting>
  <conditionalFormatting sqref="I90:S90">
    <cfRule type="cellIs" dxfId="154" priority="186" stopIfTrue="1" operator="lessThan">
      <formula>0</formula>
    </cfRule>
  </conditionalFormatting>
  <conditionalFormatting sqref="I90:S90">
    <cfRule type="cellIs" dxfId="153" priority="185" stopIfTrue="1" operator="lessThan">
      <formula>0</formula>
    </cfRule>
  </conditionalFormatting>
  <conditionalFormatting sqref="I90:S90">
    <cfRule type="cellIs" dxfId="152" priority="184" stopIfTrue="1" operator="lessThan">
      <formula>0</formula>
    </cfRule>
  </conditionalFormatting>
  <conditionalFormatting sqref="C135">
    <cfRule type="cellIs" dxfId="151" priority="183" stopIfTrue="1" operator="lessThan">
      <formula>0</formula>
    </cfRule>
  </conditionalFormatting>
  <conditionalFormatting sqref="C135">
    <cfRule type="cellIs" dxfId="150" priority="182" stopIfTrue="1" operator="lessThan">
      <formula>0</formula>
    </cfRule>
  </conditionalFormatting>
  <conditionalFormatting sqref="G69">
    <cfRule type="cellIs" dxfId="149" priority="150" stopIfTrue="1" operator="lessThan">
      <formula>0</formula>
    </cfRule>
  </conditionalFormatting>
  <conditionalFormatting sqref="G69">
    <cfRule type="cellIs" dxfId="148" priority="149" stopIfTrue="1" operator="lessThan">
      <formula>0</formula>
    </cfRule>
  </conditionalFormatting>
  <conditionalFormatting sqref="F24">
    <cfRule type="cellIs" dxfId="147" priority="152" stopIfTrue="1" operator="lessThan">
      <formula>0</formula>
    </cfRule>
  </conditionalFormatting>
  <conditionalFormatting sqref="F24">
    <cfRule type="cellIs" dxfId="146" priority="151" stopIfTrue="1" operator="lessThan">
      <formula>0</formula>
    </cfRule>
  </conditionalFormatting>
  <conditionalFormatting sqref="H194:H199">
    <cfRule type="cellIs" dxfId="145" priority="134" stopIfTrue="1" operator="lessThan">
      <formula>0</formula>
    </cfRule>
  </conditionalFormatting>
  <conditionalFormatting sqref="H194:H199">
    <cfRule type="cellIs" dxfId="144" priority="133" stopIfTrue="1" operator="lessThan">
      <formula>0</formula>
    </cfRule>
  </conditionalFormatting>
  <conditionalFormatting sqref="H194:H199">
    <cfRule type="cellIs" dxfId="143" priority="132" stopIfTrue="1" operator="lessThan">
      <formula>0</formula>
    </cfRule>
  </conditionalFormatting>
  <conditionalFormatting sqref="H194:H199">
    <cfRule type="cellIs" dxfId="142" priority="131" stopIfTrue="1" operator="lessThan">
      <formula>0</formula>
    </cfRule>
  </conditionalFormatting>
  <conditionalFormatting sqref="C194:C199">
    <cfRule type="cellIs" dxfId="141" priority="130" stopIfTrue="1" operator="lessThan">
      <formula>0</formula>
    </cfRule>
  </conditionalFormatting>
  <conditionalFormatting sqref="C194:C199">
    <cfRule type="cellIs" dxfId="140" priority="129" stopIfTrue="1" operator="lessThan">
      <formula>0</formula>
    </cfRule>
  </conditionalFormatting>
  <conditionalFormatting sqref="H16">
    <cfRule type="cellIs" dxfId="139" priority="145" stopIfTrue="1" operator="lessThan">
      <formula>0</formula>
    </cfRule>
  </conditionalFormatting>
  <conditionalFormatting sqref="H16">
    <cfRule type="cellIs" dxfId="138" priority="146" stopIfTrue="1" operator="lessThan">
      <formula>0</formula>
    </cfRule>
  </conditionalFormatting>
  <conditionalFormatting sqref="H16">
    <cfRule type="cellIs" dxfId="137" priority="148" stopIfTrue="1" operator="lessThan">
      <formula>0</formula>
    </cfRule>
  </conditionalFormatting>
  <conditionalFormatting sqref="H16">
    <cfRule type="cellIs" dxfId="136" priority="147" stopIfTrue="1" operator="lessThan">
      <formula>0</formula>
    </cfRule>
  </conditionalFormatting>
  <conditionalFormatting sqref="I344:S344">
    <cfRule type="cellIs" dxfId="135" priority="144" stopIfTrue="1" operator="lessThan">
      <formula>0</formula>
    </cfRule>
  </conditionalFormatting>
  <conditionalFormatting sqref="I344:S344">
    <cfRule type="cellIs" dxfId="134" priority="143" stopIfTrue="1" operator="lessThan">
      <formula>0</formula>
    </cfRule>
  </conditionalFormatting>
  <conditionalFormatting sqref="I344:S344">
    <cfRule type="cellIs" dxfId="133" priority="142" stopIfTrue="1" operator="lessThan">
      <formula>0</formula>
    </cfRule>
  </conditionalFormatting>
  <conditionalFormatting sqref="I344:S344">
    <cfRule type="cellIs" dxfId="132" priority="141" stopIfTrue="1" operator="lessThan">
      <formula>0</formula>
    </cfRule>
  </conditionalFormatting>
  <conditionalFormatting sqref="I345:S345">
    <cfRule type="cellIs" dxfId="131" priority="140" stopIfTrue="1" operator="lessThan">
      <formula>0</formula>
    </cfRule>
  </conditionalFormatting>
  <conditionalFormatting sqref="I345:S345">
    <cfRule type="cellIs" dxfId="130" priority="139" stopIfTrue="1" operator="lessThan">
      <formula>0</formula>
    </cfRule>
  </conditionalFormatting>
  <conditionalFormatting sqref="I345:S345">
    <cfRule type="cellIs" dxfId="129" priority="138" stopIfTrue="1" operator="lessThan">
      <formula>0</formula>
    </cfRule>
  </conditionalFormatting>
  <conditionalFormatting sqref="I345:S345">
    <cfRule type="cellIs" dxfId="128" priority="137" stopIfTrue="1" operator="lessThan">
      <formula>0</formula>
    </cfRule>
  </conditionalFormatting>
  <conditionalFormatting sqref="D194:E199">
    <cfRule type="cellIs" dxfId="127" priority="136" stopIfTrue="1" operator="lessThan">
      <formula>0</formula>
    </cfRule>
  </conditionalFormatting>
  <conditionalFormatting sqref="D194:E199">
    <cfRule type="cellIs" dxfId="126" priority="135" stopIfTrue="1" operator="lessThan">
      <formula>0</formula>
    </cfRule>
  </conditionalFormatting>
  <conditionalFormatting sqref="C194:C199">
    <cfRule type="cellIs" dxfId="125" priority="128" stopIfTrue="1" operator="lessThan">
      <formula>0</formula>
    </cfRule>
  </conditionalFormatting>
  <conditionalFormatting sqref="C194:C199">
    <cfRule type="cellIs" dxfId="124" priority="127" stopIfTrue="1" operator="lessThan">
      <formula>0</formula>
    </cfRule>
  </conditionalFormatting>
  <conditionalFormatting sqref="F194:F199">
    <cfRule type="cellIs" dxfId="123" priority="126" stopIfTrue="1" operator="lessThan">
      <formula>0</formula>
    </cfRule>
  </conditionalFormatting>
  <conditionalFormatting sqref="F194:F199">
    <cfRule type="cellIs" dxfId="122" priority="125" stopIfTrue="1" operator="lessThan">
      <formula>0</formula>
    </cfRule>
  </conditionalFormatting>
  <conditionalFormatting sqref="G194:G199">
    <cfRule type="cellIs" dxfId="121" priority="124" stopIfTrue="1" operator="lessThan">
      <formula>0</formula>
    </cfRule>
  </conditionalFormatting>
  <conditionalFormatting sqref="G194:G199">
    <cfRule type="cellIs" dxfId="120" priority="123" stopIfTrue="1" operator="lessThan">
      <formula>0</formula>
    </cfRule>
  </conditionalFormatting>
  <conditionalFormatting sqref="I194:S199">
    <cfRule type="cellIs" dxfId="119" priority="122" stopIfTrue="1" operator="lessThan">
      <formula>0</formula>
    </cfRule>
  </conditionalFormatting>
  <conditionalFormatting sqref="I194:S199">
    <cfRule type="cellIs" dxfId="118" priority="121" stopIfTrue="1" operator="lessThan">
      <formula>0</formula>
    </cfRule>
  </conditionalFormatting>
  <conditionalFormatting sqref="I194:S199">
    <cfRule type="cellIs" dxfId="117" priority="120" stopIfTrue="1" operator="lessThan">
      <formula>0</formula>
    </cfRule>
  </conditionalFormatting>
  <conditionalFormatting sqref="I194:S199">
    <cfRule type="cellIs" dxfId="116" priority="119" stopIfTrue="1" operator="lessThan">
      <formula>0</formula>
    </cfRule>
  </conditionalFormatting>
  <conditionalFormatting sqref="F189:F193">
    <cfRule type="cellIs" dxfId="115" priority="118" stopIfTrue="1" operator="lessThan">
      <formula>0</formula>
    </cfRule>
  </conditionalFormatting>
  <conditionalFormatting sqref="F189:F193">
    <cfRule type="cellIs" dxfId="114" priority="117" stopIfTrue="1" operator="lessThan">
      <formula>0</formula>
    </cfRule>
  </conditionalFormatting>
  <conditionalFormatting sqref="C285:S286">
    <cfRule type="cellIs" dxfId="113" priority="116" stopIfTrue="1" operator="lessThan">
      <formula>0</formula>
    </cfRule>
  </conditionalFormatting>
  <conditionalFormatting sqref="D273:E278">
    <cfRule type="cellIs" dxfId="112" priority="115" stopIfTrue="1" operator="lessThan">
      <formula>0</formula>
    </cfRule>
  </conditionalFormatting>
  <conditionalFormatting sqref="D273:E278">
    <cfRule type="cellIs" dxfId="111" priority="114" stopIfTrue="1" operator="lessThan">
      <formula>0</formula>
    </cfRule>
  </conditionalFormatting>
  <conditionalFormatting sqref="H273:H278">
    <cfRule type="cellIs" dxfId="110" priority="113" stopIfTrue="1" operator="lessThan">
      <formula>0</formula>
    </cfRule>
  </conditionalFormatting>
  <conditionalFormatting sqref="H273:H278">
    <cfRule type="cellIs" dxfId="109" priority="112" stopIfTrue="1" operator="lessThan">
      <formula>0</formula>
    </cfRule>
  </conditionalFormatting>
  <conditionalFormatting sqref="H273:H278">
    <cfRule type="cellIs" dxfId="108" priority="111" stopIfTrue="1" operator="lessThan">
      <formula>0</formula>
    </cfRule>
  </conditionalFormatting>
  <conditionalFormatting sqref="H273:H278">
    <cfRule type="cellIs" dxfId="107" priority="110" stopIfTrue="1" operator="lessThan">
      <formula>0</formula>
    </cfRule>
  </conditionalFormatting>
  <conditionalFormatting sqref="C273:C278">
    <cfRule type="cellIs" dxfId="106" priority="107" stopIfTrue="1" operator="lessThan">
      <formula>0</formula>
    </cfRule>
  </conditionalFormatting>
  <conditionalFormatting sqref="C273:C278">
    <cfRule type="cellIs" dxfId="105" priority="106" stopIfTrue="1" operator="lessThan">
      <formula>0</formula>
    </cfRule>
  </conditionalFormatting>
  <conditionalFormatting sqref="C273:C278">
    <cfRule type="cellIs" dxfId="104" priority="109" stopIfTrue="1" operator="lessThan">
      <formula>0</formula>
    </cfRule>
  </conditionalFormatting>
  <conditionalFormatting sqref="C273:C278">
    <cfRule type="cellIs" dxfId="103" priority="108" stopIfTrue="1" operator="lessThan">
      <formula>0</formula>
    </cfRule>
  </conditionalFormatting>
  <conditionalFormatting sqref="F273">
    <cfRule type="cellIs" dxfId="102" priority="105" stopIfTrue="1" operator="lessThan">
      <formula>0</formula>
    </cfRule>
  </conditionalFormatting>
  <conditionalFormatting sqref="F273">
    <cfRule type="cellIs" dxfId="101" priority="104" stopIfTrue="1" operator="lessThan">
      <formula>0</formula>
    </cfRule>
  </conditionalFormatting>
  <conditionalFormatting sqref="G273:G278">
    <cfRule type="cellIs" dxfId="100" priority="103" stopIfTrue="1" operator="lessThan">
      <formula>0</formula>
    </cfRule>
  </conditionalFormatting>
  <conditionalFormatting sqref="G273:G278">
    <cfRule type="cellIs" dxfId="99" priority="102" stopIfTrue="1" operator="lessThan">
      <formula>0</formula>
    </cfRule>
  </conditionalFormatting>
  <conditionalFormatting sqref="I273:S278">
    <cfRule type="cellIs" dxfId="98" priority="101" stopIfTrue="1" operator="lessThan">
      <formula>0</formula>
    </cfRule>
  </conditionalFormatting>
  <conditionalFormatting sqref="I273:S278">
    <cfRule type="cellIs" dxfId="97" priority="100" stopIfTrue="1" operator="lessThan">
      <formula>0</formula>
    </cfRule>
  </conditionalFormatting>
  <conditionalFormatting sqref="I273:S278">
    <cfRule type="cellIs" dxfId="96" priority="99" stopIfTrue="1" operator="lessThan">
      <formula>0</formula>
    </cfRule>
  </conditionalFormatting>
  <conditionalFormatting sqref="I273:S278">
    <cfRule type="cellIs" dxfId="95" priority="98" stopIfTrue="1" operator="lessThan">
      <formula>0</formula>
    </cfRule>
  </conditionalFormatting>
  <conditionalFormatting sqref="H279:H284">
    <cfRule type="cellIs" dxfId="94" priority="95" stopIfTrue="1" operator="lessThan">
      <formula>0</formula>
    </cfRule>
  </conditionalFormatting>
  <conditionalFormatting sqref="H279:H284">
    <cfRule type="cellIs" dxfId="93" priority="94" stopIfTrue="1" operator="lessThan">
      <formula>0</formula>
    </cfRule>
  </conditionalFormatting>
  <conditionalFormatting sqref="H279:H284">
    <cfRule type="cellIs" dxfId="92" priority="93" stopIfTrue="1" operator="lessThan">
      <formula>0</formula>
    </cfRule>
  </conditionalFormatting>
  <conditionalFormatting sqref="H279:H284">
    <cfRule type="cellIs" dxfId="91" priority="92" stopIfTrue="1" operator="lessThan">
      <formula>0</formula>
    </cfRule>
  </conditionalFormatting>
  <conditionalFormatting sqref="C279:C284">
    <cfRule type="cellIs" dxfId="90" priority="91" stopIfTrue="1" operator="lessThan">
      <formula>0</formula>
    </cfRule>
  </conditionalFormatting>
  <conditionalFormatting sqref="C279:C284">
    <cfRule type="cellIs" dxfId="89" priority="90" stopIfTrue="1" operator="lessThan">
      <formula>0</formula>
    </cfRule>
  </conditionalFormatting>
  <conditionalFormatting sqref="D279:E284">
    <cfRule type="cellIs" dxfId="88" priority="97" stopIfTrue="1" operator="lessThan">
      <formula>0</formula>
    </cfRule>
  </conditionalFormatting>
  <conditionalFormatting sqref="D279:E284">
    <cfRule type="cellIs" dxfId="87" priority="96" stopIfTrue="1" operator="lessThan">
      <formula>0</formula>
    </cfRule>
  </conditionalFormatting>
  <conditionalFormatting sqref="C279:C284">
    <cfRule type="cellIs" dxfId="86" priority="89" stopIfTrue="1" operator="lessThan">
      <formula>0</formula>
    </cfRule>
  </conditionalFormatting>
  <conditionalFormatting sqref="C279:C284">
    <cfRule type="cellIs" dxfId="85" priority="88" stopIfTrue="1" operator="lessThan">
      <formula>0</formula>
    </cfRule>
  </conditionalFormatting>
  <conditionalFormatting sqref="F279:F284">
    <cfRule type="cellIs" dxfId="84" priority="87" stopIfTrue="1" operator="lessThan">
      <formula>0</formula>
    </cfRule>
  </conditionalFormatting>
  <conditionalFormatting sqref="F279:F284">
    <cfRule type="cellIs" dxfId="83" priority="86" stopIfTrue="1" operator="lessThan">
      <formula>0</formula>
    </cfRule>
  </conditionalFormatting>
  <conditionalFormatting sqref="G279:G284">
    <cfRule type="cellIs" dxfId="82" priority="85" stopIfTrue="1" operator="lessThan">
      <formula>0</formula>
    </cfRule>
  </conditionalFormatting>
  <conditionalFormatting sqref="G279:G284">
    <cfRule type="cellIs" dxfId="81" priority="84" stopIfTrue="1" operator="lessThan">
      <formula>0</formula>
    </cfRule>
  </conditionalFormatting>
  <conditionalFormatting sqref="I279:S284">
    <cfRule type="cellIs" dxfId="80" priority="83" stopIfTrue="1" operator="lessThan">
      <formula>0</formula>
    </cfRule>
  </conditionalFormatting>
  <conditionalFormatting sqref="I279:S284">
    <cfRule type="cellIs" dxfId="79" priority="82" stopIfTrue="1" operator="lessThan">
      <formula>0</formula>
    </cfRule>
  </conditionalFormatting>
  <conditionalFormatting sqref="I279:S284">
    <cfRule type="cellIs" dxfId="78" priority="81" stopIfTrue="1" operator="lessThan">
      <formula>0</formula>
    </cfRule>
  </conditionalFormatting>
  <conditionalFormatting sqref="I279:S284">
    <cfRule type="cellIs" dxfId="77" priority="80" stopIfTrue="1" operator="lessThan">
      <formula>0</formula>
    </cfRule>
  </conditionalFormatting>
  <conditionalFormatting sqref="F274:F278">
    <cfRule type="cellIs" dxfId="76" priority="79" stopIfTrue="1" operator="lessThan">
      <formula>0</formula>
    </cfRule>
  </conditionalFormatting>
  <conditionalFormatting sqref="F274:F278">
    <cfRule type="cellIs" dxfId="75" priority="78" stopIfTrue="1" operator="lessThan">
      <formula>0</formula>
    </cfRule>
  </conditionalFormatting>
  <conditionalFormatting sqref="O18">
    <cfRule type="cellIs" dxfId="74" priority="62" stopIfTrue="1" operator="lessThan">
      <formula>0</formula>
    </cfRule>
  </conditionalFormatting>
  <conditionalFormatting sqref="K18:P18 C18:G18">
    <cfRule type="cellIs" dxfId="73" priority="76" stopIfTrue="1" operator="lessThan">
      <formula>0</formula>
    </cfRule>
  </conditionalFormatting>
  <conditionalFormatting sqref="D18:E18">
    <cfRule type="cellIs" dxfId="72" priority="77" stopIfTrue="1" operator="lessThan">
      <formula>0</formula>
    </cfRule>
  </conditionalFormatting>
  <conditionalFormatting sqref="M18">
    <cfRule type="cellIs" dxfId="71" priority="75" stopIfTrue="1" operator="lessThan">
      <formula>0</formula>
    </cfRule>
  </conditionalFormatting>
  <conditionalFormatting sqref="C18">
    <cfRule type="cellIs" dxfId="70" priority="74" stopIfTrue="1" operator="lessThan">
      <formula>0</formula>
    </cfRule>
  </conditionalFormatting>
  <conditionalFormatting sqref="L18">
    <cfRule type="cellIs" dxfId="69" priority="71" stopIfTrue="1" operator="lessThan">
      <formula>0</formula>
    </cfRule>
  </conditionalFormatting>
  <conditionalFormatting sqref="L18">
    <cfRule type="cellIs" dxfId="68" priority="70" stopIfTrue="1" operator="lessThan">
      <formula>0</formula>
    </cfRule>
  </conditionalFormatting>
  <conditionalFormatting sqref="K18">
    <cfRule type="cellIs" dxfId="67" priority="73" stopIfTrue="1" operator="lessThan">
      <formula>0</formula>
    </cfRule>
  </conditionalFormatting>
  <conditionalFormatting sqref="K18">
    <cfRule type="cellIs" dxfId="66" priority="72" stopIfTrue="1" operator="lessThan">
      <formula>0</formula>
    </cfRule>
  </conditionalFormatting>
  <conditionalFormatting sqref="I18">
    <cfRule type="cellIs" dxfId="65" priority="66" stopIfTrue="1" operator="lessThan">
      <formula>0</formula>
    </cfRule>
  </conditionalFormatting>
  <conditionalFormatting sqref="F18:G18">
    <cfRule type="cellIs" dxfId="64" priority="69" stopIfTrue="1" operator="lessThan">
      <formula>0</formula>
    </cfRule>
  </conditionalFormatting>
  <conditionalFormatting sqref="H18:S18">
    <cfRule type="cellIs" dxfId="63" priority="67" stopIfTrue="1" operator="lessThan">
      <formula>0</formula>
    </cfRule>
  </conditionalFormatting>
  <conditionalFormatting sqref="H18:S18">
    <cfRule type="cellIs" dxfId="62" priority="68" stopIfTrue="1" operator="lessThan">
      <formula>0</formula>
    </cfRule>
  </conditionalFormatting>
  <conditionalFormatting sqref="I18">
    <cfRule type="cellIs" dxfId="61" priority="65" stopIfTrue="1" operator="lessThan">
      <formula>0</formula>
    </cfRule>
  </conditionalFormatting>
  <conditionalFormatting sqref="J18">
    <cfRule type="cellIs" dxfId="60" priority="63" stopIfTrue="1" operator="lessThan">
      <formula>0</formula>
    </cfRule>
  </conditionalFormatting>
  <conditionalFormatting sqref="J18">
    <cfRule type="cellIs" dxfId="59" priority="64" stopIfTrue="1" operator="lessThan">
      <formula>0</formula>
    </cfRule>
  </conditionalFormatting>
  <conditionalFormatting sqref="O18">
    <cfRule type="cellIs" dxfId="58" priority="61" stopIfTrue="1" operator="lessThan">
      <formula>0</formula>
    </cfRule>
  </conditionalFormatting>
  <conditionalFormatting sqref="D19:E19">
    <cfRule type="cellIs" dxfId="57" priority="60" stopIfTrue="1" operator="lessThan">
      <formula>0</formula>
    </cfRule>
  </conditionalFormatting>
  <conditionalFormatting sqref="D19:E19">
    <cfRule type="cellIs" dxfId="56" priority="59" stopIfTrue="1" operator="lessThan">
      <formula>0</formula>
    </cfRule>
  </conditionalFormatting>
  <conditionalFormatting sqref="G19">
    <cfRule type="cellIs" dxfId="55" priority="58" stopIfTrue="1" operator="lessThan">
      <formula>0</formula>
    </cfRule>
  </conditionalFormatting>
  <conditionalFormatting sqref="G19">
    <cfRule type="cellIs" dxfId="54" priority="57" stopIfTrue="1" operator="lessThan">
      <formula>0</formula>
    </cfRule>
  </conditionalFormatting>
  <conditionalFormatting sqref="H19">
    <cfRule type="cellIs" dxfId="53" priority="53" stopIfTrue="1" operator="lessThan">
      <formula>0</formula>
    </cfRule>
  </conditionalFormatting>
  <conditionalFormatting sqref="H19">
    <cfRule type="cellIs" dxfId="52" priority="54" stopIfTrue="1" operator="lessThan">
      <formula>0</formula>
    </cfRule>
  </conditionalFormatting>
  <conditionalFormatting sqref="C19">
    <cfRule type="cellIs" dxfId="51" priority="55" stopIfTrue="1" operator="lessThan">
      <formula>0</formula>
    </cfRule>
  </conditionalFormatting>
  <conditionalFormatting sqref="H19">
    <cfRule type="cellIs" dxfId="50" priority="52" stopIfTrue="1" operator="lessThan">
      <formula>0</formula>
    </cfRule>
  </conditionalFormatting>
  <conditionalFormatting sqref="H19">
    <cfRule type="cellIs" dxfId="49" priority="51" stopIfTrue="1" operator="lessThan">
      <formula>0</formula>
    </cfRule>
  </conditionalFormatting>
  <conditionalFormatting sqref="I19:S19">
    <cfRule type="cellIs" dxfId="48" priority="49" stopIfTrue="1" operator="lessThan">
      <formula>0</formula>
    </cfRule>
  </conditionalFormatting>
  <conditionalFormatting sqref="I19:S19">
    <cfRule type="cellIs" dxfId="47" priority="50" stopIfTrue="1" operator="lessThan">
      <formula>0</formula>
    </cfRule>
  </conditionalFormatting>
  <conditionalFormatting sqref="I19:S19">
    <cfRule type="cellIs" dxfId="46" priority="47" stopIfTrue="1" operator="lessThan">
      <formula>0</formula>
    </cfRule>
  </conditionalFormatting>
  <conditionalFormatting sqref="I19:S19">
    <cfRule type="cellIs" dxfId="45" priority="48" stopIfTrue="1" operator="lessThan">
      <formula>0</formula>
    </cfRule>
  </conditionalFormatting>
  <conditionalFormatting sqref="C19">
    <cfRule type="cellIs" dxfId="44" priority="56" stopIfTrue="1" operator="lessThan">
      <formula>0</formula>
    </cfRule>
  </conditionalFormatting>
  <conditionalFormatting sqref="F19">
    <cfRule type="cellIs" dxfId="43" priority="46" stopIfTrue="1" operator="lessThan">
      <formula>0</formula>
    </cfRule>
  </conditionalFormatting>
  <conditionalFormatting sqref="F19">
    <cfRule type="cellIs" dxfId="42" priority="45" stopIfTrue="1" operator="lessThan">
      <formula>0</formula>
    </cfRule>
  </conditionalFormatting>
  <conditionalFormatting sqref="D362:E362">
    <cfRule type="cellIs" dxfId="41" priority="43" stopIfTrue="1" operator="lessThan">
      <formula>0</formula>
    </cfRule>
  </conditionalFormatting>
  <conditionalFormatting sqref="D362:E362">
    <cfRule type="cellIs" dxfId="40" priority="44" stopIfTrue="1" operator="lessThan">
      <formula>0</formula>
    </cfRule>
  </conditionalFormatting>
  <conditionalFormatting sqref="H362">
    <cfRule type="cellIs" dxfId="39" priority="42" stopIfTrue="1" operator="lessThan">
      <formula>0</formula>
    </cfRule>
  </conditionalFormatting>
  <conditionalFormatting sqref="H362">
    <cfRule type="cellIs" dxfId="38" priority="41" stopIfTrue="1" operator="lessThan">
      <formula>0</formula>
    </cfRule>
  </conditionalFormatting>
  <conditionalFormatting sqref="H362">
    <cfRule type="cellIs" dxfId="37" priority="40" stopIfTrue="1" operator="lessThan">
      <formula>0</formula>
    </cfRule>
  </conditionalFormatting>
  <conditionalFormatting sqref="H362">
    <cfRule type="cellIs" dxfId="36" priority="39" stopIfTrue="1" operator="lessThan">
      <formula>0</formula>
    </cfRule>
  </conditionalFormatting>
  <conditionalFormatting sqref="I362:S362">
    <cfRule type="cellIs" dxfId="35" priority="38" stopIfTrue="1" operator="lessThan">
      <formula>0</formula>
    </cfRule>
  </conditionalFormatting>
  <conditionalFormatting sqref="I362:S362">
    <cfRule type="cellIs" dxfId="34" priority="37" stopIfTrue="1" operator="lessThan">
      <formula>0</formula>
    </cfRule>
  </conditionalFormatting>
  <conditionalFormatting sqref="I362:S362">
    <cfRule type="cellIs" dxfId="33" priority="36" stopIfTrue="1" operator="lessThan">
      <formula>0</formula>
    </cfRule>
  </conditionalFormatting>
  <conditionalFormatting sqref="I362:S362">
    <cfRule type="cellIs" dxfId="32" priority="35" stopIfTrue="1" operator="lessThan">
      <formula>0</formula>
    </cfRule>
  </conditionalFormatting>
  <conditionalFormatting sqref="G362">
    <cfRule type="cellIs" dxfId="31" priority="34" stopIfTrue="1" operator="lessThan">
      <formula>0</formula>
    </cfRule>
  </conditionalFormatting>
  <conditionalFormatting sqref="G362">
    <cfRule type="cellIs" dxfId="30" priority="33" stopIfTrue="1" operator="lessThan">
      <formula>0</formula>
    </cfRule>
  </conditionalFormatting>
  <conditionalFormatting sqref="C362">
    <cfRule type="cellIs" dxfId="29" priority="32" stopIfTrue="1" operator="lessThan">
      <formula>0</formula>
    </cfRule>
  </conditionalFormatting>
  <conditionalFormatting sqref="C362">
    <cfRule type="cellIs" dxfId="28" priority="31" stopIfTrue="1" operator="lessThan">
      <formula>0</formula>
    </cfRule>
  </conditionalFormatting>
  <conditionalFormatting sqref="F362">
    <cfRule type="cellIs" dxfId="27" priority="30" stopIfTrue="1" operator="lessThan">
      <formula>0</formula>
    </cfRule>
  </conditionalFormatting>
  <conditionalFormatting sqref="F362">
    <cfRule type="cellIs" dxfId="26" priority="29" stopIfTrue="1" operator="lessThan">
      <formula>0</formula>
    </cfRule>
  </conditionalFormatting>
  <conditionalFormatting sqref="I169:S169">
    <cfRule type="cellIs" dxfId="25" priority="28" stopIfTrue="1" operator="lessThan">
      <formula>0</formula>
    </cfRule>
  </conditionalFormatting>
  <conditionalFormatting sqref="I169:S169">
    <cfRule type="cellIs" dxfId="24" priority="27" stopIfTrue="1" operator="lessThan">
      <formula>0</formula>
    </cfRule>
  </conditionalFormatting>
  <conditionalFormatting sqref="I172:S172">
    <cfRule type="cellIs" dxfId="23" priority="26" stopIfTrue="1" operator="lessThan">
      <formula>0</formula>
    </cfRule>
  </conditionalFormatting>
  <conditionalFormatting sqref="I172:S172">
    <cfRule type="cellIs" dxfId="22" priority="25" stopIfTrue="1" operator="lessThan">
      <formula>0</formula>
    </cfRule>
  </conditionalFormatting>
  <conditionalFormatting sqref="D207:E207">
    <cfRule type="cellIs" dxfId="21" priority="24" stopIfTrue="1" operator="lessThan">
      <formula>0</formula>
    </cfRule>
  </conditionalFormatting>
  <conditionalFormatting sqref="F207">
    <cfRule type="cellIs" dxfId="20" priority="21" stopIfTrue="1" operator="lessThan">
      <formula>0</formula>
    </cfRule>
  </conditionalFormatting>
  <conditionalFormatting sqref="C207:F207">
    <cfRule type="cellIs" dxfId="19" priority="23" stopIfTrue="1" operator="lessThan">
      <formula>0</formula>
    </cfRule>
  </conditionalFormatting>
  <conditionalFormatting sqref="C207">
    <cfRule type="cellIs" dxfId="18" priority="22" stopIfTrue="1" operator="lessThan">
      <formula>0</formula>
    </cfRule>
  </conditionalFormatting>
  <conditionalFormatting sqref="H207">
    <cfRule type="cellIs" dxfId="17" priority="18" stopIfTrue="1" operator="lessThan">
      <formula>0</formula>
    </cfRule>
  </conditionalFormatting>
  <conditionalFormatting sqref="H207">
    <cfRule type="cellIs" dxfId="16" priority="17" stopIfTrue="1" operator="lessThan">
      <formula>0</formula>
    </cfRule>
  </conditionalFormatting>
  <conditionalFormatting sqref="G207">
    <cfRule type="cellIs" dxfId="15" priority="16" stopIfTrue="1" operator="lessThan">
      <formula>0</formula>
    </cfRule>
  </conditionalFormatting>
  <conditionalFormatting sqref="G207">
    <cfRule type="cellIs" dxfId="14" priority="15" stopIfTrue="1" operator="lessThan">
      <formula>0</formula>
    </cfRule>
  </conditionalFormatting>
  <conditionalFormatting sqref="I207:S207">
    <cfRule type="cellIs" dxfId="13" priority="14" stopIfTrue="1" operator="lessThan">
      <formula>0</formula>
    </cfRule>
  </conditionalFormatting>
  <conditionalFormatting sqref="I207:S207">
    <cfRule type="cellIs" dxfId="12" priority="13" stopIfTrue="1" operator="lessThan">
      <formula>0</formula>
    </cfRule>
  </conditionalFormatting>
  <conditionalFormatting sqref="I210:S210">
    <cfRule type="cellIs" dxfId="11" priority="12" stopIfTrue="1" operator="lessThan">
      <formula>0</formula>
    </cfRule>
  </conditionalFormatting>
  <conditionalFormatting sqref="I210:S210">
    <cfRule type="cellIs" dxfId="10" priority="11" stopIfTrue="1" operator="lessThan">
      <formula>0</formula>
    </cfRule>
  </conditionalFormatting>
  <conditionalFormatting sqref="D237:E237">
    <cfRule type="cellIs" dxfId="9" priority="10" stopIfTrue="1" operator="lessThan">
      <formula>0</formula>
    </cfRule>
  </conditionalFormatting>
  <conditionalFormatting sqref="F237 H237:S237">
    <cfRule type="cellIs" dxfId="8" priority="9" stopIfTrue="1" operator="lessThan">
      <formula>0</formula>
    </cfRule>
  </conditionalFormatting>
  <conditionalFormatting sqref="F237 H237:S237">
    <cfRule type="cellIs" dxfId="7" priority="8" stopIfTrue="1" operator="lessThan">
      <formula>0</formula>
    </cfRule>
  </conditionalFormatting>
  <conditionalFormatting sqref="F237 H237:S237">
    <cfRule type="cellIs" dxfId="6" priority="7" stopIfTrue="1" operator="lessThan">
      <formula>0</formula>
    </cfRule>
  </conditionalFormatting>
  <conditionalFormatting sqref="F237 H237:S237">
    <cfRule type="cellIs" dxfId="5" priority="6" stopIfTrue="1" operator="lessThan">
      <formula>0</formula>
    </cfRule>
  </conditionalFormatting>
  <conditionalFormatting sqref="G237">
    <cfRule type="cellIs" dxfId="4" priority="5" stopIfTrue="1" operator="lessThan">
      <formula>0</formula>
    </cfRule>
  </conditionalFormatting>
  <conditionalFormatting sqref="G237">
    <cfRule type="cellIs" dxfId="3" priority="4" stopIfTrue="1" operator="lessThan">
      <formula>0</formula>
    </cfRule>
  </conditionalFormatting>
  <conditionalFormatting sqref="C47">
    <cfRule type="cellIs" dxfId="2" priority="3" stopIfTrue="1" operator="lessThan">
      <formula>0</formula>
    </cfRule>
  </conditionalFormatting>
  <conditionalFormatting sqref="C47">
    <cfRule type="cellIs" dxfId="1" priority="2" stopIfTrue="1" operator="lessThan">
      <formula>0</formula>
    </cfRule>
  </conditionalFormatting>
  <conditionalFormatting sqref="E11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horizontalDpi="0" verticalDpi="0" r:id="rId1"/>
  <customProperties>
    <customPr name="EpmWorksheetKeyString_GUID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EC906-BAB0-4E1C-923D-88A3F648381F}">
  <dimension ref="B2:Z16"/>
  <sheetViews>
    <sheetView workbookViewId="0">
      <selection activeCell="C3" sqref="C3"/>
    </sheetView>
  </sheetViews>
  <sheetFormatPr defaultRowHeight="15" x14ac:dyDescent="0.25"/>
  <cols>
    <col min="2" max="2" width="14.85546875" bestFit="1" customWidth="1"/>
    <col min="3" max="3" width="27" style="170" customWidth="1"/>
    <col min="4" max="4" width="23.28515625" style="170" customWidth="1"/>
    <col min="5" max="5" width="16.140625" style="170" bestFit="1" customWidth="1"/>
    <col min="6" max="6" width="41.42578125" style="170" bestFit="1" customWidth="1"/>
    <col min="7" max="7" width="16.85546875" style="170" bestFit="1" customWidth="1"/>
    <col min="8" max="8" width="36.140625" style="170" bestFit="1" customWidth="1"/>
    <col min="9" max="9" width="14.28515625" style="170" bestFit="1" customWidth="1"/>
    <col min="10" max="10" width="41.140625" style="170" customWidth="1"/>
    <col min="11" max="11" width="14.28515625" style="170" customWidth="1"/>
    <col min="12" max="12" width="15.7109375" bestFit="1" customWidth="1"/>
    <col min="13" max="14" width="15.42578125" bestFit="1" customWidth="1"/>
    <col min="15" max="17" width="15.5703125" bestFit="1" customWidth="1"/>
    <col min="18" max="18" width="14.85546875" bestFit="1" customWidth="1"/>
    <col min="19" max="19" width="15.7109375" bestFit="1" customWidth="1"/>
    <col min="20" max="24" width="15.5703125" bestFit="1" customWidth="1"/>
    <col min="26" max="26" width="15.5703125" bestFit="1" customWidth="1"/>
  </cols>
  <sheetData>
    <row r="2" spans="2:26" x14ac:dyDescent="0.25">
      <c r="B2" t="s">
        <v>1153</v>
      </c>
      <c r="C2" s="170" t="s">
        <v>842</v>
      </c>
      <c r="D2" s="170" t="s">
        <v>490</v>
      </c>
      <c r="E2" t="s">
        <v>1154</v>
      </c>
      <c r="F2" s="170" t="s">
        <v>824</v>
      </c>
      <c r="G2" t="s">
        <v>1155</v>
      </c>
      <c r="H2" s="170" t="s">
        <v>1156</v>
      </c>
      <c r="I2" s="170" t="s">
        <v>7</v>
      </c>
      <c r="J2" s="170" t="s">
        <v>1157</v>
      </c>
      <c r="K2" s="170" t="s">
        <v>881</v>
      </c>
      <c r="L2" s="170" t="s">
        <v>1158</v>
      </c>
      <c r="M2" s="170" t="s">
        <v>1159</v>
      </c>
      <c r="N2" s="170" t="s">
        <v>862</v>
      </c>
      <c r="O2" s="170" t="s">
        <v>1160</v>
      </c>
      <c r="P2" s="170" t="s">
        <v>1161</v>
      </c>
      <c r="Q2" s="170" t="s">
        <v>877</v>
      </c>
      <c r="R2" s="170" t="s">
        <v>1162</v>
      </c>
      <c r="S2" s="170" t="s">
        <v>1163</v>
      </c>
      <c r="T2" s="170" t="s">
        <v>1164</v>
      </c>
      <c r="U2" s="170" t="s">
        <v>1165</v>
      </c>
      <c r="V2" s="170" t="s">
        <v>1166</v>
      </c>
      <c r="W2" s="170" t="s">
        <v>1167</v>
      </c>
      <c r="X2" s="170" t="s">
        <v>1168</v>
      </c>
      <c r="Y2" s="170" t="s">
        <v>8</v>
      </c>
      <c r="Z2" s="170" t="s">
        <v>873</v>
      </c>
    </row>
    <row r="3" spans="2:26" x14ac:dyDescent="0.25">
      <c r="B3" t="s">
        <v>1221</v>
      </c>
      <c r="C3" s="170" t="s">
        <v>1146</v>
      </c>
      <c r="D3" s="170" t="s">
        <v>1169</v>
      </c>
      <c r="E3" s="170" t="s">
        <v>1179</v>
      </c>
      <c r="F3" s="170" t="s">
        <v>1145</v>
      </c>
      <c r="G3" s="170" t="s">
        <v>1180</v>
      </c>
      <c r="H3" t="s">
        <v>1147</v>
      </c>
      <c r="I3" s="118" t="s">
        <v>1182</v>
      </c>
      <c r="J3" s="167" t="s">
        <v>1181</v>
      </c>
      <c r="L3" s="170" t="s">
        <v>1170</v>
      </c>
      <c r="M3" s="170" t="s">
        <v>1171</v>
      </c>
      <c r="N3" s="170" t="s">
        <v>1171</v>
      </c>
      <c r="O3" s="170" t="s">
        <v>1171</v>
      </c>
      <c r="P3" s="170" t="s">
        <v>1171</v>
      </c>
      <c r="Q3" s="170" t="s">
        <v>1171</v>
      </c>
      <c r="R3" s="170" t="s">
        <v>1172</v>
      </c>
      <c r="S3" s="170" t="s">
        <v>1171</v>
      </c>
      <c r="T3" s="170" t="s">
        <v>1171</v>
      </c>
      <c r="U3" s="170" t="s">
        <v>1171</v>
      </c>
      <c r="V3" s="170" t="s">
        <v>1171</v>
      </c>
      <c r="W3" s="170" t="s">
        <v>1171</v>
      </c>
      <c r="X3" s="170" t="s">
        <v>1171</v>
      </c>
      <c r="Y3" s="170" t="s">
        <v>1173</v>
      </c>
      <c r="Z3" s="170" t="s">
        <v>1171</v>
      </c>
    </row>
    <row r="4" spans="2:26" x14ac:dyDescent="0.25">
      <c r="B4" t="s">
        <v>1221</v>
      </c>
      <c r="C4" s="170" t="s">
        <v>1146</v>
      </c>
      <c r="D4" s="170" t="s">
        <v>1169</v>
      </c>
      <c r="E4" s="170" t="s">
        <v>1179</v>
      </c>
      <c r="F4" s="170" t="s">
        <v>1145</v>
      </c>
      <c r="G4" s="170" t="s">
        <v>1183</v>
      </c>
      <c r="H4" t="s">
        <v>1148</v>
      </c>
      <c r="I4" s="118" t="s">
        <v>1185</v>
      </c>
      <c r="J4" s="167" t="s">
        <v>1184</v>
      </c>
      <c r="L4" s="170" t="s">
        <v>1170</v>
      </c>
      <c r="M4" s="170" t="s">
        <v>1171</v>
      </c>
      <c r="N4" s="170" t="s">
        <v>1171</v>
      </c>
      <c r="O4" s="170" t="s">
        <v>1171</v>
      </c>
      <c r="P4" s="170" t="s">
        <v>1171</v>
      </c>
      <c r="Q4" s="170" t="s">
        <v>1171</v>
      </c>
      <c r="R4" s="170" t="s">
        <v>1172</v>
      </c>
      <c r="S4" s="170" t="s">
        <v>1171</v>
      </c>
      <c r="T4" s="170" t="s">
        <v>1171</v>
      </c>
      <c r="U4" s="170" t="s">
        <v>1171</v>
      </c>
      <c r="V4" s="170" t="s">
        <v>1171</v>
      </c>
      <c r="W4" s="170" t="s">
        <v>1171</v>
      </c>
      <c r="X4" s="170" t="s">
        <v>1171</v>
      </c>
      <c r="Y4" s="170" t="s">
        <v>1173</v>
      </c>
      <c r="Z4" s="170" t="s">
        <v>1171</v>
      </c>
    </row>
    <row r="5" spans="2:26" x14ac:dyDescent="0.25">
      <c r="B5" t="s">
        <v>1221</v>
      </c>
      <c r="C5" s="170" t="s">
        <v>1146</v>
      </c>
      <c r="D5" s="170" t="s">
        <v>1169</v>
      </c>
      <c r="E5" s="170" t="s">
        <v>1179</v>
      </c>
      <c r="F5" s="170" t="s">
        <v>1145</v>
      </c>
      <c r="G5" s="170" t="s">
        <v>1186</v>
      </c>
      <c r="H5" t="s">
        <v>1149</v>
      </c>
      <c r="I5" s="118" t="s">
        <v>1187</v>
      </c>
      <c r="J5" s="167" t="s">
        <v>1177</v>
      </c>
      <c r="L5" s="170" t="s">
        <v>1170</v>
      </c>
      <c r="M5" s="170" t="s">
        <v>1171</v>
      </c>
      <c r="N5" s="170" t="s">
        <v>1171</v>
      </c>
      <c r="O5" s="170" t="s">
        <v>1171</v>
      </c>
      <c r="P5" s="170" t="s">
        <v>1171</v>
      </c>
      <c r="Q5" s="170" t="s">
        <v>1171</v>
      </c>
      <c r="R5" s="170" t="s">
        <v>1172</v>
      </c>
      <c r="S5" s="170" t="s">
        <v>1171</v>
      </c>
      <c r="T5" s="170" t="s">
        <v>1171</v>
      </c>
      <c r="U5" s="170" t="s">
        <v>1171</v>
      </c>
      <c r="V5" s="170" t="s">
        <v>1171</v>
      </c>
      <c r="W5" s="170" t="s">
        <v>1171</v>
      </c>
      <c r="X5" s="170" t="s">
        <v>1171</v>
      </c>
      <c r="Y5" s="170" t="s">
        <v>1173</v>
      </c>
      <c r="Z5" s="170" t="s">
        <v>1171</v>
      </c>
    </row>
    <row r="6" spans="2:26" x14ac:dyDescent="0.25">
      <c r="B6" t="s">
        <v>1221</v>
      </c>
      <c r="C6" s="170" t="s">
        <v>1146</v>
      </c>
      <c r="D6" s="170" t="s">
        <v>1169</v>
      </c>
      <c r="E6" s="170" t="s">
        <v>1179</v>
      </c>
      <c r="F6" s="170" t="s">
        <v>1145</v>
      </c>
      <c r="G6" s="170" t="s">
        <v>1186</v>
      </c>
      <c r="H6" t="s">
        <v>1149</v>
      </c>
      <c r="I6" s="118" t="s">
        <v>1190</v>
      </c>
      <c r="J6" s="167" t="s">
        <v>1188</v>
      </c>
      <c r="L6" s="170" t="s">
        <v>1170</v>
      </c>
      <c r="M6" s="170" t="s">
        <v>1171</v>
      </c>
      <c r="N6" s="170" t="s">
        <v>1171</v>
      </c>
      <c r="O6" s="170" t="s">
        <v>1171</v>
      </c>
      <c r="P6" s="170" t="s">
        <v>1171</v>
      </c>
      <c r="Q6" s="170" t="s">
        <v>1171</v>
      </c>
      <c r="R6" s="170" t="s">
        <v>1172</v>
      </c>
      <c r="S6" s="170" t="s">
        <v>1171</v>
      </c>
      <c r="T6" s="170" t="s">
        <v>1171</v>
      </c>
      <c r="U6" s="170" t="s">
        <v>1171</v>
      </c>
      <c r="V6" s="170" t="s">
        <v>1171</v>
      </c>
      <c r="W6" s="170" t="s">
        <v>1171</v>
      </c>
      <c r="X6" s="170" t="s">
        <v>1171</v>
      </c>
      <c r="Y6" s="170" t="s">
        <v>1173</v>
      </c>
      <c r="Z6" s="170" t="s">
        <v>1171</v>
      </c>
    </row>
    <row r="7" spans="2:26" x14ac:dyDescent="0.25">
      <c r="B7" t="s">
        <v>1221</v>
      </c>
      <c r="C7" s="170" t="s">
        <v>1146</v>
      </c>
      <c r="D7" s="170" t="s">
        <v>1169</v>
      </c>
      <c r="E7" s="170" t="s">
        <v>1179</v>
      </c>
      <c r="F7" s="170" t="s">
        <v>1145</v>
      </c>
      <c r="G7" s="170" t="s">
        <v>1186</v>
      </c>
      <c r="H7" t="s">
        <v>1149</v>
      </c>
      <c r="I7" s="118" t="s">
        <v>1191</v>
      </c>
      <c r="J7" s="167" t="s">
        <v>1189</v>
      </c>
      <c r="L7" s="170" t="s">
        <v>1170</v>
      </c>
      <c r="M7" s="170" t="s">
        <v>1171</v>
      </c>
      <c r="N7" s="170" t="s">
        <v>1171</v>
      </c>
      <c r="O7" s="170" t="s">
        <v>1171</v>
      </c>
      <c r="P7" s="170" t="s">
        <v>1171</v>
      </c>
      <c r="Q7" s="170" t="s">
        <v>1171</v>
      </c>
      <c r="R7" s="170" t="s">
        <v>1172</v>
      </c>
      <c r="S7" s="170" t="s">
        <v>1171</v>
      </c>
      <c r="T7" s="170" t="s">
        <v>1171</v>
      </c>
      <c r="U7" s="170" t="s">
        <v>1171</v>
      </c>
      <c r="V7" s="170" t="s">
        <v>1171</v>
      </c>
      <c r="W7" s="170" t="s">
        <v>1171</v>
      </c>
      <c r="X7" s="170" t="s">
        <v>1171</v>
      </c>
      <c r="Y7" s="170" t="s">
        <v>1173</v>
      </c>
      <c r="Z7" s="170" t="s">
        <v>1171</v>
      </c>
    </row>
    <row r="8" spans="2:26" x14ac:dyDescent="0.25">
      <c r="B8" t="s">
        <v>1221</v>
      </c>
      <c r="C8" s="170" t="s">
        <v>1146</v>
      </c>
      <c r="D8" s="170" t="s">
        <v>1169</v>
      </c>
      <c r="E8" s="170" t="s">
        <v>1193</v>
      </c>
      <c r="F8" s="167" t="s">
        <v>1192</v>
      </c>
      <c r="G8" s="170" t="s">
        <v>1195</v>
      </c>
      <c r="H8" t="s">
        <v>1194</v>
      </c>
      <c r="I8" s="118" t="s">
        <v>1197</v>
      </c>
      <c r="J8" s="167" t="s">
        <v>1196</v>
      </c>
      <c r="L8" s="170" t="s">
        <v>1170</v>
      </c>
      <c r="M8" s="170" t="s">
        <v>1171</v>
      </c>
      <c r="N8" s="170" t="s">
        <v>1171</v>
      </c>
      <c r="O8" s="170" t="s">
        <v>1171</v>
      </c>
      <c r="P8" s="170" t="s">
        <v>1171</v>
      </c>
      <c r="Q8" s="170" t="s">
        <v>1171</v>
      </c>
      <c r="R8" s="170" t="s">
        <v>1172</v>
      </c>
      <c r="S8" s="170" t="s">
        <v>1171</v>
      </c>
      <c r="T8" s="170" t="s">
        <v>1171</v>
      </c>
      <c r="U8" s="170" t="s">
        <v>1171</v>
      </c>
      <c r="V8" s="170" t="s">
        <v>1171</v>
      </c>
      <c r="W8" s="170" t="s">
        <v>1171</v>
      </c>
      <c r="X8" s="170" t="s">
        <v>1171</v>
      </c>
      <c r="Y8" s="170" t="s">
        <v>1173</v>
      </c>
      <c r="Z8" s="170" t="s">
        <v>1171</v>
      </c>
    </row>
    <row r="9" spans="2:26" x14ac:dyDescent="0.25">
      <c r="B9" t="s">
        <v>1221</v>
      </c>
      <c r="C9" s="170" t="s">
        <v>1146</v>
      </c>
      <c r="D9" s="170" t="s">
        <v>1169</v>
      </c>
      <c r="E9" s="170" t="s">
        <v>1200</v>
      </c>
      <c r="F9" s="167" t="s">
        <v>1199</v>
      </c>
      <c r="G9" s="170" t="s">
        <v>1201</v>
      </c>
      <c r="H9" t="s">
        <v>1198</v>
      </c>
      <c r="I9" s="118" t="s">
        <v>1203</v>
      </c>
      <c r="J9" s="167" t="s">
        <v>1202</v>
      </c>
      <c r="L9" s="170" t="s">
        <v>1170</v>
      </c>
      <c r="M9" s="170" t="s">
        <v>1171</v>
      </c>
      <c r="N9" s="170" t="s">
        <v>1171</v>
      </c>
      <c r="O9" s="170" t="s">
        <v>1171</v>
      </c>
      <c r="P9" s="170" t="s">
        <v>1171</v>
      </c>
      <c r="Q9" s="170" t="s">
        <v>1171</v>
      </c>
      <c r="R9" s="170" t="s">
        <v>1172</v>
      </c>
      <c r="S9" s="170" t="s">
        <v>1171</v>
      </c>
      <c r="T9" s="170" t="s">
        <v>1171</v>
      </c>
      <c r="U9" s="170" t="s">
        <v>1171</v>
      </c>
      <c r="V9" s="170" t="s">
        <v>1171</v>
      </c>
      <c r="W9" s="170" t="s">
        <v>1171</v>
      </c>
      <c r="X9" s="170" t="s">
        <v>1171</v>
      </c>
      <c r="Y9" s="170" t="s">
        <v>1173</v>
      </c>
      <c r="Z9" s="170" t="s">
        <v>1171</v>
      </c>
    </row>
    <row r="10" spans="2:26" x14ac:dyDescent="0.25">
      <c r="B10" t="s">
        <v>1221</v>
      </c>
      <c r="C10" s="170" t="s">
        <v>1146</v>
      </c>
      <c r="D10" s="170" t="s">
        <v>1169</v>
      </c>
      <c r="E10" s="170" t="s">
        <v>1206</v>
      </c>
      <c r="F10" s="167" t="s">
        <v>1204</v>
      </c>
      <c r="G10" s="170" t="s">
        <v>1208</v>
      </c>
      <c r="H10" t="s">
        <v>1207</v>
      </c>
      <c r="I10" s="118" t="s">
        <v>1209</v>
      </c>
      <c r="J10" s="167" t="s">
        <v>1178</v>
      </c>
      <c r="L10" s="170" t="s">
        <v>1170</v>
      </c>
      <c r="M10" s="170" t="s">
        <v>1171</v>
      </c>
      <c r="N10" s="170" t="s">
        <v>1171</v>
      </c>
      <c r="O10" s="170" t="s">
        <v>1171</v>
      </c>
      <c r="P10" s="170" t="s">
        <v>1171</v>
      </c>
      <c r="Q10" s="170" t="s">
        <v>1171</v>
      </c>
      <c r="R10" s="170" t="s">
        <v>1172</v>
      </c>
      <c r="S10" s="170" t="s">
        <v>1171</v>
      </c>
      <c r="T10" s="170" t="s">
        <v>1171</v>
      </c>
      <c r="U10" s="170" t="s">
        <v>1171</v>
      </c>
      <c r="V10" s="170" t="s">
        <v>1171</v>
      </c>
      <c r="W10" s="170" t="s">
        <v>1171</v>
      </c>
      <c r="X10" s="170" t="s">
        <v>1171</v>
      </c>
      <c r="Y10" s="170" t="s">
        <v>1173</v>
      </c>
      <c r="Z10" s="170" t="s">
        <v>1171</v>
      </c>
    </row>
    <row r="11" spans="2:26" x14ac:dyDescent="0.25">
      <c r="B11" t="s">
        <v>1221</v>
      </c>
      <c r="C11" s="170" t="s">
        <v>1146</v>
      </c>
      <c r="D11" s="170" t="s">
        <v>1169</v>
      </c>
      <c r="E11" s="170" t="s">
        <v>1206</v>
      </c>
      <c r="F11" s="167" t="s">
        <v>1204</v>
      </c>
      <c r="G11" s="170" t="s">
        <v>1208</v>
      </c>
      <c r="H11" t="s">
        <v>1207</v>
      </c>
      <c r="I11" s="118" t="s">
        <v>1210</v>
      </c>
      <c r="J11" s="167" t="s">
        <v>1188</v>
      </c>
      <c r="L11" s="170" t="s">
        <v>1170</v>
      </c>
      <c r="M11" s="170" t="s">
        <v>1171</v>
      </c>
      <c r="N11" s="170" t="s">
        <v>1171</v>
      </c>
      <c r="O11" s="170" t="s">
        <v>1171</v>
      </c>
      <c r="P11" s="170" t="s">
        <v>1171</v>
      </c>
      <c r="Q11" s="170" t="s">
        <v>1171</v>
      </c>
      <c r="R11" s="170" t="s">
        <v>1172</v>
      </c>
      <c r="S11" s="170" t="s">
        <v>1171</v>
      </c>
      <c r="T11" s="170" t="s">
        <v>1171</v>
      </c>
      <c r="U11" s="170" t="s">
        <v>1171</v>
      </c>
      <c r="V11" s="170" t="s">
        <v>1171</v>
      </c>
      <c r="W11" s="170" t="s">
        <v>1171</v>
      </c>
      <c r="X11" s="170" t="s">
        <v>1171</v>
      </c>
      <c r="Y11" s="170" t="s">
        <v>1173</v>
      </c>
      <c r="Z11" s="170" t="s">
        <v>1171</v>
      </c>
    </row>
    <row r="12" spans="2:26" x14ac:dyDescent="0.25">
      <c r="B12" t="s">
        <v>1221</v>
      </c>
      <c r="C12" s="170" t="s">
        <v>1146</v>
      </c>
      <c r="D12" s="170" t="s">
        <v>1169</v>
      </c>
      <c r="E12" s="170" t="s">
        <v>1205</v>
      </c>
      <c r="F12" s="167" t="s">
        <v>1211</v>
      </c>
      <c r="G12" s="170" t="s">
        <v>1213</v>
      </c>
      <c r="H12" t="s">
        <v>1212</v>
      </c>
      <c r="I12" s="118" t="s">
        <v>1216</v>
      </c>
      <c r="J12" s="167" t="s">
        <v>1176</v>
      </c>
      <c r="L12" s="170" t="s">
        <v>1170</v>
      </c>
      <c r="M12" s="170" t="s">
        <v>1171</v>
      </c>
      <c r="N12" s="170" t="s">
        <v>1171</v>
      </c>
      <c r="O12" s="170" t="s">
        <v>1171</v>
      </c>
      <c r="P12" s="170" t="s">
        <v>1171</v>
      </c>
      <c r="Q12" s="170" t="s">
        <v>1171</v>
      </c>
      <c r="R12" s="170" t="s">
        <v>1172</v>
      </c>
      <c r="S12" s="170" t="s">
        <v>1171</v>
      </c>
      <c r="T12" s="170" t="s">
        <v>1171</v>
      </c>
      <c r="U12" s="170" t="s">
        <v>1171</v>
      </c>
      <c r="V12" s="170" t="s">
        <v>1171</v>
      </c>
      <c r="W12" s="170" t="s">
        <v>1171</v>
      </c>
      <c r="X12" s="170" t="s">
        <v>1171</v>
      </c>
      <c r="Y12" s="170" t="s">
        <v>1173</v>
      </c>
      <c r="Z12" s="170" t="s">
        <v>1171</v>
      </c>
    </row>
    <row r="13" spans="2:26" x14ac:dyDescent="0.25">
      <c r="B13" t="s">
        <v>1221</v>
      </c>
      <c r="C13" s="170" t="s">
        <v>1146</v>
      </c>
      <c r="D13" s="170" t="s">
        <v>1169</v>
      </c>
      <c r="E13" s="170" t="s">
        <v>1205</v>
      </c>
      <c r="F13" s="167" t="s">
        <v>1211</v>
      </c>
      <c r="G13" s="170" t="s">
        <v>1213</v>
      </c>
      <c r="H13" t="s">
        <v>1212</v>
      </c>
      <c r="I13" s="118" t="s">
        <v>1217</v>
      </c>
      <c r="J13" s="167" t="s">
        <v>1214</v>
      </c>
      <c r="L13" s="170" t="s">
        <v>1170</v>
      </c>
      <c r="M13" s="170" t="s">
        <v>1171</v>
      </c>
      <c r="N13" s="170" t="s">
        <v>1171</v>
      </c>
      <c r="O13" s="170" t="s">
        <v>1171</v>
      </c>
      <c r="P13" s="170" t="s">
        <v>1171</v>
      </c>
      <c r="Q13" s="170" t="s">
        <v>1171</v>
      </c>
      <c r="R13" s="170" t="s">
        <v>1172</v>
      </c>
      <c r="S13" s="170" t="s">
        <v>1171</v>
      </c>
      <c r="T13" s="170" t="s">
        <v>1171</v>
      </c>
      <c r="U13" s="170" t="s">
        <v>1171</v>
      </c>
      <c r="V13" s="170" t="s">
        <v>1171</v>
      </c>
      <c r="W13" s="170" t="s">
        <v>1171</v>
      </c>
      <c r="X13" s="170" t="s">
        <v>1171</v>
      </c>
      <c r="Y13" s="170" t="s">
        <v>1173</v>
      </c>
      <c r="Z13" s="170" t="s">
        <v>1171</v>
      </c>
    </row>
    <row r="14" spans="2:26" x14ac:dyDescent="0.25">
      <c r="B14" t="s">
        <v>1221</v>
      </c>
      <c r="C14" s="170" t="s">
        <v>1146</v>
      </c>
      <c r="D14" s="170" t="s">
        <v>1169</v>
      </c>
      <c r="E14" s="170" t="s">
        <v>1205</v>
      </c>
      <c r="F14" s="167" t="s">
        <v>1211</v>
      </c>
      <c r="G14" s="170" t="s">
        <v>1213</v>
      </c>
      <c r="H14" t="s">
        <v>1212</v>
      </c>
      <c r="I14" s="118" t="s">
        <v>1218</v>
      </c>
      <c r="J14" s="167" t="s">
        <v>1174</v>
      </c>
      <c r="L14" s="170" t="s">
        <v>1170</v>
      </c>
      <c r="M14" s="170" t="s">
        <v>1171</v>
      </c>
      <c r="N14" s="170" t="s">
        <v>1171</v>
      </c>
      <c r="O14" s="170" t="s">
        <v>1171</v>
      </c>
      <c r="P14" s="170" t="s">
        <v>1171</v>
      </c>
      <c r="Q14" s="170" t="s">
        <v>1171</v>
      </c>
      <c r="R14" s="170" t="s">
        <v>1172</v>
      </c>
      <c r="S14" s="170" t="s">
        <v>1171</v>
      </c>
      <c r="T14" s="170" t="s">
        <v>1171</v>
      </c>
      <c r="U14" s="170" t="s">
        <v>1171</v>
      </c>
      <c r="V14" s="170" t="s">
        <v>1171</v>
      </c>
      <c r="W14" s="170" t="s">
        <v>1171</v>
      </c>
      <c r="X14" s="170" t="s">
        <v>1171</v>
      </c>
      <c r="Y14" s="170" t="s">
        <v>1173</v>
      </c>
      <c r="Z14" s="170" t="s">
        <v>1171</v>
      </c>
    </row>
    <row r="15" spans="2:26" x14ac:dyDescent="0.25">
      <c r="B15" t="s">
        <v>1221</v>
      </c>
      <c r="C15" s="170" t="s">
        <v>1146</v>
      </c>
      <c r="D15" s="170" t="s">
        <v>1169</v>
      </c>
      <c r="E15" s="170" t="s">
        <v>1205</v>
      </c>
      <c r="F15" s="167" t="s">
        <v>1211</v>
      </c>
      <c r="G15" s="170" t="s">
        <v>1213</v>
      </c>
      <c r="H15" t="s">
        <v>1212</v>
      </c>
      <c r="I15" s="118" t="s">
        <v>1219</v>
      </c>
      <c r="J15" s="167" t="s">
        <v>1175</v>
      </c>
      <c r="L15" s="170" t="s">
        <v>1170</v>
      </c>
      <c r="M15" s="170" t="s">
        <v>1171</v>
      </c>
      <c r="N15" s="170" t="s">
        <v>1171</v>
      </c>
      <c r="O15" s="170" t="s">
        <v>1171</v>
      </c>
      <c r="P15" s="170" t="s">
        <v>1171</v>
      </c>
      <c r="Q15" s="170" t="s">
        <v>1171</v>
      </c>
      <c r="R15" s="170" t="s">
        <v>1172</v>
      </c>
      <c r="S15" s="170" t="s">
        <v>1171</v>
      </c>
      <c r="T15" s="170" t="s">
        <v>1171</v>
      </c>
      <c r="U15" s="170" t="s">
        <v>1171</v>
      </c>
      <c r="V15" s="170" t="s">
        <v>1171</v>
      </c>
      <c r="W15" s="170" t="s">
        <v>1171</v>
      </c>
      <c r="X15" s="170" t="s">
        <v>1171</v>
      </c>
      <c r="Y15" s="170" t="s">
        <v>1173</v>
      </c>
      <c r="Z15" s="170" t="s">
        <v>1171</v>
      </c>
    </row>
    <row r="16" spans="2:26" x14ac:dyDescent="0.25">
      <c r="B16" t="s">
        <v>1221</v>
      </c>
      <c r="C16" s="170" t="s">
        <v>1146</v>
      </c>
      <c r="D16" s="170" t="s">
        <v>1169</v>
      </c>
      <c r="E16" s="170" t="s">
        <v>1205</v>
      </c>
      <c r="F16" s="167" t="s">
        <v>1211</v>
      </c>
      <c r="G16" s="170" t="s">
        <v>1213</v>
      </c>
      <c r="H16" t="s">
        <v>1212</v>
      </c>
      <c r="I16" s="118" t="s">
        <v>1220</v>
      </c>
      <c r="J16" s="167" t="s">
        <v>1215</v>
      </c>
      <c r="L16" s="170" t="s">
        <v>1170</v>
      </c>
      <c r="M16" s="170" t="s">
        <v>1171</v>
      </c>
      <c r="N16" s="170" t="s">
        <v>1171</v>
      </c>
      <c r="O16" s="170" t="s">
        <v>1171</v>
      </c>
      <c r="P16" s="170" t="s">
        <v>1171</v>
      </c>
      <c r="Q16" s="170" t="s">
        <v>1171</v>
      </c>
      <c r="R16" s="170" t="s">
        <v>1172</v>
      </c>
      <c r="S16" s="170" t="s">
        <v>1171</v>
      </c>
      <c r="T16" s="170" t="s">
        <v>1171</v>
      </c>
      <c r="U16" s="170" t="s">
        <v>1171</v>
      </c>
      <c r="V16" s="170" t="s">
        <v>1171</v>
      </c>
      <c r="W16" s="170" t="s">
        <v>1171</v>
      </c>
      <c r="X16" s="170" t="s">
        <v>1171</v>
      </c>
      <c r="Y16" s="170" t="s">
        <v>1173</v>
      </c>
      <c r="Z16" s="170" t="s">
        <v>1171</v>
      </c>
    </row>
  </sheetData>
  <autoFilter ref="B2:Z2" xr:uid="{7AFD5072-8164-48FB-91E3-13AC94E27411}">
    <sortState xmlns:xlrd2="http://schemas.microsoft.com/office/spreadsheetml/2017/richdata2" ref="B3:Z16">
      <sortCondition ref="E2"/>
    </sortState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0F4E2-7010-4C92-B1B1-F33210B87FEC}">
  <dimension ref="A3:H303"/>
  <sheetViews>
    <sheetView topLeftCell="A250" workbookViewId="0">
      <selection activeCell="B48" sqref="B48"/>
    </sheetView>
  </sheetViews>
  <sheetFormatPr defaultRowHeight="15" x14ac:dyDescent="0.25"/>
  <cols>
    <col min="1" max="1" width="27.42578125" bestFit="1" customWidth="1"/>
    <col min="2" max="2" width="41.7109375" customWidth="1"/>
    <col min="3" max="3" width="33.5703125" customWidth="1"/>
    <col min="4" max="4" width="21.7109375" customWidth="1"/>
    <col min="8" max="8" width="27" bestFit="1" customWidth="1"/>
  </cols>
  <sheetData>
    <row r="3" spans="1:4" x14ac:dyDescent="0.25">
      <c r="A3" t="s">
        <v>869</v>
      </c>
      <c r="B3" t="s">
        <v>870</v>
      </c>
      <c r="C3" t="s">
        <v>871</v>
      </c>
    </row>
    <row r="4" spans="1:4" x14ac:dyDescent="0.25">
      <c r="A4" t="s">
        <v>872</v>
      </c>
      <c r="B4" t="s">
        <v>873</v>
      </c>
    </row>
    <row r="5" spans="1:4" x14ac:dyDescent="0.25">
      <c r="A5" t="s">
        <v>874</v>
      </c>
      <c r="B5" t="s">
        <v>873</v>
      </c>
    </row>
    <row r="6" spans="1:4" x14ac:dyDescent="0.25">
      <c r="A6" t="s">
        <v>875</v>
      </c>
      <c r="B6" t="s">
        <v>873</v>
      </c>
    </row>
    <row r="7" spans="1:4" x14ac:dyDescent="0.25">
      <c r="A7" t="s">
        <v>876</v>
      </c>
      <c r="B7" t="s">
        <v>877</v>
      </c>
    </row>
    <row r="8" spans="1:4" x14ac:dyDescent="0.25">
      <c r="A8" t="s">
        <v>842</v>
      </c>
      <c r="B8" t="s">
        <v>7</v>
      </c>
      <c r="C8" t="s">
        <v>842</v>
      </c>
    </row>
    <row r="9" spans="1:4" x14ac:dyDescent="0.25">
      <c r="A9" t="s">
        <v>490</v>
      </c>
      <c r="B9" t="s">
        <v>7</v>
      </c>
      <c r="C9" t="s">
        <v>878</v>
      </c>
    </row>
    <row r="10" spans="1:4" x14ac:dyDescent="0.25">
      <c r="A10" t="s">
        <v>824</v>
      </c>
      <c r="B10" t="s">
        <v>7</v>
      </c>
      <c r="C10" t="s">
        <v>824</v>
      </c>
    </row>
    <row r="11" spans="1:4" x14ac:dyDescent="0.25">
      <c r="A11" t="s">
        <v>879</v>
      </c>
      <c r="B11" t="s">
        <v>7</v>
      </c>
      <c r="C11" t="s">
        <v>880</v>
      </c>
    </row>
    <row r="13" spans="1:4" x14ac:dyDescent="0.25">
      <c r="A13" t="s">
        <v>881</v>
      </c>
      <c r="B13" t="s">
        <v>555</v>
      </c>
      <c r="C13" t="s">
        <v>882</v>
      </c>
    </row>
    <row r="14" spans="1:4" x14ac:dyDescent="0.25">
      <c r="A14" s="160" t="s">
        <v>1131</v>
      </c>
      <c r="B14" s="5" t="s">
        <v>556</v>
      </c>
      <c r="C14" s="167" t="s">
        <v>1130</v>
      </c>
      <c r="D14" s="5"/>
    </row>
    <row r="15" spans="1:4" x14ac:dyDescent="0.25">
      <c r="A15" s="160" t="s">
        <v>1132</v>
      </c>
      <c r="B15" s="5" t="s">
        <v>883</v>
      </c>
      <c r="C15" s="167" t="s">
        <v>1130</v>
      </c>
      <c r="D15" s="5"/>
    </row>
    <row r="16" spans="1:4" x14ac:dyDescent="0.25">
      <c r="A16" s="168" t="s">
        <v>1133</v>
      </c>
      <c r="B16" t="s">
        <v>557</v>
      </c>
      <c r="C16" s="167" t="s">
        <v>1130</v>
      </c>
    </row>
    <row r="17" spans="1:3" x14ac:dyDescent="0.25">
      <c r="A17" s="168" t="s">
        <v>1134</v>
      </c>
      <c r="B17" t="s">
        <v>558</v>
      </c>
      <c r="C17" s="167" t="s">
        <v>1130</v>
      </c>
    </row>
    <row r="18" spans="1:3" x14ac:dyDescent="0.25">
      <c r="A18" s="168" t="s">
        <v>1135</v>
      </c>
      <c r="B18" t="s">
        <v>559</v>
      </c>
      <c r="C18" s="167" t="s">
        <v>1130</v>
      </c>
    </row>
    <row r="19" spans="1:3" x14ac:dyDescent="0.25">
      <c r="A19" s="168" t="s">
        <v>1136</v>
      </c>
      <c r="B19" t="s">
        <v>563</v>
      </c>
      <c r="C19" s="167" t="s">
        <v>1130</v>
      </c>
    </row>
    <row r="20" spans="1:3" x14ac:dyDescent="0.25">
      <c r="A20" s="168" t="s">
        <v>1137</v>
      </c>
      <c r="B20" t="s">
        <v>560</v>
      </c>
      <c r="C20" s="167" t="s">
        <v>1130</v>
      </c>
    </row>
    <row r="21" spans="1:3" x14ac:dyDescent="0.25">
      <c r="A21" s="168" t="s">
        <v>1138</v>
      </c>
      <c r="B21" t="s">
        <v>561</v>
      </c>
      <c r="C21" s="167" t="s">
        <v>1130</v>
      </c>
    </row>
    <row r="22" spans="1:3" x14ac:dyDescent="0.25">
      <c r="A22" s="168" t="s">
        <v>1139</v>
      </c>
      <c r="B22" t="s">
        <v>562</v>
      </c>
      <c r="C22" s="167" t="s">
        <v>1130</v>
      </c>
    </row>
    <row r="23" spans="1:3" x14ac:dyDescent="0.25">
      <c r="A23" s="168" t="s">
        <v>1140</v>
      </c>
      <c r="B23" t="s">
        <v>570</v>
      </c>
      <c r="C23" s="167" t="s">
        <v>1130</v>
      </c>
    </row>
    <row r="24" spans="1:3" x14ac:dyDescent="0.25">
      <c r="A24" s="168" t="s">
        <v>1141</v>
      </c>
      <c r="B24" t="s">
        <v>571</v>
      </c>
      <c r="C24" s="167" t="s">
        <v>1130</v>
      </c>
    </row>
    <row r="25" spans="1:3" x14ac:dyDescent="0.25">
      <c r="A25" s="168" t="s">
        <v>1142</v>
      </c>
      <c r="B25" t="s">
        <v>572</v>
      </c>
      <c r="C25" s="167" t="s">
        <v>1130</v>
      </c>
    </row>
    <row r="26" spans="1:3" x14ac:dyDescent="0.25">
      <c r="A26" s="168" t="s">
        <v>1143</v>
      </c>
      <c r="B26" t="s">
        <v>573</v>
      </c>
      <c r="C26" s="167" t="s">
        <v>1130</v>
      </c>
    </row>
    <row r="27" spans="1:3" x14ac:dyDescent="0.25">
      <c r="A27" s="168" t="s">
        <v>1144</v>
      </c>
      <c r="B27" t="s">
        <v>574</v>
      </c>
      <c r="C27" s="167" t="s">
        <v>1130</v>
      </c>
    </row>
    <row r="29" spans="1:3" x14ac:dyDescent="0.25">
      <c r="A29" s="6" t="s">
        <v>895</v>
      </c>
    </row>
    <row r="30" spans="1:3" x14ac:dyDescent="0.25">
      <c r="A30" s="161" t="s">
        <v>842</v>
      </c>
      <c r="B30" t="s">
        <v>1146</v>
      </c>
    </row>
    <row r="31" spans="1:3" x14ac:dyDescent="0.25">
      <c r="A31" s="169" t="s">
        <v>490</v>
      </c>
      <c r="B31" s="167" t="s">
        <v>1150</v>
      </c>
    </row>
    <row r="32" spans="1:3" x14ac:dyDescent="0.25">
      <c r="A32" s="162" t="s">
        <v>824</v>
      </c>
      <c r="B32" t="s">
        <v>1145</v>
      </c>
    </row>
    <row r="33" spans="1:4" s="50" customFormat="1" x14ac:dyDescent="0.25">
      <c r="A33" s="163" t="s">
        <v>896</v>
      </c>
      <c r="B33" s="50" t="s">
        <v>1147</v>
      </c>
    </row>
    <row r="34" spans="1:4" s="50" customFormat="1" x14ac:dyDescent="0.25">
      <c r="A34" s="163" t="s">
        <v>896</v>
      </c>
      <c r="B34" s="50" t="s">
        <v>1148</v>
      </c>
    </row>
    <row r="35" spans="1:4" s="50" customFormat="1" x14ac:dyDescent="0.25">
      <c r="A35" s="163" t="s">
        <v>896</v>
      </c>
      <c r="B35" s="50" t="s">
        <v>1149</v>
      </c>
    </row>
    <row r="37" spans="1:4" x14ac:dyDescent="0.25">
      <c r="A37" s="6" t="s">
        <v>897</v>
      </c>
    </row>
    <row r="38" spans="1:4" x14ac:dyDescent="0.25">
      <c r="A38" s="6"/>
    </row>
    <row r="39" spans="1:4" x14ac:dyDescent="0.25">
      <c r="A39" s="146" t="s">
        <v>1131</v>
      </c>
      <c r="B39" s="146" t="s">
        <v>556</v>
      </c>
      <c r="C39" s="164" t="s">
        <v>898</v>
      </c>
      <c r="D39" s="146"/>
    </row>
    <row r="40" spans="1:4" x14ac:dyDescent="0.25">
      <c r="A40" s="5" t="s">
        <v>1151</v>
      </c>
    </row>
    <row r="41" spans="1:4" x14ac:dyDescent="0.25">
      <c r="A41" s="161" t="s">
        <v>842</v>
      </c>
      <c r="B41" t="s">
        <v>1146</v>
      </c>
      <c r="C41" s="161"/>
    </row>
    <row r="42" spans="1:4" x14ac:dyDescent="0.25">
      <c r="A42" s="161" t="s">
        <v>896</v>
      </c>
      <c r="B42" t="s">
        <v>824</v>
      </c>
      <c r="C42" s="161"/>
    </row>
    <row r="43" spans="1:4" x14ac:dyDescent="0.25">
      <c r="A43" s="161"/>
      <c r="B43" t="s">
        <v>1145</v>
      </c>
    </row>
    <row r="45" spans="1:4" x14ac:dyDescent="0.25">
      <c r="A45" s="146" t="s">
        <v>1132</v>
      </c>
      <c r="B45" s="146" t="s">
        <v>883</v>
      </c>
      <c r="C45" s="164" t="s">
        <v>899</v>
      </c>
      <c r="D45" s="164"/>
    </row>
    <row r="46" spans="1:4" x14ac:dyDescent="0.25">
      <c r="A46" s="5" t="s">
        <v>1152</v>
      </c>
      <c r="C46" s="5"/>
      <c r="D46" s="5"/>
    </row>
    <row r="47" spans="1:4" x14ac:dyDescent="0.25">
      <c r="A47" s="161" t="s">
        <v>842</v>
      </c>
      <c r="B47" t="s">
        <v>1146</v>
      </c>
      <c r="C47" s="161"/>
    </row>
    <row r="48" spans="1:4" x14ac:dyDescent="0.25">
      <c r="A48" s="161" t="s">
        <v>824</v>
      </c>
      <c r="B48" t="s">
        <v>1145</v>
      </c>
      <c r="C48" s="161"/>
    </row>
    <row r="49" spans="1:8" s="50" customFormat="1" x14ac:dyDescent="0.25">
      <c r="A49" s="163"/>
      <c r="G49"/>
      <c r="H49"/>
    </row>
    <row r="50" spans="1:8" x14ac:dyDescent="0.25">
      <c r="A50" s="146" t="s">
        <v>1133</v>
      </c>
      <c r="B50" s="146" t="s">
        <v>557</v>
      </c>
      <c r="C50" s="164" t="s">
        <v>900</v>
      </c>
      <c r="D50" s="164"/>
    </row>
    <row r="51" spans="1:8" x14ac:dyDescent="0.25">
      <c r="A51" t="s">
        <v>901</v>
      </c>
      <c r="B51" t="s">
        <v>555</v>
      </c>
    </row>
    <row r="52" spans="1:8" x14ac:dyDescent="0.25">
      <c r="A52" t="s">
        <v>902</v>
      </c>
      <c r="B52" t="s">
        <v>593</v>
      </c>
      <c r="C52" s="165"/>
    </row>
    <row r="53" spans="1:8" x14ac:dyDescent="0.25">
      <c r="A53" t="s">
        <v>903</v>
      </c>
      <c r="B53" t="s">
        <v>594</v>
      </c>
      <c r="C53" s="165"/>
    </row>
    <row r="54" spans="1:8" x14ac:dyDescent="0.25">
      <c r="A54" t="s">
        <v>904</v>
      </c>
      <c r="B54" t="s">
        <v>595</v>
      </c>
      <c r="C54" s="165"/>
    </row>
    <row r="55" spans="1:8" x14ac:dyDescent="0.25">
      <c r="A55" t="s">
        <v>905</v>
      </c>
      <c r="B55" t="s">
        <v>596</v>
      </c>
      <c r="C55" s="165"/>
    </row>
    <row r="56" spans="1:8" x14ac:dyDescent="0.25">
      <c r="A56" t="s">
        <v>906</v>
      </c>
      <c r="B56" t="s">
        <v>597</v>
      </c>
      <c r="C56" s="165"/>
    </row>
    <row r="57" spans="1:8" x14ac:dyDescent="0.25">
      <c r="A57" t="s">
        <v>907</v>
      </c>
      <c r="B57" t="s">
        <v>598</v>
      </c>
      <c r="C57" s="165"/>
    </row>
    <row r="58" spans="1:8" x14ac:dyDescent="0.25">
      <c r="A58" t="s">
        <v>908</v>
      </c>
      <c r="B58" t="s">
        <v>600</v>
      </c>
      <c r="C58" s="165"/>
    </row>
    <row r="59" spans="1:8" x14ac:dyDescent="0.25">
      <c r="A59" t="s">
        <v>909</v>
      </c>
      <c r="B59" t="s">
        <v>602</v>
      </c>
      <c r="C59" s="165"/>
    </row>
    <row r="60" spans="1:8" x14ac:dyDescent="0.25">
      <c r="A60" t="s">
        <v>910</v>
      </c>
      <c r="B60" t="s">
        <v>604</v>
      </c>
      <c r="C60" s="165"/>
    </row>
    <row r="61" spans="1:8" x14ac:dyDescent="0.25">
      <c r="A61" t="s">
        <v>911</v>
      </c>
      <c r="B61" t="s">
        <v>605</v>
      </c>
      <c r="C61" s="165"/>
    </row>
    <row r="62" spans="1:8" x14ac:dyDescent="0.25">
      <c r="A62" t="s">
        <v>912</v>
      </c>
      <c r="B62" t="s">
        <v>607</v>
      </c>
      <c r="C62" s="165"/>
    </row>
    <row r="63" spans="1:8" x14ac:dyDescent="0.25">
      <c r="A63" t="s">
        <v>913</v>
      </c>
      <c r="B63" t="s">
        <v>608</v>
      </c>
      <c r="C63" s="165"/>
    </row>
    <row r="64" spans="1:8" x14ac:dyDescent="0.25">
      <c r="A64" t="s">
        <v>914</v>
      </c>
      <c r="B64" t="s">
        <v>609</v>
      </c>
      <c r="C64" s="165"/>
    </row>
    <row r="65" spans="1:3" x14ac:dyDescent="0.25">
      <c r="A65" t="s">
        <v>915</v>
      </c>
      <c r="B65" t="s">
        <v>610</v>
      </c>
      <c r="C65" s="165"/>
    </row>
    <row r="66" spans="1:3" x14ac:dyDescent="0.25">
      <c r="A66" t="s">
        <v>916</v>
      </c>
      <c r="B66" t="s">
        <v>611</v>
      </c>
      <c r="C66" s="165"/>
    </row>
    <row r="67" spans="1:3" x14ac:dyDescent="0.25">
      <c r="A67" t="s">
        <v>917</v>
      </c>
      <c r="B67" t="s">
        <v>612</v>
      </c>
      <c r="C67" s="165"/>
    </row>
    <row r="68" spans="1:3" x14ac:dyDescent="0.25">
      <c r="A68" t="s">
        <v>918</v>
      </c>
      <c r="B68" t="s">
        <v>613</v>
      </c>
      <c r="C68" s="165"/>
    </row>
    <row r="69" spans="1:3" x14ac:dyDescent="0.25">
      <c r="A69" t="s">
        <v>919</v>
      </c>
      <c r="B69" t="s">
        <v>614</v>
      </c>
      <c r="C69" s="165"/>
    </row>
    <row r="70" spans="1:3" x14ac:dyDescent="0.25">
      <c r="A70" t="s">
        <v>920</v>
      </c>
      <c r="B70" t="s">
        <v>612</v>
      </c>
      <c r="C70" s="165"/>
    </row>
    <row r="71" spans="1:3" x14ac:dyDescent="0.25">
      <c r="A71" t="s">
        <v>921</v>
      </c>
      <c r="B71" t="s">
        <v>615</v>
      </c>
      <c r="C71" s="165"/>
    </row>
    <row r="72" spans="1:3" x14ac:dyDescent="0.25">
      <c r="A72" t="s">
        <v>922</v>
      </c>
      <c r="B72" t="s">
        <v>709</v>
      </c>
      <c r="C72" s="165"/>
    </row>
    <row r="73" spans="1:3" x14ac:dyDescent="0.25">
      <c r="A73" t="s">
        <v>923</v>
      </c>
      <c r="B73" t="s">
        <v>710</v>
      </c>
      <c r="C73" s="165"/>
    </row>
    <row r="74" spans="1:3" x14ac:dyDescent="0.25">
      <c r="A74" t="s">
        <v>924</v>
      </c>
      <c r="B74" t="s">
        <v>711</v>
      </c>
      <c r="C74" s="165"/>
    </row>
    <row r="75" spans="1:3" x14ac:dyDescent="0.25">
      <c r="A75" t="s">
        <v>925</v>
      </c>
      <c r="B75" t="s">
        <v>712</v>
      </c>
      <c r="C75" s="165"/>
    </row>
    <row r="76" spans="1:3" x14ac:dyDescent="0.25">
      <c r="A76" t="s">
        <v>926</v>
      </c>
      <c r="B76" t="s">
        <v>713</v>
      </c>
      <c r="C76" s="165"/>
    </row>
    <row r="77" spans="1:3" x14ac:dyDescent="0.25">
      <c r="A77" t="s">
        <v>927</v>
      </c>
      <c r="B77" t="s">
        <v>714</v>
      </c>
      <c r="C77" s="165"/>
    </row>
    <row r="78" spans="1:3" x14ac:dyDescent="0.25">
      <c r="A78" t="s">
        <v>928</v>
      </c>
      <c r="B78" t="s">
        <v>715</v>
      </c>
      <c r="C78" s="165"/>
    </row>
    <row r="79" spans="1:3" x14ac:dyDescent="0.25">
      <c r="A79" t="s">
        <v>929</v>
      </c>
      <c r="B79" t="s">
        <v>716</v>
      </c>
      <c r="C79" s="165"/>
    </row>
    <row r="80" spans="1:3" x14ac:dyDescent="0.25">
      <c r="A80" t="s">
        <v>930</v>
      </c>
      <c r="B80" t="s">
        <v>717</v>
      </c>
      <c r="C80" s="165"/>
    </row>
    <row r="81" spans="1:4" x14ac:dyDescent="0.25">
      <c r="A81" t="s">
        <v>931</v>
      </c>
      <c r="B81" t="s">
        <v>718</v>
      </c>
      <c r="C81" s="165"/>
    </row>
    <row r="82" spans="1:4" x14ac:dyDescent="0.25">
      <c r="A82" t="s">
        <v>932</v>
      </c>
      <c r="B82" t="s">
        <v>719</v>
      </c>
      <c r="C82" s="165"/>
    </row>
    <row r="83" spans="1:4" x14ac:dyDescent="0.25">
      <c r="A83" t="s">
        <v>933</v>
      </c>
      <c r="B83" t="s">
        <v>720</v>
      </c>
      <c r="C83" s="165"/>
    </row>
    <row r="84" spans="1:4" x14ac:dyDescent="0.25">
      <c r="A84" t="s">
        <v>934</v>
      </c>
      <c r="B84" t="s">
        <v>721</v>
      </c>
      <c r="C84" s="165"/>
    </row>
    <row r="85" spans="1:4" x14ac:dyDescent="0.25">
      <c r="A85" s="166" t="s">
        <v>935</v>
      </c>
      <c r="B85" s="50" t="s">
        <v>599</v>
      </c>
      <c r="C85" s="165"/>
    </row>
    <row r="86" spans="1:4" x14ac:dyDescent="0.25">
      <c r="A86" s="166" t="s">
        <v>936</v>
      </c>
      <c r="B86" s="50" t="s">
        <v>601</v>
      </c>
      <c r="C86" s="165"/>
    </row>
    <row r="87" spans="1:4" x14ac:dyDescent="0.25">
      <c r="A87" s="166" t="s">
        <v>937</v>
      </c>
      <c r="B87" s="50" t="s">
        <v>603</v>
      </c>
      <c r="C87" s="165"/>
    </row>
    <row r="88" spans="1:4" x14ac:dyDescent="0.25">
      <c r="A88" s="166" t="s">
        <v>938</v>
      </c>
      <c r="B88" s="50" t="s">
        <v>606</v>
      </c>
      <c r="C88" s="165"/>
    </row>
    <row r="89" spans="1:4" x14ac:dyDescent="0.25">
      <c r="A89" s="166" t="s">
        <v>939</v>
      </c>
      <c r="B89" s="50" t="s">
        <v>616</v>
      </c>
      <c r="C89" s="165"/>
    </row>
    <row r="90" spans="1:4" x14ac:dyDescent="0.25">
      <c r="A90" s="166" t="s">
        <v>940</v>
      </c>
      <c r="B90" s="50" t="s">
        <v>722</v>
      </c>
      <c r="C90" s="165"/>
    </row>
    <row r="91" spans="1:4" x14ac:dyDescent="0.25">
      <c r="C91" s="165"/>
    </row>
    <row r="93" spans="1:4" x14ac:dyDescent="0.25">
      <c r="A93" s="146" t="s">
        <v>884</v>
      </c>
      <c r="B93" s="146" t="s">
        <v>558</v>
      </c>
      <c r="C93" s="164" t="s">
        <v>900</v>
      </c>
      <c r="D93" s="164"/>
    </row>
    <row r="94" spans="1:4" x14ac:dyDescent="0.25">
      <c r="A94" t="s">
        <v>901</v>
      </c>
      <c r="B94" t="s">
        <v>555</v>
      </c>
    </row>
    <row r="95" spans="1:4" x14ac:dyDescent="0.25">
      <c r="A95" t="s">
        <v>941</v>
      </c>
      <c r="B95" t="s">
        <v>618</v>
      </c>
      <c r="C95" s="165"/>
    </row>
    <row r="96" spans="1:4" x14ac:dyDescent="0.25">
      <c r="A96" t="s">
        <v>942</v>
      </c>
      <c r="B96" t="s">
        <v>619</v>
      </c>
      <c r="C96" s="165"/>
    </row>
    <row r="97" spans="1:4" x14ac:dyDescent="0.25">
      <c r="A97" t="s">
        <v>943</v>
      </c>
      <c r="B97" t="s">
        <v>620</v>
      </c>
      <c r="C97" s="165"/>
    </row>
    <row r="98" spans="1:4" x14ac:dyDescent="0.25">
      <c r="A98" t="s">
        <v>944</v>
      </c>
      <c r="B98" t="s">
        <v>621</v>
      </c>
      <c r="C98" s="165"/>
    </row>
    <row r="99" spans="1:4" x14ac:dyDescent="0.25">
      <c r="A99" t="s">
        <v>945</v>
      </c>
      <c r="B99" t="s">
        <v>622</v>
      </c>
      <c r="C99" s="165"/>
    </row>
    <row r="100" spans="1:4" x14ac:dyDescent="0.25">
      <c r="A100" t="s">
        <v>946</v>
      </c>
      <c r="B100" t="s">
        <v>623</v>
      </c>
      <c r="C100" s="165"/>
    </row>
    <row r="101" spans="1:4" x14ac:dyDescent="0.25">
      <c r="A101" t="s">
        <v>947</v>
      </c>
      <c r="B101" t="s">
        <v>624</v>
      </c>
      <c r="C101" s="165"/>
    </row>
    <row r="102" spans="1:4" x14ac:dyDescent="0.25">
      <c r="A102" t="s">
        <v>948</v>
      </c>
      <c r="B102" t="s">
        <v>625</v>
      </c>
      <c r="C102" s="165"/>
    </row>
    <row r="103" spans="1:4" x14ac:dyDescent="0.25">
      <c r="A103" t="s">
        <v>949</v>
      </c>
      <c r="B103" t="s">
        <v>626</v>
      </c>
      <c r="C103" s="165"/>
    </row>
    <row r="104" spans="1:4" x14ac:dyDescent="0.25">
      <c r="A104" s="50" t="s">
        <v>950</v>
      </c>
      <c r="B104" s="50" t="s">
        <v>627</v>
      </c>
      <c r="C104" s="165"/>
    </row>
    <row r="106" spans="1:4" x14ac:dyDescent="0.25">
      <c r="A106" s="146" t="s">
        <v>885</v>
      </c>
      <c r="B106" s="146" t="s">
        <v>559</v>
      </c>
      <c r="C106" s="164" t="s">
        <v>900</v>
      </c>
      <c r="D106" s="164"/>
    </row>
    <row r="107" spans="1:4" x14ac:dyDescent="0.25">
      <c r="A107" t="s">
        <v>901</v>
      </c>
      <c r="B107" t="s">
        <v>555</v>
      </c>
    </row>
    <row r="108" spans="1:4" x14ac:dyDescent="0.25">
      <c r="A108" t="s">
        <v>951</v>
      </c>
      <c r="B108" t="s">
        <v>629</v>
      </c>
      <c r="C108" s="165"/>
    </row>
    <row r="109" spans="1:4" x14ac:dyDescent="0.25">
      <c r="A109" t="s">
        <v>952</v>
      </c>
      <c r="B109" t="s">
        <v>630</v>
      </c>
      <c r="C109" s="165"/>
    </row>
    <row r="110" spans="1:4" x14ac:dyDescent="0.25">
      <c r="A110" t="s">
        <v>953</v>
      </c>
      <c r="B110" t="s">
        <v>631</v>
      </c>
      <c r="C110" s="165"/>
    </row>
    <row r="111" spans="1:4" x14ac:dyDescent="0.25">
      <c r="A111" t="s">
        <v>954</v>
      </c>
      <c r="B111" t="s">
        <v>632</v>
      </c>
      <c r="C111" s="165"/>
    </row>
    <row r="112" spans="1:4" x14ac:dyDescent="0.25">
      <c r="A112" t="s">
        <v>955</v>
      </c>
      <c r="B112" t="s">
        <v>633</v>
      </c>
      <c r="C112" s="165"/>
    </row>
    <row r="113" spans="1:3" x14ac:dyDescent="0.25">
      <c r="A113" t="s">
        <v>956</v>
      </c>
      <c r="B113" t="s">
        <v>634</v>
      </c>
      <c r="C113" s="165"/>
    </row>
    <row r="114" spans="1:3" x14ac:dyDescent="0.25">
      <c r="A114" t="s">
        <v>957</v>
      </c>
      <c r="B114" t="s">
        <v>635</v>
      </c>
      <c r="C114" s="165"/>
    </row>
    <row r="115" spans="1:3" x14ac:dyDescent="0.25">
      <c r="A115" t="s">
        <v>958</v>
      </c>
      <c r="B115" t="s">
        <v>636</v>
      </c>
      <c r="C115" s="165"/>
    </row>
    <row r="116" spans="1:3" x14ac:dyDescent="0.25">
      <c r="A116" t="s">
        <v>959</v>
      </c>
      <c r="B116" t="s">
        <v>637</v>
      </c>
      <c r="C116" s="165"/>
    </row>
    <row r="117" spans="1:3" x14ac:dyDescent="0.25">
      <c r="A117" t="s">
        <v>960</v>
      </c>
      <c r="B117" t="s">
        <v>638</v>
      </c>
      <c r="C117" s="165"/>
    </row>
    <row r="118" spans="1:3" x14ac:dyDescent="0.25">
      <c r="A118" t="s">
        <v>961</v>
      </c>
      <c r="B118" t="s">
        <v>639</v>
      </c>
      <c r="C118" s="165"/>
    </row>
    <row r="119" spans="1:3" x14ac:dyDescent="0.25">
      <c r="A119" t="s">
        <v>962</v>
      </c>
      <c r="B119" t="s">
        <v>640</v>
      </c>
      <c r="C119" s="165"/>
    </row>
    <row r="120" spans="1:3" x14ac:dyDescent="0.25">
      <c r="A120" t="s">
        <v>963</v>
      </c>
      <c r="B120" t="s">
        <v>641</v>
      </c>
      <c r="C120" s="165"/>
    </row>
    <row r="121" spans="1:3" x14ac:dyDescent="0.25">
      <c r="A121" t="s">
        <v>964</v>
      </c>
      <c r="B121" t="s">
        <v>642</v>
      </c>
      <c r="C121" s="165"/>
    </row>
    <row r="122" spans="1:3" x14ac:dyDescent="0.25">
      <c r="A122" t="s">
        <v>965</v>
      </c>
      <c r="B122" t="s">
        <v>643</v>
      </c>
      <c r="C122" s="165"/>
    </row>
    <row r="123" spans="1:3" x14ac:dyDescent="0.25">
      <c r="A123" t="s">
        <v>966</v>
      </c>
      <c r="B123" t="s">
        <v>644</v>
      </c>
      <c r="C123" s="165"/>
    </row>
    <row r="124" spans="1:3" x14ac:dyDescent="0.25">
      <c r="A124" t="s">
        <v>967</v>
      </c>
      <c r="B124" t="s">
        <v>645</v>
      </c>
      <c r="C124" s="165"/>
    </row>
    <row r="125" spans="1:3" x14ac:dyDescent="0.25">
      <c r="A125" t="s">
        <v>968</v>
      </c>
      <c r="B125" t="s">
        <v>648</v>
      </c>
      <c r="C125" s="165"/>
    </row>
    <row r="126" spans="1:3" x14ac:dyDescent="0.25">
      <c r="A126" t="s">
        <v>969</v>
      </c>
      <c r="B126" t="s">
        <v>649</v>
      </c>
      <c r="C126" s="165"/>
    </row>
    <row r="127" spans="1:3" x14ac:dyDescent="0.25">
      <c r="A127" t="s">
        <v>970</v>
      </c>
      <c r="B127" t="s">
        <v>723</v>
      </c>
      <c r="C127" s="165"/>
    </row>
    <row r="128" spans="1:3" x14ac:dyDescent="0.25">
      <c r="A128" t="s">
        <v>971</v>
      </c>
      <c r="B128" t="s">
        <v>724</v>
      </c>
      <c r="C128" s="165"/>
    </row>
    <row r="129" spans="1:3" x14ac:dyDescent="0.25">
      <c r="A129" t="s">
        <v>972</v>
      </c>
      <c r="B129" t="s">
        <v>725</v>
      </c>
      <c r="C129" s="165"/>
    </row>
    <row r="130" spans="1:3" x14ac:dyDescent="0.25">
      <c r="A130" t="s">
        <v>973</v>
      </c>
      <c r="B130" t="s">
        <v>726</v>
      </c>
      <c r="C130" s="165"/>
    </row>
    <row r="131" spans="1:3" x14ac:dyDescent="0.25">
      <c r="A131" t="s">
        <v>974</v>
      </c>
      <c r="B131" t="s">
        <v>727</v>
      </c>
      <c r="C131" s="165"/>
    </row>
    <row r="132" spans="1:3" x14ac:dyDescent="0.25">
      <c r="A132" t="s">
        <v>975</v>
      </c>
      <c r="B132" t="s">
        <v>728</v>
      </c>
      <c r="C132" s="165"/>
    </row>
    <row r="133" spans="1:3" x14ac:dyDescent="0.25">
      <c r="A133" t="s">
        <v>976</v>
      </c>
      <c r="B133" t="s">
        <v>729</v>
      </c>
      <c r="C133" s="165"/>
    </row>
    <row r="134" spans="1:3" x14ac:dyDescent="0.25">
      <c r="A134" t="s">
        <v>977</v>
      </c>
      <c r="B134" t="s">
        <v>730</v>
      </c>
      <c r="C134" s="165"/>
    </row>
    <row r="135" spans="1:3" x14ac:dyDescent="0.25">
      <c r="A135" t="s">
        <v>978</v>
      </c>
      <c r="B135" t="s">
        <v>731</v>
      </c>
      <c r="C135" s="165"/>
    </row>
    <row r="136" spans="1:3" x14ac:dyDescent="0.25">
      <c r="A136" t="s">
        <v>979</v>
      </c>
      <c r="B136" t="s">
        <v>732</v>
      </c>
      <c r="C136" s="165"/>
    </row>
    <row r="137" spans="1:3" x14ac:dyDescent="0.25">
      <c r="A137" t="s">
        <v>980</v>
      </c>
      <c r="B137" t="s">
        <v>733</v>
      </c>
      <c r="C137" s="165"/>
    </row>
    <row r="138" spans="1:3" x14ac:dyDescent="0.25">
      <c r="A138" t="s">
        <v>981</v>
      </c>
      <c r="B138" t="s">
        <v>734</v>
      </c>
      <c r="C138" s="165"/>
    </row>
    <row r="139" spans="1:3" x14ac:dyDescent="0.25">
      <c r="A139" t="s">
        <v>982</v>
      </c>
      <c r="B139" t="s">
        <v>735</v>
      </c>
      <c r="C139" s="165"/>
    </row>
    <row r="140" spans="1:3" x14ac:dyDescent="0.25">
      <c r="A140" t="s">
        <v>983</v>
      </c>
      <c r="B140" t="s">
        <v>736</v>
      </c>
      <c r="C140" s="165"/>
    </row>
    <row r="141" spans="1:3" x14ac:dyDescent="0.25">
      <c r="A141" t="s">
        <v>984</v>
      </c>
      <c r="B141" t="s">
        <v>737</v>
      </c>
      <c r="C141" s="165"/>
    </row>
    <row r="142" spans="1:3" x14ac:dyDescent="0.25">
      <c r="A142" t="s">
        <v>985</v>
      </c>
      <c r="B142" t="s">
        <v>738</v>
      </c>
      <c r="C142" s="165"/>
    </row>
    <row r="143" spans="1:3" x14ac:dyDescent="0.25">
      <c r="A143" t="s">
        <v>986</v>
      </c>
      <c r="B143" t="s">
        <v>739</v>
      </c>
      <c r="C143" s="165"/>
    </row>
    <row r="144" spans="1:3" x14ac:dyDescent="0.25">
      <c r="A144" t="s">
        <v>987</v>
      </c>
      <c r="B144" t="s">
        <v>740</v>
      </c>
      <c r="C144" s="165"/>
    </row>
    <row r="145" spans="1:4" x14ac:dyDescent="0.25">
      <c r="A145" t="s">
        <v>988</v>
      </c>
      <c r="B145" t="s">
        <v>741</v>
      </c>
      <c r="C145" s="165"/>
    </row>
    <row r="146" spans="1:4" x14ac:dyDescent="0.25">
      <c r="A146" t="s">
        <v>989</v>
      </c>
      <c r="B146" t="s">
        <v>742</v>
      </c>
      <c r="C146" s="165"/>
    </row>
    <row r="147" spans="1:4" x14ac:dyDescent="0.25">
      <c r="A147" t="s">
        <v>990</v>
      </c>
      <c r="B147" t="s">
        <v>743</v>
      </c>
      <c r="C147" s="165"/>
    </row>
    <row r="148" spans="1:4" x14ac:dyDescent="0.25">
      <c r="A148" t="s">
        <v>991</v>
      </c>
      <c r="B148" t="s">
        <v>744</v>
      </c>
      <c r="C148" s="165"/>
    </row>
    <row r="149" spans="1:4" x14ac:dyDescent="0.25">
      <c r="A149" t="s">
        <v>992</v>
      </c>
      <c r="B149" t="s">
        <v>745</v>
      </c>
      <c r="C149" s="165"/>
    </row>
    <row r="150" spans="1:4" x14ac:dyDescent="0.25">
      <c r="A150" s="50" t="s">
        <v>993</v>
      </c>
      <c r="B150" s="50" t="s">
        <v>646</v>
      </c>
      <c r="C150" s="165"/>
    </row>
    <row r="151" spans="1:4" x14ac:dyDescent="0.25">
      <c r="A151" s="50" t="s">
        <v>994</v>
      </c>
      <c r="B151" s="50" t="s">
        <v>650</v>
      </c>
      <c r="C151" s="165"/>
    </row>
    <row r="152" spans="1:4" x14ac:dyDescent="0.25">
      <c r="A152" s="50" t="s">
        <v>995</v>
      </c>
      <c r="B152" s="50" t="s">
        <v>746</v>
      </c>
      <c r="C152" s="165"/>
    </row>
    <row r="154" spans="1:4" x14ac:dyDescent="0.25">
      <c r="A154" s="146" t="s">
        <v>886</v>
      </c>
      <c r="B154" s="146" t="s">
        <v>563</v>
      </c>
      <c r="C154" s="164" t="s">
        <v>900</v>
      </c>
      <c r="D154" s="164"/>
    </row>
    <row r="155" spans="1:4" x14ac:dyDescent="0.25">
      <c r="A155" t="s">
        <v>901</v>
      </c>
      <c r="B155" t="s">
        <v>555</v>
      </c>
    </row>
    <row r="156" spans="1:4" x14ac:dyDescent="0.25">
      <c r="A156" t="s">
        <v>996</v>
      </c>
      <c r="B156" t="s">
        <v>651</v>
      </c>
      <c r="C156" s="165"/>
    </row>
    <row r="157" spans="1:4" x14ac:dyDescent="0.25">
      <c r="A157" t="s">
        <v>997</v>
      </c>
      <c r="B157" t="s">
        <v>652</v>
      </c>
      <c r="C157" s="165"/>
    </row>
    <row r="158" spans="1:4" x14ac:dyDescent="0.25">
      <c r="A158" t="s">
        <v>998</v>
      </c>
      <c r="B158" t="s">
        <v>653</v>
      </c>
      <c r="C158" s="165"/>
    </row>
    <row r="159" spans="1:4" x14ac:dyDescent="0.25">
      <c r="A159" t="s">
        <v>999</v>
      </c>
      <c r="B159" t="s">
        <v>654</v>
      </c>
      <c r="C159" s="165"/>
    </row>
    <row r="161" spans="1:4" x14ac:dyDescent="0.25">
      <c r="A161" s="146" t="s">
        <v>887</v>
      </c>
      <c r="B161" s="146" t="s">
        <v>560</v>
      </c>
      <c r="C161" s="164" t="s">
        <v>900</v>
      </c>
      <c r="D161" s="164"/>
    </row>
    <row r="162" spans="1:4" x14ac:dyDescent="0.25">
      <c r="A162" t="s">
        <v>901</v>
      </c>
      <c r="B162" t="s">
        <v>555</v>
      </c>
    </row>
    <row r="163" spans="1:4" x14ac:dyDescent="0.25">
      <c r="A163" t="s">
        <v>1000</v>
      </c>
      <c r="B163" t="s">
        <v>656</v>
      </c>
      <c r="C163" s="165"/>
    </row>
    <row r="164" spans="1:4" x14ac:dyDescent="0.25">
      <c r="A164" t="s">
        <v>1001</v>
      </c>
      <c r="B164" t="s">
        <v>657</v>
      </c>
      <c r="C164" s="165"/>
    </row>
    <row r="165" spans="1:4" x14ac:dyDescent="0.25">
      <c r="A165" t="s">
        <v>1002</v>
      </c>
      <c r="B165" t="s">
        <v>658</v>
      </c>
      <c r="C165" s="165"/>
    </row>
    <row r="166" spans="1:4" x14ac:dyDescent="0.25">
      <c r="A166" t="s">
        <v>1003</v>
      </c>
      <c r="B166" t="s">
        <v>659</v>
      </c>
      <c r="C166" s="165"/>
    </row>
    <row r="167" spans="1:4" x14ac:dyDescent="0.25">
      <c r="A167" t="s">
        <v>1004</v>
      </c>
      <c r="B167" t="s">
        <v>660</v>
      </c>
      <c r="C167" s="165"/>
    </row>
    <row r="168" spans="1:4" x14ac:dyDescent="0.25">
      <c r="A168" t="s">
        <v>1005</v>
      </c>
      <c r="B168" t="s">
        <v>661</v>
      </c>
      <c r="C168" s="165"/>
    </row>
    <row r="169" spans="1:4" x14ac:dyDescent="0.25">
      <c r="A169" t="s">
        <v>1006</v>
      </c>
      <c r="B169" t="s">
        <v>662</v>
      </c>
      <c r="C169" s="165"/>
    </row>
    <row r="170" spans="1:4" x14ac:dyDescent="0.25">
      <c r="A170" t="s">
        <v>1007</v>
      </c>
      <c r="B170" t="s">
        <v>664</v>
      </c>
      <c r="C170" s="165"/>
    </row>
    <row r="171" spans="1:4" x14ac:dyDescent="0.25">
      <c r="A171" t="s">
        <v>1008</v>
      </c>
      <c r="B171" t="s">
        <v>665</v>
      </c>
      <c r="C171" s="165"/>
    </row>
    <row r="172" spans="1:4" x14ac:dyDescent="0.25">
      <c r="A172" t="s">
        <v>1009</v>
      </c>
      <c r="B172" t="s">
        <v>666</v>
      </c>
      <c r="C172" s="165"/>
    </row>
    <row r="173" spans="1:4" x14ac:dyDescent="0.25">
      <c r="A173" t="s">
        <v>1010</v>
      </c>
      <c r="B173" t="s">
        <v>668</v>
      </c>
      <c r="C173" s="165"/>
    </row>
    <row r="174" spans="1:4" x14ac:dyDescent="0.25">
      <c r="A174" t="s">
        <v>1011</v>
      </c>
      <c r="B174" t="s">
        <v>669</v>
      </c>
      <c r="C174" s="165"/>
    </row>
    <row r="175" spans="1:4" x14ac:dyDescent="0.25">
      <c r="A175" t="s">
        <v>1012</v>
      </c>
      <c r="B175" t="s">
        <v>670</v>
      </c>
      <c r="C175" s="165"/>
    </row>
    <row r="176" spans="1:4" x14ac:dyDescent="0.25">
      <c r="A176" t="s">
        <v>1013</v>
      </c>
      <c r="B176" t="s">
        <v>672</v>
      </c>
      <c r="C176" s="165"/>
    </row>
    <row r="177" spans="1:4" x14ac:dyDescent="0.25">
      <c r="A177" t="s">
        <v>1014</v>
      </c>
      <c r="B177" t="s">
        <v>673</v>
      </c>
      <c r="C177" s="165"/>
    </row>
    <row r="178" spans="1:4" x14ac:dyDescent="0.25">
      <c r="A178" t="s">
        <v>1015</v>
      </c>
      <c r="B178" t="s">
        <v>674</v>
      </c>
      <c r="C178" s="165"/>
    </row>
    <row r="179" spans="1:4" x14ac:dyDescent="0.25">
      <c r="A179" t="s">
        <v>1016</v>
      </c>
      <c r="B179" t="s">
        <v>675</v>
      </c>
      <c r="C179" s="165"/>
    </row>
    <row r="180" spans="1:4" x14ac:dyDescent="0.25">
      <c r="A180" t="s">
        <v>1017</v>
      </c>
      <c r="B180" t="s">
        <v>676</v>
      </c>
      <c r="C180" s="165"/>
    </row>
    <row r="181" spans="1:4" x14ac:dyDescent="0.25">
      <c r="A181" t="s">
        <v>1018</v>
      </c>
      <c r="B181" t="s">
        <v>678</v>
      </c>
      <c r="C181" s="165"/>
    </row>
    <row r="182" spans="1:4" x14ac:dyDescent="0.25">
      <c r="A182" t="s">
        <v>1019</v>
      </c>
      <c r="B182" t="s">
        <v>680</v>
      </c>
      <c r="C182" s="165"/>
    </row>
    <row r="183" spans="1:4" x14ac:dyDescent="0.25">
      <c r="A183" s="50" t="s">
        <v>1020</v>
      </c>
      <c r="B183" s="50" t="s">
        <v>663</v>
      </c>
      <c r="C183" s="165"/>
    </row>
    <row r="184" spans="1:4" x14ac:dyDescent="0.25">
      <c r="A184" s="50" t="s">
        <v>1021</v>
      </c>
      <c r="B184" s="50" t="s">
        <v>667</v>
      </c>
      <c r="C184" s="165"/>
    </row>
    <row r="185" spans="1:4" x14ac:dyDescent="0.25">
      <c r="A185" s="50" t="s">
        <v>1022</v>
      </c>
      <c r="B185" s="50" t="s">
        <v>671</v>
      </c>
      <c r="C185" s="165"/>
    </row>
    <row r="186" spans="1:4" x14ac:dyDescent="0.25">
      <c r="A186" s="50" t="s">
        <v>1023</v>
      </c>
      <c r="B186" s="50" t="s">
        <v>677</v>
      </c>
      <c r="C186" s="165"/>
    </row>
    <row r="187" spans="1:4" x14ac:dyDescent="0.25">
      <c r="A187" s="50" t="s">
        <v>1024</v>
      </c>
      <c r="B187" s="50" t="s">
        <v>679</v>
      </c>
      <c r="C187" s="165"/>
    </row>
    <row r="188" spans="1:4" x14ac:dyDescent="0.25">
      <c r="A188" s="50" t="s">
        <v>1025</v>
      </c>
      <c r="B188" s="50" t="s">
        <v>681</v>
      </c>
      <c r="C188" s="165"/>
    </row>
    <row r="190" spans="1:4" x14ac:dyDescent="0.25">
      <c r="A190" s="146" t="s">
        <v>888</v>
      </c>
      <c r="B190" s="146" t="s">
        <v>561</v>
      </c>
      <c r="C190" s="164" t="s">
        <v>900</v>
      </c>
      <c r="D190" s="164"/>
    </row>
    <row r="191" spans="1:4" x14ac:dyDescent="0.25">
      <c r="A191" t="s">
        <v>901</v>
      </c>
      <c r="B191" t="s">
        <v>555</v>
      </c>
    </row>
    <row r="192" spans="1:4" x14ac:dyDescent="0.25">
      <c r="A192" t="s">
        <v>1026</v>
      </c>
      <c r="B192" t="s">
        <v>748</v>
      </c>
      <c r="C192" s="165"/>
    </row>
    <row r="193" spans="1:3" x14ac:dyDescent="0.25">
      <c r="A193" t="s">
        <v>1027</v>
      </c>
      <c r="B193" t="s">
        <v>749</v>
      </c>
      <c r="C193" s="165"/>
    </row>
    <row r="194" spans="1:3" x14ac:dyDescent="0.25">
      <c r="A194" t="s">
        <v>1028</v>
      </c>
      <c r="B194" t="s">
        <v>750</v>
      </c>
      <c r="C194" s="165"/>
    </row>
    <row r="195" spans="1:3" x14ac:dyDescent="0.25">
      <c r="A195" t="s">
        <v>1029</v>
      </c>
      <c r="B195" t="s">
        <v>751</v>
      </c>
      <c r="C195" s="165"/>
    </row>
    <row r="196" spans="1:3" x14ac:dyDescent="0.25">
      <c r="A196" t="s">
        <v>1030</v>
      </c>
      <c r="B196" t="s">
        <v>752</v>
      </c>
      <c r="C196" s="165"/>
    </row>
    <row r="197" spans="1:3" x14ac:dyDescent="0.25">
      <c r="A197" t="s">
        <v>1031</v>
      </c>
      <c r="B197" t="s">
        <v>753</v>
      </c>
      <c r="C197" s="165"/>
    </row>
    <row r="198" spans="1:3" x14ac:dyDescent="0.25">
      <c r="A198" t="s">
        <v>1032</v>
      </c>
      <c r="B198" t="s">
        <v>754</v>
      </c>
      <c r="C198" s="165"/>
    </row>
    <row r="199" spans="1:3" x14ac:dyDescent="0.25">
      <c r="A199" t="s">
        <v>1033</v>
      </c>
      <c r="B199" t="s">
        <v>754</v>
      </c>
      <c r="C199" s="165"/>
    </row>
    <row r="200" spans="1:3" x14ac:dyDescent="0.25">
      <c r="A200" t="s">
        <v>1034</v>
      </c>
      <c r="B200" t="s">
        <v>755</v>
      </c>
      <c r="C200" s="165"/>
    </row>
    <row r="201" spans="1:3" x14ac:dyDescent="0.25">
      <c r="A201" t="s">
        <v>1035</v>
      </c>
      <c r="B201" t="s">
        <v>756</v>
      </c>
      <c r="C201" s="165"/>
    </row>
    <row r="202" spans="1:3" x14ac:dyDescent="0.25">
      <c r="A202" t="s">
        <v>1036</v>
      </c>
      <c r="B202" t="s">
        <v>755</v>
      </c>
      <c r="C202" s="165"/>
    </row>
    <row r="203" spans="1:3" x14ac:dyDescent="0.25">
      <c r="A203" t="s">
        <v>1037</v>
      </c>
      <c r="B203" t="s">
        <v>757</v>
      </c>
      <c r="C203" s="165"/>
    </row>
    <row r="204" spans="1:3" x14ac:dyDescent="0.25">
      <c r="A204" t="s">
        <v>1038</v>
      </c>
      <c r="B204" t="s">
        <v>758</v>
      </c>
      <c r="C204" s="165"/>
    </row>
    <row r="205" spans="1:3" x14ac:dyDescent="0.25">
      <c r="A205" t="s">
        <v>1039</v>
      </c>
      <c r="B205" t="s">
        <v>759</v>
      </c>
      <c r="C205" s="165"/>
    </row>
    <row r="206" spans="1:3" x14ac:dyDescent="0.25">
      <c r="A206" t="s">
        <v>1040</v>
      </c>
      <c r="B206" t="s">
        <v>761</v>
      </c>
      <c r="C206" s="165"/>
    </row>
    <row r="207" spans="1:3" x14ac:dyDescent="0.25">
      <c r="A207" t="s">
        <v>1041</v>
      </c>
      <c r="B207" t="s">
        <v>762</v>
      </c>
      <c r="C207" s="165"/>
    </row>
    <row r="208" spans="1:3" x14ac:dyDescent="0.25">
      <c r="A208" t="s">
        <v>1042</v>
      </c>
      <c r="B208" t="s">
        <v>763</v>
      </c>
      <c r="C208" s="165"/>
    </row>
    <row r="209" spans="1:3" x14ac:dyDescent="0.25">
      <c r="A209" t="s">
        <v>1043</v>
      </c>
      <c r="B209" t="s">
        <v>764</v>
      </c>
      <c r="C209" s="165"/>
    </row>
    <row r="210" spans="1:3" x14ac:dyDescent="0.25">
      <c r="A210" t="s">
        <v>1044</v>
      </c>
      <c r="B210" t="s">
        <v>765</v>
      </c>
      <c r="C210" s="165"/>
    </row>
    <row r="211" spans="1:3" x14ac:dyDescent="0.25">
      <c r="A211" t="s">
        <v>1045</v>
      </c>
      <c r="B211" t="s">
        <v>766</v>
      </c>
      <c r="C211" s="165"/>
    </row>
    <row r="212" spans="1:3" x14ac:dyDescent="0.25">
      <c r="A212" t="s">
        <v>1046</v>
      </c>
      <c r="B212" t="s">
        <v>767</v>
      </c>
      <c r="C212" s="165"/>
    </row>
    <row r="213" spans="1:3" x14ac:dyDescent="0.25">
      <c r="A213" t="s">
        <v>1047</v>
      </c>
      <c r="B213" t="s">
        <v>768</v>
      </c>
      <c r="C213" s="165"/>
    </row>
    <row r="214" spans="1:3" x14ac:dyDescent="0.25">
      <c r="A214" t="s">
        <v>1048</v>
      </c>
      <c r="B214" t="s">
        <v>769</v>
      </c>
      <c r="C214" s="165"/>
    </row>
    <row r="215" spans="1:3" x14ac:dyDescent="0.25">
      <c r="A215" t="s">
        <v>1049</v>
      </c>
      <c r="B215" t="s">
        <v>770</v>
      </c>
      <c r="C215" s="165"/>
    </row>
    <row r="216" spans="1:3" x14ac:dyDescent="0.25">
      <c r="A216" t="s">
        <v>1050</v>
      </c>
      <c r="B216" t="s">
        <v>771</v>
      </c>
      <c r="C216" s="165"/>
    </row>
    <row r="217" spans="1:3" x14ac:dyDescent="0.25">
      <c r="A217" t="s">
        <v>1051</v>
      </c>
      <c r="B217" t="s">
        <v>772</v>
      </c>
      <c r="C217" s="165"/>
    </row>
    <row r="218" spans="1:3" x14ac:dyDescent="0.25">
      <c r="A218" t="s">
        <v>1052</v>
      </c>
      <c r="B218" t="s">
        <v>773</v>
      </c>
      <c r="C218" s="165"/>
    </row>
    <row r="219" spans="1:3" x14ac:dyDescent="0.25">
      <c r="A219" t="s">
        <v>1053</v>
      </c>
      <c r="B219" t="s">
        <v>774</v>
      </c>
      <c r="C219" s="165"/>
    </row>
    <row r="220" spans="1:3" x14ac:dyDescent="0.25">
      <c r="A220" t="s">
        <v>1054</v>
      </c>
      <c r="B220" t="s">
        <v>775</v>
      </c>
      <c r="C220" s="165"/>
    </row>
    <row r="221" spans="1:3" x14ac:dyDescent="0.25">
      <c r="A221" t="s">
        <v>1055</v>
      </c>
      <c r="B221" t="s">
        <v>776</v>
      </c>
      <c r="C221" s="165"/>
    </row>
    <row r="222" spans="1:3" x14ac:dyDescent="0.25">
      <c r="A222" t="s">
        <v>1056</v>
      </c>
      <c r="B222" t="s">
        <v>777</v>
      </c>
      <c r="C222" s="165"/>
    </row>
    <row r="223" spans="1:3" x14ac:dyDescent="0.25">
      <c r="A223" t="s">
        <v>1057</v>
      </c>
      <c r="B223" t="s">
        <v>778</v>
      </c>
      <c r="C223" s="165"/>
    </row>
    <row r="224" spans="1:3" x14ac:dyDescent="0.25">
      <c r="A224" t="s">
        <v>1058</v>
      </c>
      <c r="B224" t="s">
        <v>779</v>
      </c>
      <c r="C224" s="165"/>
    </row>
    <row r="225" spans="1:3" x14ac:dyDescent="0.25">
      <c r="A225" t="s">
        <v>1059</v>
      </c>
      <c r="B225" t="s">
        <v>780</v>
      </c>
      <c r="C225" s="165"/>
    </row>
    <row r="226" spans="1:3" x14ac:dyDescent="0.25">
      <c r="A226" t="s">
        <v>1060</v>
      </c>
      <c r="B226" t="s">
        <v>781</v>
      </c>
      <c r="C226" s="165"/>
    </row>
    <row r="227" spans="1:3" x14ac:dyDescent="0.25">
      <c r="A227" t="s">
        <v>1061</v>
      </c>
      <c r="B227" t="s">
        <v>782</v>
      </c>
      <c r="C227" s="165"/>
    </row>
    <row r="228" spans="1:3" x14ac:dyDescent="0.25">
      <c r="A228" t="s">
        <v>1062</v>
      </c>
      <c r="B228" t="s">
        <v>783</v>
      </c>
      <c r="C228" s="165"/>
    </row>
    <row r="229" spans="1:3" x14ac:dyDescent="0.25">
      <c r="A229" t="s">
        <v>1063</v>
      </c>
      <c r="B229" t="s">
        <v>777</v>
      </c>
      <c r="C229" s="165"/>
    </row>
    <row r="230" spans="1:3" x14ac:dyDescent="0.25">
      <c r="A230" t="s">
        <v>1064</v>
      </c>
      <c r="B230" t="s">
        <v>784</v>
      </c>
      <c r="C230" s="165"/>
    </row>
    <row r="231" spans="1:3" x14ac:dyDescent="0.25">
      <c r="A231" t="s">
        <v>1065</v>
      </c>
      <c r="B231" t="s">
        <v>785</v>
      </c>
      <c r="C231" s="165"/>
    </row>
    <row r="232" spans="1:3" x14ac:dyDescent="0.25">
      <c r="A232" t="s">
        <v>1066</v>
      </c>
      <c r="B232" t="s">
        <v>786</v>
      </c>
      <c r="C232" s="165"/>
    </row>
    <row r="233" spans="1:3" x14ac:dyDescent="0.25">
      <c r="A233" t="s">
        <v>1067</v>
      </c>
      <c r="B233" t="s">
        <v>787</v>
      </c>
      <c r="C233" s="165"/>
    </row>
    <row r="234" spans="1:3" x14ac:dyDescent="0.25">
      <c r="A234" t="s">
        <v>1068</v>
      </c>
      <c r="B234" t="s">
        <v>788</v>
      </c>
      <c r="C234" s="165"/>
    </row>
    <row r="235" spans="1:3" x14ac:dyDescent="0.25">
      <c r="A235" t="s">
        <v>1069</v>
      </c>
      <c r="B235" t="s">
        <v>789</v>
      </c>
      <c r="C235" s="165"/>
    </row>
    <row r="236" spans="1:3" x14ac:dyDescent="0.25">
      <c r="A236" t="s">
        <v>1070</v>
      </c>
      <c r="B236" t="s">
        <v>790</v>
      </c>
      <c r="C236" s="165"/>
    </row>
    <row r="237" spans="1:3" x14ac:dyDescent="0.25">
      <c r="A237" t="s">
        <v>1071</v>
      </c>
      <c r="B237" t="s">
        <v>791</v>
      </c>
      <c r="C237" s="165"/>
    </row>
    <row r="238" spans="1:3" x14ac:dyDescent="0.25">
      <c r="A238" t="s">
        <v>1072</v>
      </c>
      <c r="B238" t="s">
        <v>792</v>
      </c>
      <c r="C238" s="165"/>
    </row>
    <row r="239" spans="1:3" x14ac:dyDescent="0.25">
      <c r="A239" t="s">
        <v>1073</v>
      </c>
      <c r="B239" t="s">
        <v>794</v>
      </c>
      <c r="C239" s="165"/>
    </row>
    <row r="240" spans="1:3" x14ac:dyDescent="0.25">
      <c r="A240" t="s">
        <v>1074</v>
      </c>
      <c r="B240" t="s">
        <v>795</v>
      </c>
      <c r="C240" s="165"/>
    </row>
    <row r="241" spans="1:3" x14ac:dyDescent="0.25">
      <c r="A241" t="s">
        <v>1075</v>
      </c>
      <c r="B241" t="s">
        <v>796</v>
      </c>
      <c r="C241" s="165"/>
    </row>
    <row r="242" spans="1:3" x14ac:dyDescent="0.25">
      <c r="A242" t="s">
        <v>1076</v>
      </c>
      <c r="B242" t="s">
        <v>797</v>
      </c>
      <c r="C242" s="165"/>
    </row>
    <row r="243" spans="1:3" x14ac:dyDescent="0.25">
      <c r="A243" t="s">
        <v>1077</v>
      </c>
      <c r="B243" t="s">
        <v>799</v>
      </c>
      <c r="C243" s="165"/>
    </row>
    <row r="244" spans="1:3" x14ac:dyDescent="0.25">
      <c r="A244" t="s">
        <v>1078</v>
      </c>
      <c r="B244" t="s">
        <v>800</v>
      </c>
      <c r="C244" s="165"/>
    </row>
    <row r="245" spans="1:3" x14ac:dyDescent="0.25">
      <c r="A245" t="s">
        <v>1079</v>
      </c>
      <c r="B245" t="s">
        <v>801</v>
      </c>
      <c r="C245" s="165"/>
    </row>
    <row r="246" spans="1:3" x14ac:dyDescent="0.25">
      <c r="A246" t="s">
        <v>1080</v>
      </c>
      <c r="B246" t="s">
        <v>801</v>
      </c>
      <c r="C246" s="165"/>
    </row>
    <row r="247" spans="1:3" x14ac:dyDescent="0.25">
      <c r="A247" t="s">
        <v>1081</v>
      </c>
      <c r="B247" t="s">
        <v>803</v>
      </c>
      <c r="C247" s="165"/>
    </row>
    <row r="248" spans="1:3" x14ac:dyDescent="0.25">
      <c r="A248" t="s">
        <v>1082</v>
      </c>
      <c r="B248" t="s">
        <v>805</v>
      </c>
      <c r="C248" s="165"/>
    </row>
    <row r="249" spans="1:3" x14ac:dyDescent="0.25">
      <c r="A249" t="s">
        <v>1083</v>
      </c>
      <c r="B249" t="s">
        <v>806</v>
      </c>
      <c r="C249" s="165"/>
    </row>
    <row r="250" spans="1:3" x14ac:dyDescent="0.25">
      <c r="A250" t="s">
        <v>1084</v>
      </c>
      <c r="B250" t="s">
        <v>807</v>
      </c>
      <c r="C250" s="165"/>
    </row>
    <row r="251" spans="1:3" x14ac:dyDescent="0.25">
      <c r="A251" t="s">
        <v>1085</v>
      </c>
      <c r="B251" t="s">
        <v>808</v>
      </c>
      <c r="C251" s="165"/>
    </row>
    <row r="252" spans="1:3" x14ac:dyDescent="0.25">
      <c r="A252" t="s">
        <v>1086</v>
      </c>
      <c r="B252" t="s">
        <v>809</v>
      </c>
      <c r="C252" s="165"/>
    </row>
    <row r="253" spans="1:3" x14ac:dyDescent="0.25">
      <c r="A253" t="s">
        <v>1087</v>
      </c>
      <c r="B253" t="s">
        <v>810</v>
      </c>
      <c r="C253" s="165"/>
    </row>
    <row r="254" spans="1:3" x14ac:dyDescent="0.25">
      <c r="A254" t="s">
        <v>1088</v>
      </c>
      <c r="B254" t="s">
        <v>811</v>
      </c>
      <c r="C254" s="165"/>
    </row>
    <row r="255" spans="1:3" x14ac:dyDescent="0.25">
      <c r="A255" t="s">
        <v>1089</v>
      </c>
      <c r="B255" t="s">
        <v>812</v>
      </c>
      <c r="C255" s="165"/>
    </row>
    <row r="256" spans="1:3" x14ac:dyDescent="0.25">
      <c r="A256" t="s">
        <v>1090</v>
      </c>
      <c r="B256" t="s">
        <v>813</v>
      </c>
      <c r="C256" s="165"/>
    </row>
    <row r="257" spans="1:4" x14ac:dyDescent="0.25">
      <c r="A257" t="s">
        <v>1091</v>
      </c>
      <c r="B257" t="s">
        <v>814</v>
      </c>
      <c r="C257" s="165"/>
    </row>
    <row r="258" spans="1:4" x14ac:dyDescent="0.25">
      <c r="A258" t="s">
        <v>1092</v>
      </c>
      <c r="B258" t="s">
        <v>816</v>
      </c>
      <c r="C258" s="165"/>
    </row>
    <row r="259" spans="1:4" x14ac:dyDescent="0.25">
      <c r="A259" t="s">
        <v>1093</v>
      </c>
      <c r="B259" t="s">
        <v>817</v>
      </c>
      <c r="C259" s="165"/>
    </row>
    <row r="260" spans="1:4" x14ac:dyDescent="0.25">
      <c r="A260" t="s">
        <v>1094</v>
      </c>
      <c r="B260" t="s">
        <v>818</v>
      </c>
      <c r="C260" s="165"/>
    </row>
    <row r="261" spans="1:4" x14ac:dyDescent="0.25">
      <c r="A261" t="s">
        <v>1095</v>
      </c>
      <c r="B261" t="s">
        <v>819</v>
      </c>
      <c r="C261" s="165"/>
    </row>
    <row r="262" spans="1:4" x14ac:dyDescent="0.25">
      <c r="A262" s="50" t="s">
        <v>1096</v>
      </c>
      <c r="B262" s="50" t="s">
        <v>760</v>
      </c>
      <c r="C262" s="165"/>
    </row>
    <row r="263" spans="1:4" x14ac:dyDescent="0.25">
      <c r="A263" s="50" t="s">
        <v>1097</v>
      </c>
      <c r="B263" s="50" t="s">
        <v>793</v>
      </c>
      <c r="C263" s="165"/>
    </row>
    <row r="264" spans="1:4" x14ac:dyDescent="0.25">
      <c r="A264" s="50" t="s">
        <v>1098</v>
      </c>
      <c r="B264" s="50" t="s">
        <v>798</v>
      </c>
      <c r="C264" s="165"/>
    </row>
    <row r="265" spans="1:4" x14ac:dyDescent="0.25">
      <c r="A265" s="50" t="s">
        <v>1099</v>
      </c>
      <c r="B265" s="50" t="s">
        <v>802</v>
      </c>
      <c r="C265" s="165"/>
    </row>
    <row r="266" spans="1:4" x14ac:dyDescent="0.25">
      <c r="A266" s="50" t="s">
        <v>1100</v>
      </c>
      <c r="B266" s="50" t="s">
        <v>804</v>
      </c>
      <c r="C266" s="165"/>
    </row>
    <row r="267" spans="1:4" x14ac:dyDescent="0.25">
      <c r="A267" s="50" t="s">
        <v>1101</v>
      </c>
      <c r="B267" s="50" t="s">
        <v>815</v>
      </c>
      <c r="C267" s="165"/>
    </row>
    <row r="268" spans="1:4" x14ac:dyDescent="0.25">
      <c r="A268" s="50" t="s">
        <v>1102</v>
      </c>
      <c r="B268" s="50" t="s">
        <v>820</v>
      </c>
      <c r="C268" s="165"/>
    </row>
    <row r="270" spans="1:4" x14ac:dyDescent="0.25">
      <c r="A270" s="146" t="s">
        <v>889</v>
      </c>
      <c r="B270" s="146" t="s">
        <v>562</v>
      </c>
      <c r="C270" s="164" t="s">
        <v>900</v>
      </c>
      <c r="D270" s="164"/>
    </row>
    <row r="271" spans="1:4" x14ac:dyDescent="0.25">
      <c r="A271" t="s">
        <v>901</v>
      </c>
      <c r="B271" t="s">
        <v>555</v>
      </c>
    </row>
    <row r="272" spans="1:4" x14ac:dyDescent="0.25">
      <c r="A272" t="s">
        <v>1103</v>
      </c>
      <c r="B272" t="s">
        <v>683</v>
      </c>
      <c r="C272" s="165"/>
    </row>
    <row r="273" spans="1:3" x14ac:dyDescent="0.25">
      <c r="A273" t="s">
        <v>1104</v>
      </c>
      <c r="B273" t="s">
        <v>684</v>
      </c>
      <c r="C273" s="165"/>
    </row>
    <row r="274" spans="1:3" x14ac:dyDescent="0.25">
      <c r="A274" t="s">
        <v>1105</v>
      </c>
      <c r="B274" t="s">
        <v>685</v>
      </c>
      <c r="C274" s="165"/>
    </row>
    <row r="275" spans="1:3" x14ac:dyDescent="0.25">
      <c r="A275" t="s">
        <v>1106</v>
      </c>
      <c r="B275" t="s">
        <v>686</v>
      </c>
      <c r="C275" s="165"/>
    </row>
    <row r="276" spans="1:3" x14ac:dyDescent="0.25">
      <c r="A276" t="s">
        <v>1107</v>
      </c>
      <c r="B276" t="s">
        <v>687</v>
      </c>
      <c r="C276" s="165"/>
    </row>
    <row r="277" spans="1:3" x14ac:dyDescent="0.25">
      <c r="A277" t="s">
        <v>1108</v>
      </c>
      <c r="B277" t="s">
        <v>688</v>
      </c>
      <c r="C277" s="165"/>
    </row>
    <row r="278" spans="1:3" x14ac:dyDescent="0.25">
      <c r="A278" t="s">
        <v>1109</v>
      </c>
      <c r="B278" t="s">
        <v>690</v>
      </c>
      <c r="C278" s="165"/>
    </row>
    <row r="279" spans="1:3" x14ac:dyDescent="0.25">
      <c r="A279" t="s">
        <v>1110</v>
      </c>
      <c r="B279" t="s">
        <v>691</v>
      </c>
      <c r="C279" s="165"/>
    </row>
    <row r="280" spans="1:3" x14ac:dyDescent="0.25">
      <c r="A280" t="s">
        <v>1111</v>
      </c>
      <c r="B280" t="s">
        <v>692</v>
      </c>
      <c r="C280" s="165"/>
    </row>
    <row r="281" spans="1:3" x14ac:dyDescent="0.25">
      <c r="A281" t="s">
        <v>1112</v>
      </c>
      <c r="B281" t="s">
        <v>693</v>
      </c>
      <c r="C281" s="165"/>
    </row>
    <row r="282" spans="1:3" x14ac:dyDescent="0.25">
      <c r="A282" t="s">
        <v>1113</v>
      </c>
      <c r="B282" t="s">
        <v>695</v>
      </c>
      <c r="C282" s="165"/>
    </row>
    <row r="283" spans="1:3" x14ac:dyDescent="0.25">
      <c r="A283" t="s">
        <v>1114</v>
      </c>
      <c r="B283" t="s">
        <v>697</v>
      </c>
      <c r="C283" s="165"/>
    </row>
    <row r="284" spans="1:3" x14ac:dyDescent="0.25">
      <c r="A284" t="s">
        <v>1115</v>
      </c>
      <c r="B284" t="s">
        <v>699</v>
      </c>
      <c r="C284" s="165"/>
    </row>
    <row r="285" spans="1:3" x14ac:dyDescent="0.25">
      <c r="A285" t="s">
        <v>1116</v>
      </c>
      <c r="B285" t="s">
        <v>701</v>
      </c>
      <c r="C285" s="165"/>
    </row>
    <row r="286" spans="1:3" x14ac:dyDescent="0.25">
      <c r="A286" t="s">
        <v>1117</v>
      </c>
      <c r="B286" t="s">
        <v>703</v>
      </c>
      <c r="C286" s="165"/>
    </row>
    <row r="287" spans="1:3" x14ac:dyDescent="0.25">
      <c r="A287" t="s">
        <v>1118</v>
      </c>
      <c r="B287" t="s">
        <v>704</v>
      </c>
      <c r="C287" s="165"/>
    </row>
    <row r="288" spans="1:3" x14ac:dyDescent="0.25">
      <c r="A288" t="s">
        <v>1119</v>
      </c>
      <c r="B288" t="s">
        <v>705</v>
      </c>
      <c r="C288" s="165"/>
    </row>
    <row r="289" spans="1:4" x14ac:dyDescent="0.25">
      <c r="A289" t="s">
        <v>1120</v>
      </c>
      <c r="B289" t="s">
        <v>707</v>
      </c>
      <c r="C289" s="165"/>
    </row>
    <row r="290" spans="1:4" x14ac:dyDescent="0.25">
      <c r="A290" s="50" t="s">
        <v>1121</v>
      </c>
      <c r="B290" s="50" t="s">
        <v>689</v>
      </c>
      <c r="C290" s="165"/>
    </row>
    <row r="291" spans="1:4" x14ac:dyDescent="0.25">
      <c r="A291" s="50" t="s">
        <v>1122</v>
      </c>
      <c r="B291" s="50" t="s">
        <v>694</v>
      </c>
      <c r="C291" s="165"/>
    </row>
    <row r="292" spans="1:4" x14ac:dyDescent="0.25">
      <c r="A292" s="50" t="s">
        <v>1123</v>
      </c>
      <c r="B292" s="50" t="s">
        <v>696</v>
      </c>
      <c r="C292" s="165"/>
    </row>
    <row r="293" spans="1:4" x14ac:dyDescent="0.25">
      <c r="A293" s="50" t="s">
        <v>1124</v>
      </c>
      <c r="B293" s="50" t="s">
        <v>698</v>
      </c>
      <c r="C293" s="165"/>
    </row>
    <row r="294" spans="1:4" x14ac:dyDescent="0.25">
      <c r="A294" s="50" t="s">
        <v>1125</v>
      </c>
      <c r="B294" s="50" t="s">
        <v>700</v>
      </c>
      <c r="C294" s="165"/>
    </row>
    <row r="295" spans="1:4" x14ac:dyDescent="0.25">
      <c r="A295" s="50" t="s">
        <v>1126</v>
      </c>
      <c r="B295" s="50" t="s">
        <v>702</v>
      </c>
      <c r="C295" s="165"/>
    </row>
    <row r="296" spans="1:4" x14ac:dyDescent="0.25">
      <c r="A296" s="50" t="s">
        <v>1127</v>
      </c>
      <c r="B296" s="50" t="s">
        <v>706</v>
      </c>
      <c r="C296" s="165"/>
    </row>
    <row r="297" spans="1:4" x14ac:dyDescent="0.25">
      <c r="A297" s="50" t="s">
        <v>1128</v>
      </c>
      <c r="B297" s="50" t="s">
        <v>708</v>
      </c>
      <c r="C297" s="165"/>
    </row>
    <row r="299" spans="1:4" x14ac:dyDescent="0.25">
      <c r="A299" s="146" t="s">
        <v>890</v>
      </c>
      <c r="B299" s="146" t="s">
        <v>570</v>
      </c>
      <c r="C299" s="164" t="s">
        <v>1129</v>
      </c>
      <c r="D299" s="164"/>
    </row>
    <row r="300" spans="1:4" x14ac:dyDescent="0.25">
      <c r="A300" s="146" t="s">
        <v>891</v>
      </c>
      <c r="B300" s="146" t="s">
        <v>571</v>
      </c>
      <c r="C300" s="164" t="s">
        <v>1129</v>
      </c>
      <c r="D300" s="164"/>
    </row>
    <row r="301" spans="1:4" x14ac:dyDescent="0.25">
      <c r="A301" s="146" t="s">
        <v>892</v>
      </c>
      <c r="B301" s="146" t="s">
        <v>572</v>
      </c>
      <c r="C301" s="164" t="s">
        <v>1129</v>
      </c>
      <c r="D301" s="164"/>
    </row>
    <row r="302" spans="1:4" x14ac:dyDescent="0.25">
      <c r="A302" s="146" t="s">
        <v>893</v>
      </c>
      <c r="B302" s="146" t="s">
        <v>573</v>
      </c>
      <c r="C302" s="164" t="s">
        <v>1129</v>
      </c>
      <c r="D302" s="164"/>
    </row>
    <row r="303" spans="1:4" x14ac:dyDescent="0.25">
      <c r="A303" s="146" t="s">
        <v>894</v>
      </c>
      <c r="B303" s="146" t="s">
        <v>574</v>
      </c>
      <c r="C303" s="164" t="s">
        <v>1129</v>
      </c>
      <c r="D303" s="164"/>
    </row>
  </sheetData>
  <phoneticPr fontId="2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25A53-8E1D-4982-BFD6-55309B1CF26B}">
  <sheetPr codeName="Planilha2">
    <tabColor rgb="FFFF66CC"/>
  </sheetPr>
  <dimension ref="A1:R52"/>
  <sheetViews>
    <sheetView showGridLines="0" tabSelected="1" topLeftCell="A4" zoomScale="85" zoomScaleNormal="85" workbookViewId="0">
      <selection activeCell="R31" sqref="R31"/>
    </sheetView>
  </sheetViews>
  <sheetFormatPr defaultRowHeight="15" x14ac:dyDescent="0.25"/>
  <cols>
    <col min="1" max="1" width="1.42578125" customWidth="1"/>
    <col min="2" max="2" width="27.5703125" customWidth="1"/>
    <col min="3" max="3" width="31.140625" customWidth="1"/>
    <col min="4" max="4" width="14" customWidth="1"/>
    <col min="5" max="7" width="17.7109375" style="6" customWidth="1"/>
    <col min="8" max="9" width="17.7109375" customWidth="1"/>
    <col min="10" max="10" width="11.28515625" bestFit="1" customWidth="1"/>
    <col min="18" max="18" width="11.5703125" bestFit="1" customWidth="1"/>
  </cols>
  <sheetData>
    <row r="1" spans="1:11" ht="9" customHeight="1" x14ac:dyDescent="0.25"/>
    <row r="5" spans="1:11" x14ac:dyDescent="0.25">
      <c r="B5" s="91" t="s">
        <v>548</v>
      </c>
      <c r="C5" s="92" t="s">
        <v>552</v>
      </c>
      <c r="D5" s="93" t="s">
        <v>551</v>
      </c>
      <c r="E5" s="91"/>
      <c r="F5" s="91"/>
      <c r="G5" s="91"/>
      <c r="H5" s="91"/>
      <c r="I5" s="91"/>
    </row>
    <row r="6" spans="1:11" x14ac:dyDescent="0.25">
      <c r="B6" s="91" t="s">
        <v>549</v>
      </c>
      <c r="C6" s="92" t="s">
        <v>553</v>
      </c>
      <c r="D6" s="93" t="s">
        <v>554</v>
      </c>
      <c r="E6" s="91"/>
      <c r="F6" s="91"/>
      <c r="G6" s="91"/>
      <c r="H6" s="91"/>
      <c r="I6" s="91"/>
    </row>
    <row r="7" spans="1:11" x14ac:dyDescent="0.25">
      <c r="B7" s="91" t="s">
        <v>550</v>
      </c>
      <c r="C7" s="92" t="s">
        <v>1</v>
      </c>
      <c r="D7" s="93" t="s">
        <v>2</v>
      </c>
      <c r="E7" s="91"/>
      <c r="F7" s="91"/>
      <c r="G7" s="91"/>
      <c r="H7" s="91"/>
      <c r="I7" s="91"/>
    </row>
    <row r="8" spans="1:11" x14ac:dyDescent="0.25">
      <c r="B8" s="91" t="s">
        <v>503</v>
      </c>
      <c r="C8" s="92" t="s">
        <v>119</v>
      </c>
      <c r="D8" s="93" t="s">
        <v>3</v>
      </c>
      <c r="E8" s="91"/>
      <c r="F8" s="91"/>
      <c r="G8" s="145" t="s">
        <v>822</v>
      </c>
      <c r="H8" s="91"/>
      <c r="I8" s="91"/>
    </row>
    <row r="9" spans="1:11" x14ac:dyDescent="0.25">
      <c r="B9" s="91" t="s">
        <v>504</v>
      </c>
      <c r="C9" s="92" t="s">
        <v>849</v>
      </c>
      <c r="D9" s="93" t="str">
        <f>C9</f>
        <v>107-RECOLHIMENTO DE PALHA</v>
      </c>
      <c r="E9" s="91"/>
      <c r="F9" s="91"/>
      <c r="G9" s="145" t="s">
        <v>822</v>
      </c>
      <c r="H9" s="91"/>
      <c r="I9" s="91"/>
    </row>
    <row r="10" spans="1:11" x14ac:dyDescent="0.25">
      <c r="B10" s="172" t="s">
        <v>507</v>
      </c>
      <c r="C10" s="173" t="s">
        <v>539</v>
      </c>
      <c r="D10" s="174" t="str">
        <f>VLOOKUP(C10,LISTA_S!B:D,3,0)</f>
        <v>RECOLHIMENTO DE PALHA</v>
      </c>
      <c r="E10" s="172"/>
      <c r="F10" s="91"/>
      <c r="G10" s="145" t="s">
        <v>1244</v>
      </c>
      <c r="H10" s="91"/>
      <c r="I10" s="91"/>
    </row>
    <row r="11" spans="1:11" x14ac:dyDescent="0.25">
      <c r="B11" s="91" t="s">
        <v>506</v>
      </c>
      <c r="C11" s="92" t="s">
        <v>843</v>
      </c>
      <c r="D11" s="93" t="str">
        <f>C11</f>
        <v>TODOS</v>
      </c>
      <c r="E11" s="91"/>
      <c r="F11" s="91"/>
      <c r="G11" s="145" t="s">
        <v>823</v>
      </c>
      <c r="H11" s="91"/>
      <c r="I11" s="91"/>
    </row>
    <row r="12" spans="1:11" x14ac:dyDescent="0.25">
      <c r="B12" s="91" t="s">
        <v>505</v>
      </c>
      <c r="C12" s="92" t="s">
        <v>846</v>
      </c>
      <c r="D12" s="93" t="str">
        <f>C12</f>
        <v>TODAS</v>
      </c>
      <c r="E12" s="91"/>
      <c r="F12" s="145"/>
      <c r="G12" s="145" t="s">
        <v>825</v>
      </c>
      <c r="H12" s="91"/>
      <c r="I12" s="91"/>
    </row>
    <row r="13" spans="1:11" ht="8.25" customHeight="1" x14ac:dyDescent="0.25">
      <c r="B13" s="10"/>
      <c r="C13" s="10"/>
    </row>
    <row r="14" spans="1:11" x14ac:dyDescent="0.25">
      <c r="B14" s="98" t="s">
        <v>567</v>
      </c>
      <c r="C14" s="98" t="s">
        <v>555</v>
      </c>
      <c r="D14" s="98" t="s">
        <v>8</v>
      </c>
      <c r="E14" s="98" t="str">
        <f>C5</f>
        <v>REAL</v>
      </c>
      <c r="F14" s="98" t="str">
        <f>C6</f>
        <v>V01_SAFRA_1819</v>
      </c>
      <c r="G14" s="98" t="str">
        <f>C7</f>
        <v>V01_SAFRA_1920</v>
      </c>
      <c r="H14" s="98" t="s">
        <v>565</v>
      </c>
      <c r="I14" s="98" t="s">
        <v>566</v>
      </c>
    </row>
    <row r="15" spans="1:11" x14ac:dyDescent="0.25">
      <c r="A15" s="90"/>
      <c r="B15" s="128" t="s">
        <v>546</v>
      </c>
      <c r="C15" s="95" t="s">
        <v>556</v>
      </c>
      <c r="D15" s="95" t="s">
        <v>564</v>
      </c>
      <c r="E15" s="97"/>
      <c r="F15" s="97"/>
      <c r="G15" s="97"/>
      <c r="H15" s="105">
        <f t="shared" ref="H15:H22" si="0">G15-F15</f>
        <v>0</v>
      </c>
      <c r="I15" s="106" t="str">
        <f>IFERROR(G15/F15-1,"")</f>
        <v/>
      </c>
      <c r="J15" s="50" t="s">
        <v>1223</v>
      </c>
      <c r="K15" t="s">
        <v>556</v>
      </c>
    </row>
    <row r="16" spans="1:11" x14ac:dyDescent="0.25">
      <c r="A16" s="90"/>
      <c r="B16" s="128" t="s">
        <v>854</v>
      </c>
      <c r="C16" s="96" t="s">
        <v>855</v>
      </c>
      <c r="D16" s="95" t="s">
        <v>564</v>
      </c>
      <c r="E16" s="94"/>
      <c r="F16" s="94"/>
      <c r="G16" s="94"/>
      <c r="H16" s="107">
        <f t="shared" si="0"/>
        <v>0</v>
      </c>
      <c r="I16" s="106" t="str">
        <f t="shared" ref="I16:I32" si="1">IFERROR(G16/F16-1,"")</f>
        <v/>
      </c>
      <c r="J16" s="50" t="s">
        <v>1224</v>
      </c>
      <c r="K16" t="s">
        <v>1225</v>
      </c>
    </row>
    <row r="17" spans="1:11" x14ac:dyDescent="0.25">
      <c r="A17" s="90"/>
      <c r="B17" s="128" t="s">
        <v>547</v>
      </c>
      <c r="C17" s="96" t="s">
        <v>557</v>
      </c>
      <c r="D17" s="95" t="s">
        <v>564</v>
      </c>
      <c r="E17" s="94">
        <v>74573.3</v>
      </c>
      <c r="F17" s="94">
        <v>11330.48</v>
      </c>
      <c r="G17" s="94"/>
      <c r="H17" s="107">
        <f t="shared" si="0"/>
        <v>-11330.48</v>
      </c>
      <c r="I17" s="106">
        <f t="shared" si="1"/>
        <v>-1</v>
      </c>
      <c r="J17" s="50" t="s">
        <v>1226</v>
      </c>
      <c r="K17" t="s">
        <v>557</v>
      </c>
    </row>
    <row r="18" spans="1:11" x14ac:dyDescent="0.25">
      <c r="A18" s="90"/>
      <c r="B18" s="128" t="s">
        <v>547</v>
      </c>
      <c r="C18" s="96" t="s">
        <v>558</v>
      </c>
      <c r="D18" s="95" t="s">
        <v>564</v>
      </c>
      <c r="E18" s="94">
        <v>15718.09</v>
      </c>
      <c r="F18" s="94">
        <v>20675.02</v>
      </c>
      <c r="G18" s="94"/>
      <c r="H18" s="107">
        <f t="shared" si="0"/>
        <v>-20675.02</v>
      </c>
      <c r="I18" s="106">
        <f t="shared" si="1"/>
        <v>-1</v>
      </c>
      <c r="J18" s="50" t="s">
        <v>1227</v>
      </c>
      <c r="K18" t="s">
        <v>558</v>
      </c>
    </row>
    <row r="19" spans="1:11" x14ac:dyDescent="0.25">
      <c r="A19" s="90"/>
      <c r="B19" s="128" t="s">
        <v>547</v>
      </c>
      <c r="C19" s="96" t="s">
        <v>559</v>
      </c>
      <c r="D19" s="95" t="s">
        <v>564</v>
      </c>
      <c r="E19" s="94">
        <v>1965162.81</v>
      </c>
      <c r="F19" s="94">
        <v>3664005.58</v>
      </c>
      <c r="G19" s="94"/>
      <c r="H19" s="107">
        <f t="shared" si="0"/>
        <v>-3664005.58</v>
      </c>
      <c r="I19" s="106">
        <f t="shared" si="1"/>
        <v>-1</v>
      </c>
      <c r="J19" s="50" t="s">
        <v>1228</v>
      </c>
      <c r="K19" t="s">
        <v>559</v>
      </c>
    </row>
    <row r="20" spans="1:11" x14ac:dyDescent="0.25">
      <c r="A20" s="90"/>
      <c r="B20" s="128" t="s">
        <v>547</v>
      </c>
      <c r="C20" s="96" t="s">
        <v>563</v>
      </c>
      <c r="D20" s="95" t="s">
        <v>564</v>
      </c>
      <c r="E20" s="94">
        <v>14605.03</v>
      </c>
      <c r="F20" s="94">
        <v>91809.55</v>
      </c>
      <c r="G20" s="94"/>
      <c r="H20" s="107">
        <f t="shared" si="0"/>
        <v>-91809.55</v>
      </c>
      <c r="I20" s="106">
        <f>IFERROR(G20/F20-1,"")</f>
        <v>-1</v>
      </c>
      <c r="J20" s="50" t="s">
        <v>1229</v>
      </c>
      <c r="K20" t="s">
        <v>563</v>
      </c>
    </row>
    <row r="21" spans="1:11" x14ac:dyDescent="0.25">
      <c r="A21" s="90"/>
      <c r="B21" s="128" t="s">
        <v>547</v>
      </c>
      <c r="C21" s="96" t="s">
        <v>560</v>
      </c>
      <c r="D21" s="95" t="s">
        <v>564</v>
      </c>
      <c r="E21" s="94">
        <v>-1694.06</v>
      </c>
      <c r="F21" s="94">
        <v>190.74</v>
      </c>
      <c r="G21" s="94"/>
      <c r="H21" s="107">
        <f t="shared" si="0"/>
        <v>-190.74</v>
      </c>
      <c r="I21" s="106">
        <f t="shared" si="1"/>
        <v>-1</v>
      </c>
      <c r="J21" s="50" t="s">
        <v>1230</v>
      </c>
      <c r="K21" t="s">
        <v>560</v>
      </c>
    </row>
    <row r="22" spans="1:11" x14ac:dyDescent="0.25">
      <c r="A22" s="90"/>
      <c r="B22" s="128" t="s">
        <v>547</v>
      </c>
      <c r="C22" s="99" t="s">
        <v>561</v>
      </c>
      <c r="D22" s="100" t="s">
        <v>564</v>
      </c>
      <c r="E22" s="101">
        <v>5382.32</v>
      </c>
      <c r="F22" s="101">
        <v>16335.46</v>
      </c>
      <c r="G22" s="101"/>
      <c r="H22" s="108">
        <f t="shared" si="0"/>
        <v>-16335.46</v>
      </c>
      <c r="I22" s="106">
        <f t="shared" si="1"/>
        <v>-1</v>
      </c>
      <c r="J22" s="50" t="s">
        <v>1231</v>
      </c>
      <c r="K22" t="s">
        <v>561</v>
      </c>
    </row>
    <row r="23" spans="1:11" x14ac:dyDescent="0.25">
      <c r="B23" s="110" t="s">
        <v>568</v>
      </c>
      <c r="C23" s="111"/>
      <c r="D23" s="104" t="s">
        <v>564</v>
      </c>
      <c r="E23" s="103">
        <f>SUM(E15:E22)</f>
        <v>2073747.49</v>
      </c>
      <c r="F23" s="103">
        <f>SUM(F15:F22)</f>
        <v>3804346.83</v>
      </c>
      <c r="G23" s="103">
        <f>SUM(G15:G22)</f>
        <v>0</v>
      </c>
      <c r="H23" s="103">
        <f>SUM(H15:H22)</f>
        <v>-3804346.83</v>
      </c>
      <c r="I23" s="151">
        <f t="shared" si="1"/>
        <v>-1</v>
      </c>
    </row>
    <row r="24" spans="1:11" x14ac:dyDescent="0.25">
      <c r="B24" s="110" t="s">
        <v>569</v>
      </c>
      <c r="C24" s="111"/>
      <c r="D24" s="104" t="s">
        <v>847</v>
      </c>
      <c r="E24" s="109">
        <f>E23/E$41</f>
        <v>77.900747096773216</v>
      </c>
      <c r="F24" s="109">
        <f>F23/F$41</f>
        <v>76.086936600000001</v>
      </c>
      <c r="G24" s="109">
        <f>IFERROR(G23/G$41,0)</f>
        <v>0</v>
      </c>
      <c r="H24" s="109">
        <f>G24-F24</f>
        <v>-76.086936600000001</v>
      </c>
      <c r="I24" s="151">
        <f t="shared" si="1"/>
        <v>-1</v>
      </c>
    </row>
    <row r="25" spans="1:11" x14ac:dyDescent="0.25">
      <c r="A25" s="90"/>
      <c r="B25" s="128" t="s">
        <v>862</v>
      </c>
      <c r="C25" s="99" t="s">
        <v>333</v>
      </c>
      <c r="D25" s="102" t="s">
        <v>564</v>
      </c>
      <c r="E25" s="101">
        <v>456609.03</v>
      </c>
      <c r="F25" s="101">
        <v>549256.73</v>
      </c>
      <c r="G25" s="101"/>
      <c r="H25" s="107">
        <f t="shared" ref="H25" si="2">G25-F25</f>
        <v>-549256.73</v>
      </c>
      <c r="I25" s="106">
        <f t="shared" ref="I25:I26" si="3">IFERROR(G25/F25-1,"")</f>
        <v>-1</v>
      </c>
      <c r="J25" s="50" t="s">
        <v>1243</v>
      </c>
      <c r="K25" t="s">
        <v>333</v>
      </c>
    </row>
    <row r="26" spans="1:11" x14ac:dyDescent="0.25">
      <c r="B26" s="158" t="s">
        <v>863</v>
      </c>
      <c r="C26" s="156"/>
      <c r="D26" s="104" t="s">
        <v>564</v>
      </c>
      <c r="E26" s="175">
        <f>E23+E25</f>
        <v>2530356.52</v>
      </c>
      <c r="F26" s="175">
        <f t="shared" ref="F26:H26" si="4">F23+F25</f>
        <v>4353603.5600000005</v>
      </c>
      <c r="G26" s="175">
        <f t="shared" si="4"/>
        <v>0</v>
      </c>
      <c r="H26" s="157">
        <f t="shared" si="4"/>
        <v>-4353603.5600000005</v>
      </c>
      <c r="I26" s="151">
        <f t="shared" si="3"/>
        <v>-1</v>
      </c>
    </row>
    <row r="27" spans="1:11" x14ac:dyDescent="0.25">
      <c r="B27" s="110" t="s">
        <v>569</v>
      </c>
      <c r="C27" s="111"/>
      <c r="D27" s="104" t="s">
        <v>847</v>
      </c>
      <c r="E27" s="176">
        <f>E26/E$41</f>
        <v>95.053358366785147</v>
      </c>
      <c r="F27" s="176">
        <f>F26/F$41</f>
        <v>87.072071200000011</v>
      </c>
      <c r="G27" s="176">
        <f>IFERROR(G26/G$41,0)</f>
        <v>0</v>
      </c>
      <c r="H27" s="109">
        <f>G27-F27</f>
        <v>-87.072071200000011</v>
      </c>
      <c r="I27" s="151">
        <f t="shared" ref="I27" si="5">IFERROR(G27/F27-1,"")</f>
        <v>-1</v>
      </c>
    </row>
    <row r="28" spans="1:11" x14ac:dyDescent="0.25">
      <c r="B28" s="128" t="s">
        <v>575</v>
      </c>
      <c r="C28" s="96" t="s">
        <v>570</v>
      </c>
      <c r="D28" s="102" t="s">
        <v>564</v>
      </c>
      <c r="E28" s="97"/>
      <c r="F28" s="97">
        <v>142.13999999999999</v>
      </c>
      <c r="G28" s="97"/>
      <c r="H28" s="108">
        <f t="shared" ref="H28:H32" si="6">G28-F28</f>
        <v>-142.13999999999999</v>
      </c>
      <c r="I28" s="106">
        <f t="shared" si="1"/>
        <v>-1</v>
      </c>
      <c r="J28" s="50" t="s">
        <v>1232</v>
      </c>
      <c r="K28" t="s">
        <v>1233</v>
      </c>
    </row>
    <row r="29" spans="1:11" x14ac:dyDescent="0.25">
      <c r="B29" s="128" t="s">
        <v>575</v>
      </c>
      <c r="C29" s="96" t="s">
        <v>571</v>
      </c>
      <c r="D29" s="102" t="s">
        <v>564</v>
      </c>
      <c r="E29" s="97">
        <v>8515.2999999999993</v>
      </c>
      <c r="F29" s="97">
        <v>41757.449999999997</v>
      </c>
      <c r="G29" s="97"/>
      <c r="H29" s="108">
        <f t="shared" si="6"/>
        <v>-41757.449999999997</v>
      </c>
      <c r="I29" s="106">
        <f t="shared" si="1"/>
        <v>-1</v>
      </c>
      <c r="J29" s="50" t="s">
        <v>1234</v>
      </c>
      <c r="K29" t="s">
        <v>571</v>
      </c>
    </row>
    <row r="30" spans="1:11" x14ac:dyDescent="0.25">
      <c r="B30" s="128" t="s">
        <v>575</v>
      </c>
      <c r="C30" s="96" t="s">
        <v>572</v>
      </c>
      <c r="D30" s="102" t="s">
        <v>564</v>
      </c>
      <c r="E30" s="97">
        <v>794.36</v>
      </c>
      <c r="F30" s="97">
        <v>12628.27</v>
      </c>
      <c r="G30" s="97"/>
      <c r="H30" s="108">
        <f t="shared" si="6"/>
        <v>-12628.27</v>
      </c>
      <c r="I30" s="106">
        <f t="shared" si="1"/>
        <v>-1</v>
      </c>
      <c r="J30" s="50" t="s">
        <v>1235</v>
      </c>
      <c r="K30" t="s">
        <v>572</v>
      </c>
    </row>
    <row r="31" spans="1:11" x14ac:dyDescent="0.25">
      <c r="B31" s="128" t="s">
        <v>575</v>
      </c>
      <c r="C31" s="96" t="s">
        <v>573</v>
      </c>
      <c r="D31" s="102" t="s">
        <v>564</v>
      </c>
      <c r="E31" s="97">
        <v>1420.05</v>
      </c>
      <c r="F31" s="97">
        <v>329.67</v>
      </c>
      <c r="G31" s="97"/>
      <c r="H31" s="108">
        <f t="shared" si="6"/>
        <v>-329.67</v>
      </c>
      <c r="I31" s="106">
        <f t="shared" si="1"/>
        <v>-1</v>
      </c>
      <c r="J31" s="50" t="s">
        <v>1236</v>
      </c>
      <c r="K31" t="s">
        <v>573</v>
      </c>
    </row>
    <row r="32" spans="1:11" x14ac:dyDescent="0.25">
      <c r="B32" s="128" t="s">
        <v>575</v>
      </c>
      <c r="C32" s="96" t="s">
        <v>574</v>
      </c>
      <c r="D32" s="102" t="s">
        <v>564</v>
      </c>
      <c r="E32" s="97">
        <v>2338.71</v>
      </c>
      <c r="F32" s="97">
        <v>146.22999999999999</v>
      </c>
      <c r="G32" s="97"/>
      <c r="H32" s="108">
        <f t="shared" si="6"/>
        <v>-146.22999999999999</v>
      </c>
      <c r="I32" s="106">
        <f t="shared" si="1"/>
        <v>-1</v>
      </c>
      <c r="J32" s="50" t="s">
        <v>1237</v>
      </c>
      <c r="K32" t="s">
        <v>574</v>
      </c>
    </row>
    <row r="33" spans="1:18" x14ac:dyDescent="0.25">
      <c r="B33" s="128" t="s">
        <v>575</v>
      </c>
      <c r="C33" s="171" t="s">
        <v>1239</v>
      </c>
      <c r="D33" s="102" t="s">
        <v>564</v>
      </c>
      <c r="E33" s="97">
        <v>2358.02</v>
      </c>
      <c r="F33" s="97">
        <v>7221.16</v>
      </c>
      <c r="G33" s="97"/>
      <c r="H33" s="108"/>
      <c r="I33" s="106"/>
      <c r="J33" s="50" t="s">
        <v>1238</v>
      </c>
      <c r="K33" t="s">
        <v>1239</v>
      </c>
    </row>
    <row r="34" spans="1:18" x14ac:dyDescent="0.25">
      <c r="B34" s="110" t="s">
        <v>576</v>
      </c>
      <c r="C34" s="111"/>
      <c r="D34" s="104" t="s">
        <v>564</v>
      </c>
      <c r="E34" s="103">
        <f>SUM(E28:E33)</f>
        <v>15426.439999999999</v>
      </c>
      <c r="F34" s="103">
        <f>SUM(F28:F33)</f>
        <v>62224.92</v>
      </c>
      <c r="G34" s="103">
        <f>SUM(G28:G33)</f>
        <v>0</v>
      </c>
      <c r="H34" s="103">
        <f t="shared" ref="F34:H34" si="7">SUM(H28:H32)</f>
        <v>-55003.76</v>
      </c>
      <c r="I34" s="151">
        <f t="shared" ref="I34:I39" si="8">IFERROR(G34/F34-1,"")</f>
        <v>-1</v>
      </c>
    </row>
    <row r="35" spans="1:18" x14ac:dyDescent="0.25">
      <c r="A35" s="90"/>
      <c r="B35" s="128" t="s">
        <v>547</v>
      </c>
      <c r="C35" s="102" t="s">
        <v>562</v>
      </c>
      <c r="D35" s="102" t="s">
        <v>564</v>
      </c>
      <c r="E35" s="94">
        <v>83649.7</v>
      </c>
      <c r="F35" s="94">
        <v>252958.39</v>
      </c>
      <c r="G35" s="94"/>
      <c r="H35" s="107">
        <f>G35-F35</f>
        <v>-252958.39</v>
      </c>
      <c r="I35" s="106">
        <f>IFERROR(G35/F35-1,"")</f>
        <v>-1</v>
      </c>
      <c r="J35" s="50" t="s">
        <v>1240</v>
      </c>
      <c r="K35" t="s">
        <v>562</v>
      </c>
      <c r="R35" s="159"/>
    </row>
    <row r="36" spans="1:18" x14ac:dyDescent="0.25">
      <c r="A36" s="90"/>
      <c r="B36" s="128" t="s">
        <v>854</v>
      </c>
      <c r="C36" s="96" t="s">
        <v>856</v>
      </c>
      <c r="D36" s="102" t="s">
        <v>564</v>
      </c>
      <c r="E36" s="94"/>
      <c r="F36" s="94"/>
      <c r="G36" s="94"/>
      <c r="H36" s="107">
        <f>G36-F36</f>
        <v>0</v>
      </c>
      <c r="I36" s="106" t="str">
        <f>IFERROR(G36/F36-1,"")</f>
        <v/>
      </c>
      <c r="J36" s="50" t="s">
        <v>1241</v>
      </c>
      <c r="K36" t="s">
        <v>1242</v>
      </c>
    </row>
    <row r="37" spans="1:18" x14ac:dyDescent="0.25">
      <c r="B37" s="110" t="s">
        <v>1222</v>
      </c>
      <c r="C37" s="111"/>
      <c r="D37" s="104" t="s">
        <v>564</v>
      </c>
      <c r="E37" s="103">
        <f>SUM(E35:E36)</f>
        <v>83649.7</v>
      </c>
      <c r="F37" s="103">
        <f>SUM(F35:F36)</f>
        <v>252958.39</v>
      </c>
      <c r="G37" s="103">
        <f>SUM(G35:G36)</f>
        <v>0</v>
      </c>
      <c r="H37" s="103">
        <f>SUM(H35:H36)</f>
        <v>-252958.39</v>
      </c>
      <c r="I37" s="151">
        <f t="shared" ref="I37" si="9">IFERROR(G37/F37-1,"")</f>
        <v>-1</v>
      </c>
    </row>
    <row r="38" spans="1:18" x14ac:dyDescent="0.25">
      <c r="B38" s="110" t="s">
        <v>864</v>
      </c>
      <c r="C38" s="111"/>
      <c r="D38" s="104" t="s">
        <v>564</v>
      </c>
      <c r="E38" s="177">
        <f>E26+E34+E37</f>
        <v>2629432.66</v>
      </c>
      <c r="F38" s="177">
        <f>F26+F34+F37</f>
        <v>4668786.87</v>
      </c>
      <c r="G38" s="177">
        <f>G26+G34+G37</f>
        <v>0</v>
      </c>
      <c r="H38" s="103">
        <f>H26+H34+H37</f>
        <v>-4661565.71</v>
      </c>
      <c r="I38" s="151">
        <f t="shared" si="8"/>
        <v>-1</v>
      </c>
    </row>
    <row r="39" spans="1:18" x14ac:dyDescent="0.25">
      <c r="B39" s="110" t="s">
        <v>569</v>
      </c>
      <c r="C39" s="111"/>
      <c r="D39" s="104" t="s">
        <v>847</v>
      </c>
      <c r="E39" s="176">
        <f>E38/E$41</f>
        <v>98.775173757850197</v>
      </c>
      <c r="F39" s="176">
        <f>F38/F$41</f>
        <v>93.375737400000006</v>
      </c>
      <c r="G39" s="176">
        <f>IFERROR(G38/G$41,0)</f>
        <v>0</v>
      </c>
      <c r="H39" s="109">
        <f>G39-F39</f>
        <v>-93.375737400000006</v>
      </c>
      <c r="I39" s="151">
        <f t="shared" si="8"/>
        <v>-1</v>
      </c>
    </row>
    <row r="40" spans="1:18" ht="6.75" customHeight="1" x14ac:dyDescent="0.25">
      <c r="I40" s="106"/>
    </row>
    <row r="41" spans="1:18" x14ac:dyDescent="0.25">
      <c r="B41" s="110" t="s">
        <v>848</v>
      </c>
      <c r="C41" s="111"/>
      <c r="D41" s="104" t="s">
        <v>4</v>
      </c>
      <c r="E41" s="103">
        <v>26620.38</v>
      </c>
      <c r="F41" s="103">
        <v>50000</v>
      </c>
      <c r="G41" s="103">
        <v>0</v>
      </c>
      <c r="H41" s="103">
        <f>G41-F41</f>
        <v>-50000</v>
      </c>
      <c r="I41" s="151">
        <f t="shared" ref="I41" si="10">IFERROR(G41/F41-1,"")</f>
        <v>-1</v>
      </c>
      <c r="J41" s="50" t="s">
        <v>1245</v>
      </c>
    </row>
    <row r="45" spans="1:18" x14ac:dyDescent="0.25">
      <c r="B45" s="10" t="s">
        <v>844</v>
      </c>
      <c r="C45" s="10"/>
      <c r="D45" s="5"/>
    </row>
    <row r="46" spans="1:18" x14ac:dyDescent="0.25">
      <c r="B46" s="10"/>
      <c r="C46" s="10" t="s">
        <v>845</v>
      </c>
      <c r="D46" s="5"/>
    </row>
    <row r="47" spans="1:18" x14ac:dyDescent="0.25">
      <c r="B47" s="10"/>
      <c r="C47" s="10"/>
      <c r="D47" s="5"/>
    </row>
    <row r="48" spans="1:18" x14ac:dyDescent="0.25">
      <c r="B48" s="5"/>
      <c r="C48" s="5"/>
      <c r="D48" s="5"/>
    </row>
    <row r="49" spans="2:4" x14ac:dyDescent="0.25">
      <c r="B49" s="5"/>
      <c r="C49" s="5"/>
      <c r="D49" s="5"/>
    </row>
    <row r="50" spans="2:4" x14ac:dyDescent="0.25">
      <c r="B50" s="5"/>
      <c r="C50" s="5"/>
      <c r="D50" s="5"/>
    </row>
    <row r="51" spans="2:4" x14ac:dyDescent="0.25">
      <c r="B51" s="5"/>
      <c r="C51" s="5"/>
      <c r="D51" s="5"/>
    </row>
    <row r="52" spans="2:4" x14ac:dyDescent="0.25">
      <c r="B52" s="5"/>
      <c r="C52" s="5"/>
      <c r="D52" s="5"/>
    </row>
  </sheetData>
  <autoFilter ref="B14:I39" xr:uid="{9DFA0AE9-9E92-45E1-98D1-8F602550E0DB}"/>
  <conditionalFormatting sqref="B15 C19:C22 B18:B22 B35:C35 D15:I22 I23:I24 D35:I36">
    <cfRule type="cellIs" dxfId="2178" priority="352" stopIfTrue="1" operator="lessThan">
      <formula>0</formula>
    </cfRule>
  </conditionalFormatting>
  <conditionalFormatting sqref="E16:E18">
    <cfRule type="cellIs" dxfId="2177" priority="202" stopIfTrue="1" operator="lessThan">
      <formula>0</formula>
    </cfRule>
  </conditionalFormatting>
  <conditionalFormatting sqref="F15">
    <cfRule type="cellIs" dxfId="2176" priority="152" stopIfTrue="1" operator="lessThan">
      <formula>0</formula>
    </cfRule>
  </conditionalFormatting>
  <conditionalFormatting sqref="F16:F18">
    <cfRule type="cellIs" dxfId="2175" priority="151" stopIfTrue="1" operator="lessThan">
      <formula>0</formula>
    </cfRule>
  </conditionalFormatting>
  <conditionalFormatting sqref="G16:G18">
    <cfRule type="cellIs" dxfId="2174" priority="150" stopIfTrue="1" operator="lessThan">
      <formula>0</formula>
    </cfRule>
  </conditionalFormatting>
  <conditionalFormatting sqref="C15">
    <cfRule type="cellIs" dxfId="2173" priority="74" stopIfTrue="1" operator="lessThan">
      <formula>0</formula>
    </cfRule>
  </conditionalFormatting>
  <conditionalFormatting sqref="C16:C18">
    <cfRule type="cellIs" dxfId="2172" priority="73" stopIfTrue="1" operator="lessThan">
      <formula>0</formula>
    </cfRule>
  </conditionalFormatting>
  <conditionalFormatting sqref="B16:B17">
    <cfRule type="cellIs" dxfId="2171" priority="72" stopIfTrue="1" operator="lessThan">
      <formula>0</formula>
    </cfRule>
  </conditionalFormatting>
  <conditionalFormatting sqref="B23">
    <cfRule type="cellIs" dxfId="2170" priority="50" stopIfTrue="1" operator="lessThan">
      <formula>0</formula>
    </cfRule>
  </conditionalFormatting>
  <conditionalFormatting sqref="B24">
    <cfRule type="cellIs" dxfId="2169" priority="48" stopIfTrue="1" operator="lessThan">
      <formula>0</formula>
    </cfRule>
  </conditionalFormatting>
  <conditionalFormatting sqref="C28:C33">
    <cfRule type="cellIs" dxfId="2168" priority="47" stopIfTrue="1" operator="lessThan">
      <formula>0</formula>
    </cfRule>
  </conditionalFormatting>
  <conditionalFormatting sqref="B28:B33">
    <cfRule type="cellIs" dxfId="2167" priority="46" stopIfTrue="1" operator="lessThan">
      <formula>0</formula>
    </cfRule>
  </conditionalFormatting>
  <conditionalFormatting sqref="D28:D33">
    <cfRule type="cellIs" dxfId="2166" priority="45" stopIfTrue="1" operator="lessThan">
      <formula>0</formula>
    </cfRule>
  </conditionalFormatting>
  <conditionalFormatting sqref="B34:B36">
    <cfRule type="cellIs" dxfId="2165" priority="44" stopIfTrue="1" operator="lessThan">
      <formula>0</formula>
    </cfRule>
  </conditionalFormatting>
  <conditionalFormatting sqref="E28:G33">
    <cfRule type="cellIs" dxfId="2164" priority="43" stopIfTrue="1" operator="lessThan">
      <formula>0</formula>
    </cfRule>
  </conditionalFormatting>
  <conditionalFormatting sqref="F28:F33">
    <cfRule type="cellIs" dxfId="2163" priority="42" stopIfTrue="1" operator="lessThan">
      <formula>0</formula>
    </cfRule>
  </conditionalFormatting>
  <conditionalFormatting sqref="H28:H33">
    <cfRule type="cellIs" dxfId="2162" priority="41" stopIfTrue="1" operator="lessThan">
      <formula>0</formula>
    </cfRule>
  </conditionalFormatting>
  <conditionalFormatting sqref="B38">
    <cfRule type="cellIs" dxfId="2161" priority="39" stopIfTrue="1" operator="lessThan">
      <formula>0</formula>
    </cfRule>
  </conditionalFormatting>
  <conditionalFormatting sqref="B39">
    <cfRule type="cellIs" dxfId="2160" priority="38" stopIfTrue="1" operator="lessThan">
      <formula>0</formula>
    </cfRule>
  </conditionalFormatting>
  <conditionalFormatting sqref="B41">
    <cfRule type="cellIs" dxfId="2159" priority="37" stopIfTrue="1" operator="lessThan">
      <formula>0</formula>
    </cfRule>
  </conditionalFormatting>
  <conditionalFormatting sqref="I28:I36 I38:I41">
    <cfRule type="cellIs" dxfId="2158" priority="35" stopIfTrue="1" operator="lessThan">
      <formula>0</formula>
    </cfRule>
  </conditionalFormatting>
  <conditionalFormatting sqref="C36">
    <cfRule type="cellIs" dxfId="2157" priority="34" stopIfTrue="1" operator="lessThan">
      <formula>0</formula>
    </cfRule>
  </conditionalFormatting>
  <conditionalFormatting sqref="B36">
    <cfRule type="cellIs" dxfId="2156" priority="33" stopIfTrue="1" operator="lessThan">
      <formula>0</formula>
    </cfRule>
  </conditionalFormatting>
  <conditionalFormatting sqref="E25:G25">
    <cfRule type="cellIs" dxfId="2155" priority="18" stopIfTrue="1" operator="lessThan">
      <formula>0</formula>
    </cfRule>
  </conditionalFormatting>
  <conditionalFormatting sqref="E25">
    <cfRule type="cellIs" dxfId="2154" priority="17" stopIfTrue="1" operator="lessThan">
      <formula>0</formula>
    </cfRule>
  </conditionalFormatting>
  <conditionalFormatting sqref="F25">
    <cfRule type="cellIs" dxfId="2153" priority="16" stopIfTrue="1" operator="lessThan">
      <formula>0</formula>
    </cfRule>
  </conditionalFormatting>
  <conditionalFormatting sqref="G25">
    <cfRule type="cellIs" dxfId="2152" priority="15" stopIfTrue="1" operator="lessThan">
      <formula>0</formula>
    </cfRule>
  </conditionalFormatting>
  <conditionalFormatting sqref="C25">
    <cfRule type="cellIs" dxfId="2151" priority="14" stopIfTrue="1" operator="lessThan">
      <formula>0</formula>
    </cfRule>
  </conditionalFormatting>
  <conditionalFormatting sqref="H25">
    <cfRule type="cellIs" dxfId="2150" priority="8" stopIfTrue="1" operator="lessThan">
      <formula>0</formula>
    </cfRule>
  </conditionalFormatting>
  <conditionalFormatting sqref="B25">
    <cfRule type="cellIs" dxfId="2149" priority="12" stopIfTrue="1" operator="lessThan">
      <formula>0</formula>
    </cfRule>
  </conditionalFormatting>
  <conditionalFormatting sqref="B27">
    <cfRule type="cellIs" dxfId="2148" priority="5" stopIfTrue="1" operator="lessThan">
      <formula>0</formula>
    </cfRule>
  </conditionalFormatting>
  <conditionalFormatting sqref="D25">
    <cfRule type="cellIs" dxfId="2147" priority="10" stopIfTrue="1" operator="lessThan">
      <formula>0</formula>
    </cfRule>
  </conditionalFormatting>
  <conditionalFormatting sqref="F25:G25">
    <cfRule type="cellIs" dxfId="2146" priority="9" stopIfTrue="1" operator="lessThan">
      <formula>0</formula>
    </cfRule>
  </conditionalFormatting>
  <conditionalFormatting sqref="I25">
    <cfRule type="cellIs" dxfId="2145" priority="7" stopIfTrue="1" operator="lessThan">
      <formula>0</formula>
    </cfRule>
  </conditionalFormatting>
  <conditionalFormatting sqref="B26">
    <cfRule type="cellIs" dxfId="2144" priority="6" stopIfTrue="1" operator="lessThan">
      <formula>0</formula>
    </cfRule>
  </conditionalFormatting>
  <conditionalFormatting sqref="I27">
    <cfRule type="cellIs" dxfId="2143" priority="4" stopIfTrue="1" operator="lessThan">
      <formula>0</formula>
    </cfRule>
  </conditionalFormatting>
  <conditionalFormatting sqref="I26">
    <cfRule type="cellIs" dxfId="2142" priority="3" stopIfTrue="1" operator="lessThan">
      <formula>0</formula>
    </cfRule>
  </conditionalFormatting>
  <conditionalFormatting sqref="B37">
    <cfRule type="cellIs" dxfId="2141" priority="2" stopIfTrue="1" operator="lessThan">
      <formula>0</formula>
    </cfRule>
  </conditionalFormatting>
  <conditionalFormatting sqref="I37">
    <cfRule type="cellIs" dxfId="2140" priority="1" stopIfTrue="1" operator="lessThan">
      <formula>0</formula>
    </cfRule>
  </conditionalFormatting>
  <hyperlinks>
    <hyperlink ref="B15" location="AGR_IRRIGAÇÃO!A1" display="GRUPO OPERACÃO" xr:uid="{9BB43702-0F4C-4AAB-A442-2B17A6464CCD}"/>
    <hyperlink ref="B16" location="AGR_MUDA!A1" display="PRODUTO" xr:uid="{47DB2605-C1A8-4056-9BBC-7568B540ED60}"/>
    <hyperlink ref="B17" location="AGR_CLASSE!A1" display="GRUPO DE CONTAS" xr:uid="{CEE92581-475B-47C5-9982-CC8265BC5D15}"/>
    <hyperlink ref="B28:B32" location="AGR_CCUSTO_RAT_ADM!A1" display="GRUPO TIPO CCUSTO RATEIO" xr:uid="{6D24405A-B664-41E7-A256-7E384C3A2C87}"/>
    <hyperlink ref="B36" location="AGR_MUDA!A1" display="PRODUTO" xr:uid="{48A50C40-3594-4BD9-A920-73FA33558A84}"/>
    <hyperlink ref="B37" location="AGR_CLASSE!A1" display="GRUPO DE CONTAS" xr:uid="{D8FF9BC0-77CD-4658-8ECA-DD596F1C04D0}"/>
    <hyperlink ref="B33" location="AGR_CCUSTO_RAT_ADM!A1" display="GRUPO TIPO CCUSTO RATEIO" xr:uid="{8AC23871-C12C-4C7D-A35D-5EACDBA42836}"/>
  </hyperlinks>
  <pageMargins left="0.7" right="0.7" top="0.75" bottom="0.75" header="0.3" footer="0.3"/>
  <pageSetup paperSize="9" orientation="portrait" horizontalDpi="0" verticalDpi="0" r:id="rId1"/>
  <customProperties>
    <customPr name="EpmWorksheetKeyString_GUID" r:id="rId2"/>
  </customProperties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489671BD-5748-49D8-B265-4085DA29E241}">
          <x14:formula1>
            <xm:f>LISTA_S!$N$3:$N$8</xm:f>
          </x14:formula1>
          <xm:sqref>C11</xm:sqref>
        </x14:dataValidation>
        <x14:dataValidation type="list" allowBlank="1" showInputMessage="1" showErrorMessage="1" xr:uid="{64AE3553-4080-4A1F-B3C7-AC69387E2D3A}">
          <x14:formula1>
            <xm:f>LISTA_S!$E$3:$E$5</xm:f>
          </x14:formula1>
          <xm:sqref>C9</xm:sqref>
        </x14:dataValidation>
        <x14:dataValidation type="list" allowBlank="1" showInputMessage="1" showErrorMessage="1" xr:uid="{7128C062-01B1-4BBC-827C-7DEC9809842D}">
          <x14:formula1>
            <xm:f>LISTA_S!$B$12:$B$32</xm:f>
          </x14:formula1>
          <xm:sqref>C10</xm:sqref>
        </x14:dataValidation>
        <x14:dataValidation type="list" allowBlank="1" showInputMessage="1" showErrorMessage="1" xr:uid="{7EA11887-F79E-47F0-9182-DB95EC876DFD}">
          <x14:formula1>
            <xm:f>LISTA_S!$N$12:$N$19</xm:f>
          </x14:formula1>
          <xm:sqref>C12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D47BC-598C-4E84-BC57-6EBBE7949855}">
  <dimension ref="A1:C3"/>
  <sheetViews>
    <sheetView workbookViewId="0">
      <selection activeCell="B3" sqref="B3:C3"/>
    </sheetView>
  </sheetViews>
  <sheetFormatPr defaultRowHeight="15" x14ac:dyDescent="0.25"/>
  <cols>
    <col min="1" max="1" width="25.5703125" bestFit="1" customWidth="1"/>
    <col min="2" max="2" width="16" bestFit="1" customWidth="1"/>
    <col min="3" max="3" width="25.5703125" bestFit="1" customWidth="1"/>
  </cols>
  <sheetData>
    <row r="1" spans="1:3" x14ac:dyDescent="0.25">
      <c r="A1" s="150" t="s">
        <v>841</v>
      </c>
    </row>
    <row r="2" spans="1:3" x14ac:dyDescent="0.25">
      <c r="A2" s="120" t="s">
        <v>865</v>
      </c>
      <c r="B2" s="120" t="s">
        <v>866</v>
      </c>
      <c r="C2" s="120" t="s">
        <v>867</v>
      </c>
    </row>
    <row r="3" spans="1:3" x14ac:dyDescent="0.25">
      <c r="A3" s="112" t="s">
        <v>333</v>
      </c>
      <c r="B3" s="121">
        <v>1001300214</v>
      </c>
      <c r="C3" s="112" t="s">
        <v>868</v>
      </c>
    </row>
  </sheetData>
  <hyperlinks>
    <hyperlink ref="A1" location="PALHA_1!A1" display="VOLTAR" xr:uid="{FBADB6B3-6413-493F-BBF0-436CCEA45003}"/>
  </hyperlinks>
  <pageMargins left="0.511811024" right="0.511811024" top="0.78740157499999996" bottom="0.78740157499999996" header="0.31496062000000002" footer="0.31496062000000002"/>
  <customProperties>
    <customPr name="EpmWorksheetKeyString_GU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F0BD5-CF68-4F1A-B3AC-25EB0140FD52}">
  <dimension ref="A1:C17"/>
  <sheetViews>
    <sheetView workbookViewId="0">
      <selection sqref="A1:XFD1048576"/>
    </sheetView>
  </sheetViews>
  <sheetFormatPr defaultRowHeight="15" x14ac:dyDescent="0.25"/>
  <cols>
    <col min="2" max="2" width="16" bestFit="1" customWidth="1"/>
    <col min="3" max="3" width="27" bestFit="1" customWidth="1"/>
  </cols>
  <sheetData>
    <row r="1" spans="1:3" x14ac:dyDescent="0.25">
      <c r="A1" s="150" t="s">
        <v>841</v>
      </c>
      <c r="B1" s="120" t="s">
        <v>584</v>
      </c>
      <c r="C1" s="120" t="s">
        <v>585</v>
      </c>
    </row>
    <row r="2" spans="1:3" x14ac:dyDescent="0.25">
      <c r="B2" s="121">
        <v>8</v>
      </c>
      <c r="C2" s="112" t="s">
        <v>556</v>
      </c>
    </row>
    <row r="3" spans="1:3" x14ac:dyDescent="0.25">
      <c r="B3" s="121">
        <v>5</v>
      </c>
      <c r="C3" s="112" t="s">
        <v>556</v>
      </c>
    </row>
    <row r="4" spans="1:3" x14ac:dyDescent="0.25">
      <c r="B4" s="121">
        <v>7</v>
      </c>
      <c r="C4" s="112" t="s">
        <v>556</v>
      </c>
    </row>
    <row r="5" spans="1:3" x14ac:dyDescent="0.25">
      <c r="B5" s="121">
        <v>16</v>
      </c>
      <c r="C5" s="112" t="s">
        <v>556</v>
      </c>
    </row>
    <row r="6" spans="1:3" x14ac:dyDescent="0.25">
      <c r="B6" s="122">
        <v>7</v>
      </c>
      <c r="C6" s="113" t="s">
        <v>578</v>
      </c>
    </row>
    <row r="7" spans="1:3" x14ac:dyDescent="0.25">
      <c r="B7" s="122">
        <v>4</v>
      </c>
      <c r="C7" s="113" t="s">
        <v>578</v>
      </c>
    </row>
    <row r="8" spans="1:3" x14ac:dyDescent="0.25">
      <c r="B8" s="122">
        <v>6</v>
      </c>
      <c r="C8" s="113" t="s">
        <v>578</v>
      </c>
    </row>
    <row r="9" spans="1:3" x14ac:dyDescent="0.25">
      <c r="B9" s="122">
        <v>10</v>
      </c>
      <c r="C9" s="113" t="s">
        <v>578</v>
      </c>
    </row>
    <row r="10" spans="1:3" x14ac:dyDescent="0.25">
      <c r="B10" s="123">
        <v>12</v>
      </c>
      <c r="C10" s="114" t="s">
        <v>577</v>
      </c>
    </row>
    <row r="11" spans="1:3" x14ac:dyDescent="0.25">
      <c r="B11" s="123">
        <v>10</v>
      </c>
      <c r="C11" s="114" t="s">
        <v>577</v>
      </c>
    </row>
    <row r="12" spans="1:3" x14ac:dyDescent="0.25">
      <c r="B12" s="123">
        <v>3</v>
      </c>
      <c r="C12" s="114" t="s">
        <v>577</v>
      </c>
    </row>
    <row r="13" spans="1:3" x14ac:dyDescent="0.25">
      <c r="B13" s="124">
        <v>72</v>
      </c>
      <c r="C13" s="115" t="s">
        <v>579</v>
      </c>
    </row>
    <row r="14" spans="1:3" x14ac:dyDescent="0.25">
      <c r="B14" s="124">
        <v>13</v>
      </c>
      <c r="C14" s="115" t="s">
        <v>580</v>
      </c>
    </row>
    <row r="15" spans="1:3" x14ac:dyDescent="0.25">
      <c r="B15" s="125">
        <v>25</v>
      </c>
      <c r="C15" s="116" t="s">
        <v>581</v>
      </c>
    </row>
    <row r="16" spans="1:3" x14ac:dyDescent="0.25">
      <c r="B16" s="126">
        <v>47</v>
      </c>
      <c r="C16" s="117" t="s">
        <v>582</v>
      </c>
    </row>
    <row r="17" spans="2:3" x14ac:dyDescent="0.25">
      <c r="B17" s="127">
        <v>56</v>
      </c>
      <c r="C17" s="118" t="s">
        <v>583</v>
      </c>
    </row>
  </sheetData>
  <hyperlinks>
    <hyperlink ref="A1" location="PALHA_2!A1" display="VOLTAR" xr:uid="{7820F283-69AF-417E-9B99-B330471B204E}"/>
  </hyperlinks>
  <pageMargins left="0.511811024" right="0.511811024" top="0.78740157499999996" bottom="0.78740157499999996" header="0.31496062000000002" footer="0.31496062000000002"/>
  <customProperties>
    <customPr name="EpmWorksheetKeyString_GU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D742A-3C54-4BF4-BFB5-1992189E75AC}">
  <dimension ref="A1:D15"/>
  <sheetViews>
    <sheetView workbookViewId="0">
      <selection activeCell="D2" sqref="D2:D15"/>
    </sheetView>
  </sheetViews>
  <sheetFormatPr defaultRowHeight="15" x14ac:dyDescent="0.25"/>
  <cols>
    <col min="1" max="1" width="27.140625" bestFit="1" customWidth="1"/>
    <col min="2" max="2" width="18.85546875" bestFit="1" customWidth="1"/>
    <col min="3" max="3" width="19.5703125" bestFit="1" customWidth="1"/>
    <col min="4" max="4" width="44.28515625" bestFit="1" customWidth="1"/>
  </cols>
  <sheetData>
    <row r="1" spans="1:4" x14ac:dyDescent="0.25">
      <c r="A1" s="150" t="s">
        <v>841</v>
      </c>
      <c r="B1" s="120" t="s">
        <v>586</v>
      </c>
      <c r="C1" s="120" t="s">
        <v>587</v>
      </c>
      <c r="D1" s="120" t="s">
        <v>859</v>
      </c>
    </row>
    <row r="2" spans="1:4" x14ac:dyDescent="0.25">
      <c r="A2" s="152" t="s">
        <v>855</v>
      </c>
      <c r="B2" s="129" t="s">
        <v>588</v>
      </c>
      <c r="C2" s="130" t="s">
        <v>590</v>
      </c>
      <c r="D2" t="s">
        <v>860</v>
      </c>
    </row>
    <row r="3" spans="1:4" x14ac:dyDescent="0.25">
      <c r="A3" s="152"/>
      <c r="B3" s="129"/>
      <c r="C3" s="130"/>
      <c r="D3" t="s">
        <v>861</v>
      </c>
    </row>
    <row r="4" spans="1:4" x14ac:dyDescent="0.25">
      <c r="A4" s="153" t="s">
        <v>855</v>
      </c>
      <c r="B4" s="154" t="s">
        <v>857</v>
      </c>
      <c r="C4" s="131" t="s">
        <v>591</v>
      </c>
      <c r="D4" t="s">
        <v>860</v>
      </c>
    </row>
    <row r="5" spans="1:4" x14ac:dyDescent="0.25">
      <c r="A5" s="153"/>
      <c r="B5" s="154"/>
      <c r="C5" s="131"/>
      <c r="D5" t="s">
        <v>861</v>
      </c>
    </row>
    <row r="6" spans="1:4" x14ac:dyDescent="0.25">
      <c r="A6" s="155" t="s">
        <v>855</v>
      </c>
      <c r="B6" s="132" t="s">
        <v>589</v>
      </c>
      <c r="C6" s="115" t="s">
        <v>592</v>
      </c>
      <c r="D6" t="s">
        <v>860</v>
      </c>
    </row>
    <row r="7" spans="1:4" x14ac:dyDescent="0.25">
      <c r="A7" s="115"/>
      <c r="B7" s="132"/>
      <c r="C7" s="115"/>
      <c r="D7" t="s">
        <v>861</v>
      </c>
    </row>
    <row r="9" spans="1:4" x14ac:dyDescent="0.25">
      <c r="A9" s="150" t="s">
        <v>841</v>
      </c>
      <c r="B9" s="120" t="s">
        <v>586</v>
      </c>
      <c r="C9" s="120" t="s">
        <v>587</v>
      </c>
      <c r="D9" s="120" t="s">
        <v>858</v>
      </c>
    </row>
    <row r="10" spans="1:4" x14ac:dyDescent="0.25">
      <c r="A10" s="152" t="s">
        <v>856</v>
      </c>
      <c r="B10" s="129" t="s">
        <v>588</v>
      </c>
      <c r="C10" s="130" t="s">
        <v>590</v>
      </c>
      <c r="D10" t="s">
        <v>860</v>
      </c>
    </row>
    <row r="11" spans="1:4" x14ac:dyDescent="0.25">
      <c r="A11" s="152"/>
      <c r="B11" s="129"/>
      <c r="C11" s="130"/>
      <c r="D11" t="s">
        <v>861</v>
      </c>
    </row>
    <row r="12" spans="1:4" x14ac:dyDescent="0.25">
      <c r="A12" s="153" t="s">
        <v>856</v>
      </c>
      <c r="B12" s="154" t="s">
        <v>857</v>
      </c>
      <c r="C12" s="131" t="s">
        <v>591</v>
      </c>
      <c r="D12" t="s">
        <v>860</v>
      </c>
    </row>
    <row r="13" spans="1:4" x14ac:dyDescent="0.25">
      <c r="A13" s="153"/>
      <c r="B13" s="154"/>
      <c r="C13" s="131"/>
      <c r="D13" t="s">
        <v>861</v>
      </c>
    </row>
    <row r="14" spans="1:4" x14ac:dyDescent="0.25">
      <c r="A14" s="155" t="s">
        <v>856</v>
      </c>
      <c r="B14" s="132" t="s">
        <v>589</v>
      </c>
      <c r="C14" s="115" t="s">
        <v>592</v>
      </c>
      <c r="D14" t="s">
        <v>860</v>
      </c>
    </row>
    <row r="15" spans="1:4" x14ac:dyDescent="0.25">
      <c r="A15" s="115"/>
      <c r="B15" s="132"/>
      <c r="C15" s="115"/>
      <c r="D15" t="s">
        <v>861</v>
      </c>
    </row>
  </sheetData>
  <hyperlinks>
    <hyperlink ref="A1" location="PALHA_2!A1" display="VOLTAR" xr:uid="{86D1F152-364A-4845-9FEE-DA7E61EB2476}"/>
    <hyperlink ref="A9" location="ADUB_VERDE!A1" display="VOLTAR" xr:uid="{0491DC11-7F4B-4D1C-89E3-BC04AAE39673}"/>
  </hyperlinks>
  <pageMargins left="0.511811024" right="0.511811024" top="0.78740157499999996" bottom="0.78740157499999996" header="0.31496062000000002" footer="0.31496062000000002"/>
  <customProperties>
    <customPr name="EpmWorksheetKeyString_GU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AEBA4-4781-4BB9-AD9B-47E63876403F}">
  <dimension ref="A1:E228"/>
  <sheetViews>
    <sheetView workbookViewId="0"/>
  </sheetViews>
  <sheetFormatPr defaultRowHeight="15" x14ac:dyDescent="0.25"/>
  <cols>
    <col min="2" max="2" width="20.7109375" bestFit="1" customWidth="1"/>
    <col min="3" max="3" width="7" bestFit="1" customWidth="1"/>
    <col min="4" max="4" width="37.7109375" bestFit="1" customWidth="1"/>
    <col min="5" max="5" width="5.42578125" style="133" customWidth="1"/>
    <col min="6" max="6" width="20.7109375" bestFit="1" customWidth="1"/>
    <col min="7" max="7" width="7" bestFit="1" customWidth="1"/>
    <col min="8" max="8" width="35.28515625" bestFit="1" customWidth="1"/>
  </cols>
  <sheetData>
    <row r="1" spans="1:4" x14ac:dyDescent="0.25">
      <c r="A1" s="150" t="s">
        <v>841</v>
      </c>
    </row>
    <row r="2" spans="1:4" x14ac:dyDescent="0.25">
      <c r="B2" s="113" t="s">
        <v>557</v>
      </c>
      <c r="C2" s="113">
        <v>421101</v>
      </c>
      <c r="D2" s="113" t="s">
        <v>593</v>
      </c>
    </row>
    <row r="3" spans="1:4" x14ac:dyDescent="0.25">
      <c r="B3" s="113"/>
      <c r="C3" s="113">
        <v>421104</v>
      </c>
      <c r="D3" s="113" t="s">
        <v>594</v>
      </c>
    </row>
    <row r="4" spans="1:4" x14ac:dyDescent="0.25">
      <c r="B4" s="113"/>
      <c r="C4" s="113">
        <v>421107</v>
      </c>
      <c r="D4" s="113" t="s">
        <v>595</v>
      </c>
    </row>
    <row r="5" spans="1:4" x14ac:dyDescent="0.25">
      <c r="B5" s="113"/>
      <c r="C5" s="113">
        <v>421119</v>
      </c>
      <c r="D5" s="113" t="s">
        <v>596</v>
      </c>
    </row>
    <row r="6" spans="1:4" x14ac:dyDescent="0.25">
      <c r="B6" s="113"/>
      <c r="C6" s="113">
        <v>421124</v>
      </c>
      <c r="D6" s="113" t="s">
        <v>597</v>
      </c>
    </row>
    <row r="7" spans="1:4" x14ac:dyDescent="0.25">
      <c r="B7" s="113"/>
      <c r="C7" s="113">
        <v>421151</v>
      </c>
      <c r="D7" s="113" t="s">
        <v>598</v>
      </c>
    </row>
    <row r="8" spans="1:4" x14ac:dyDescent="0.25">
      <c r="B8" s="113"/>
      <c r="C8" s="113">
        <v>421105</v>
      </c>
      <c r="D8" s="113" t="s">
        <v>600</v>
      </c>
    </row>
    <row r="9" spans="1:4" x14ac:dyDescent="0.25">
      <c r="B9" s="113"/>
      <c r="C9" s="113">
        <v>421106</v>
      </c>
      <c r="D9" s="113" t="s">
        <v>602</v>
      </c>
    </row>
    <row r="10" spans="1:4" x14ac:dyDescent="0.25">
      <c r="B10" s="113"/>
      <c r="C10" s="113">
        <v>421102</v>
      </c>
      <c r="D10" s="113" t="s">
        <v>604</v>
      </c>
    </row>
    <row r="11" spans="1:4" x14ac:dyDescent="0.25">
      <c r="B11" s="113"/>
      <c r="C11" s="113">
        <v>421103</v>
      </c>
      <c r="D11" s="113" t="s">
        <v>605</v>
      </c>
    </row>
    <row r="12" spans="1:4" x14ac:dyDescent="0.25">
      <c r="B12" s="113"/>
      <c r="C12" s="113">
        <v>421109</v>
      </c>
      <c r="D12" s="113" t="s">
        <v>607</v>
      </c>
    </row>
    <row r="13" spans="1:4" x14ac:dyDescent="0.25">
      <c r="B13" s="113"/>
      <c r="C13" s="113">
        <v>421110</v>
      </c>
      <c r="D13" s="113" t="s">
        <v>608</v>
      </c>
    </row>
    <row r="14" spans="1:4" x14ac:dyDescent="0.25">
      <c r="B14" s="113"/>
      <c r="C14" s="113">
        <v>421115</v>
      </c>
      <c r="D14" s="113" t="s">
        <v>609</v>
      </c>
    </row>
    <row r="15" spans="1:4" x14ac:dyDescent="0.25">
      <c r="B15" s="113"/>
      <c r="C15" s="113">
        <v>421116</v>
      </c>
      <c r="D15" s="113" t="s">
        <v>610</v>
      </c>
    </row>
    <row r="16" spans="1:4" x14ac:dyDescent="0.25">
      <c r="B16" s="113"/>
      <c r="C16" s="113">
        <v>421118</v>
      </c>
      <c r="D16" s="113" t="s">
        <v>611</v>
      </c>
    </row>
    <row r="17" spans="2:4" x14ac:dyDescent="0.25">
      <c r="B17" s="113"/>
      <c r="C17" s="113">
        <v>421120</v>
      </c>
      <c r="D17" s="113" t="s">
        <v>612</v>
      </c>
    </row>
    <row r="18" spans="2:4" x14ac:dyDescent="0.25">
      <c r="B18" s="113"/>
      <c r="C18" s="113">
        <v>421121</v>
      </c>
      <c r="D18" s="113" t="s">
        <v>613</v>
      </c>
    </row>
    <row r="19" spans="2:4" x14ac:dyDescent="0.25">
      <c r="B19" s="113"/>
      <c r="C19" s="113">
        <v>421122</v>
      </c>
      <c r="D19" s="113" t="s">
        <v>614</v>
      </c>
    </row>
    <row r="20" spans="2:4" x14ac:dyDescent="0.25">
      <c r="B20" s="113"/>
      <c r="C20" s="113">
        <v>425113</v>
      </c>
      <c r="D20" s="113" t="s">
        <v>612</v>
      </c>
    </row>
    <row r="21" spans="2:4" x14ac:dyDescent="0.25">
      <c r="B21" s="113"/>
      <c r="C21" s="113">
        <v>425129</v>
      </c>
      <c r="D21" s="113" t="s">
        <v>615</v>
      </c>
    </row>
    <row r="22" spans="2:4" x14ac:dyDescent="0.25">
      <c r="B22" s="113"/>
      <c r="C22" s="113">
        <v>421111</v>
      </c>
      <c r="D22" s="113" t="s">
        <v>709</v>
      </c>
    </row>
    <row r="23" spans="2:4" x14ac:dyDescent="0.25">
      <c r="B23" s="113"/>
      <c r="C23" s="113">
        <v>421112</v>
      </c>
      <c r="D23" s="113" t="s">
        <v>710</v>
      </c>
    </row>
    <row r="24" spans="2:4" x14ac:dyDescent="0.25">
      <c r="B24" s="113"/>
      <c r="C24" s="113">
        <v>421125</v>
      </c>
      <c r="D24" s="113" t="s">
        <v>711</v>
      </c>
    </row>
    <row r="25" spans="2:4" x14ac:dyDescent="0.25">
      <c r="B25" s="113"/>
      <c r="C25" s="113">
        <v>426100</v>
      </c>
      <c r="D25" s="113" t="s">
        <v>712</v>
      </c>
    </row>
    <row r="26" spans="2:4" x14ac:dyDescent="0.25">
      <c r="B26" s="113"/>
      <c r="C26" s="113">
        <v>426101</v>
      </c>
      <c r="D26" s="113" t="s">
        <v>713</v>
      </c>
    </row>
    <row r="27" spans="2:4" x14ac:dyDescent="0.25">
      <c r="B27" s="113"/>
      <c r="C27" s="113">
        <v>426102</v>
      </c>
      <c r="D27" s="113" t="s">
        <v>714</v>
      </c>
    </row>
    <row r="28" spans="2:4" x14ac:dyDescent="0.25">
      <c r="B28" s="113"/>
      <c r="C28" s="113">
        <v>426103</v>
      </c>
      <c r="D28" s="113" t="s">
        <v>715</v>
      </c>
    </row>
    <row r="29" spans="2:4" x14ac:dyDescent="0.25">
      <c r="B29" s="113"/>
      <c r="C29" s="113">
        <v>426104</v>
      </c>
      <c r="D29" s="113" t="s">
        <v>716</v>
      </c>
    </row>
    <row r="30" spans="2:4" x14ac:dyDescent="0.25">
      <c r="B30" s="113"/>
      <c r="C30" s="113">
        <v>426105</v>
      </c>
      <c r="D30" s="113" t="s">
        <v>717</v>
      </c>
    </row>
    <row r="31" spans="2:4" x14ac:dyDescent="0.25">
      <c r="B31" s="113"/>
      <c r="C31" s="113">
        <v>426106</v>
      </c>
      <c r="D31" s="113" t="s">
        <v>718</v>
      </c>
    </row>
    <row r="32" spans="2:4" x14ac:dyDescent="0.25">
      <c r="B32" s="113"/>
      <c r="C32" s="113">
        <v>426107</v>
      </c>
      <c r="D32" s="113" t="s">
        <v>719</v>
      </c>
    </row>
    <row r="33" spans="2:4" x14ac:dyDescent="0.25">
      <c r="B33" s="113"/>
      <c r="C33" s="113">
        <v>426109</v>
      </c>
      <c r="D33" s="113" t="s">
        <v>720</v>
      </c>
    </row>
    <row r="34" spans="2:4" x14ac:dyDescent="0.25">
      <c r="B34" s="113"/>
      <c r="C34" s="113">
        <v>426112</v>
      </c>
      <c r="D34" s="113" t="s">
        <v>721</v>
      </c>
    </row>
    <row r="35" spans="2:4" x14ac:dyDescent="0.25">
      <c r="B35" s="138" t="s">
        <v>617</v>
      </c>
      <c r="C35" s="138">
        <v>942500</v>
      </c>
      <c r="D35" s="138" t="s">
        <v>599</v>
      </c>
    </row>
    <row r="36" spans="2:4" x14ac:dyDescent="0.25">
      <c r="B36" s="138"/>
      <c r="C36" s="138">
        <v>942502</v>
      </c>
      <c r="D36" s="138" t="s">
        <v>601</v>
      </c>
    </row>
    <row r="37" spans="2:4" x14ac:dyDescent="0.25">
      <c r="B37" s="138"/>
      <c r="C37" s="138">
        <v>942503</v>
      </c>
      <c r="D37" s="138" t="s">
        <v>603</v>
      </c>
    </row>
    <row r="38" spans="2:4" x14ac:dyDescent="0.25">
      <c r="B38" s="138"/>
      <c r="C38" s="138">
        <v>942501</v>
      </c>
      <c r="D38" s="138" t="s">
        <v>606</v>
      </c>
    </row>
    <row r="39" spans="2:4" x14ac:dyDescent="0.25">
      <c r="B39" s="138"/>
      <c r="C39" s="138">
        <v>942511</v>
      </c>
      <c r="D39" s="138" t="s">
        <v>616</v>
      </c>
    </row>
    <row r="40" spans="2:4" x14ac:dyDescent="0.25">
      <c r="B40" s="138"/>
      <c r="C40" s="138">
        <v>942516</v>
      </c>
      <c r="D40" s="138" t="s">
        <v>722</v>
      </c>
    </row>
    <row r="41" spans="2:4" x14ac:dyDescent="0.25">
      <c r="B41" s="114" t="s">
        <v>558</v>
      </c>
      <c r="C41" s="114">
        <v>414304</v>
      </c>
      <c r="D41" s="114" t="s">
        <v>618</v>
      </c>
    </row>
    <row r="42" spans="2:4" x14ac:dyDescent="0.25">
      <c r="B42" s="114"/>
      <c r="C42" s="114">
        <v>414305</v>
      </c>
      <c r="D42" s="114" t="s">
        <v>619</v>
      </c>
    </row>
    <row r="43" spans="2:4" x14ac:dyDescent="0.25">
      <c r="B43" s="114"/>
      <c r="C43" s="114">
        <v>414306</v>
      </c>
      <c r="D43" s="114" t="s">
        <v>620</v>
      </c>
    </row>
    <row r="44" spans="2:4" x14ac:dyDescent="0.25">
      <c r="B44" s="114"/>
      <c r="C44" s="114">
        <v>414308</v>
      </c>
      <c r="D44" s="114" t="s">
        <v>621</v>
      </c>
    </row>
    <row r="45" spans="2:4" x14ac:dyDescent="0.25">
      <c r="B45" s="114"/>
      <c r="C45" s="114">
        <v>414309</v>
      </c>
      <c r="D45" s="114" t="s">
        <v>622</v>
      </c>
    </row>
    <row r="46" spans="2:4" x14ac:dyDescent="0.25">
      <c r="B46" s="114"/>
      <c r="C46" s="114">
        <v>414317</v>
      </c>
      <c r="D46" s="114" t="s">
        <v>623</v>
      </c>
    </row>
    <row r="47" spans="2:4" x14ac:dyDescent="0.25">
      <c r="B47" s="114"/>
      <c r="C47" s="114">
        <v>425151</v>
      </c>
      <c r="D47" s="114" t="s">
        <v>624</v>
      </c>
    </row>
    <row r="48" spans="2:4" x14ac:dyDescent="0.25">
      <c r="B48" s="114"/>
      <c r="C48" s="114">
        <v>425105</v>
      </c>
      <c r="D48" s="114" t="s">
        <v>625</v>
      </c>
    </row>
    <row r="49" spans="2:4" x14ac:dyDescent="0.25">
      <c r="B49" s="114"/>
      <c r="C49" s="114">
        <v>411300</v>
      </c>
      <c r="D49" s="114" t="s">
        <v>626</v>
      </c>
    </row>
    <row r="50" spans="2:4" x14ac:dyDescent="0.25">
      <c r="B50" s="139" t="s">
        <v>628</v>
      </c>
      <c r="C50" s="139">
        <v>942505</v>
      </c>
      <c r="D50" s="139" t="s">
        <v>627</v>
      </c>
    </row>
    <row r="51" spans="2:4" x14ac:dyDescent="0.25">
      <c r="B51" s="115" t="s">
        <v>559</v>
      </c>
      <c r="C51" s="115">
        <v>425110</v>
      </c>
      <c r="D51" s="115" t="s">
        <v>629</v>
      </c>
    </row>
    <row r="52" spans="2:4" x14ac:dyDescent="0.25">
      <c r="B52" s="115"/>
      <c r="C52" s="115">
        <v>425155</v>
      </c>
      <c r="D52" s="115" t="s">
        <v>630</v>
      </c>
    </row>
    <row r="53" spans="2:4" x14ac:dyDescent="0.25">
      <c r="B53" s="115"/>
      <c r="C53" s="115">
        <v>422118</v>
      </c>
      <c r="D53" s="115" t="s">
        <v>631</v>
      </c>
    </row>
    <row r="54" spans="2:4" x14ac:dyDescent="0.25">
      <c r="B54" s="115"/>
      <c r="C54" s="115">
        <v>422124</v>
      </c>
      <c r="D54" s="115" t="s">
        <v>632</v>
      </c>
    </row>
    <row r="55" spans="2:4" x14ac:dyDescent="0.25">
      <c r="B55" s="115"/>
      <c r="C55" s="115">
        <v>422120</v>
      </c>
      <c r="D55" s="115" t="s">
        <v>633</v>
      </c>
    </row>
    <row r="56" spans="2:4" x14ac:dyDescent="0.25">
      <c r="B56" s="115"/>
      <c r="C56" s="115">
        <v>422117</v>
      </c>
      <c r="D56" s="115" t="s">
        <v>634</v>
      </c>
    </row>
    <row r="57" spans="2:4" x14ac:dyDescent="0.25">
      <c r="B57" s="115"/>
      <c r="C57" s="115">
        <v>422115</v>
      </c>
      <c r="D57" s="115" t="s">
        <v>635</v>
      </c>
    </row>
    <row r="58" spans="2:4" x14ac:dyDescent="0.25">
      <c r="B58" s="115"/>
      <c r="C58" s="115">
        <v>422116</v>
      </c>
      <c r="D58" s="115" t="s">
        <v>636</v>
      </c>
    </row>
    <row r="59" spans="2:4" x14ac:dyDescent="0.25">
      <c r="B59" s="115"/>
      <c r="C59" s="115">
        <v>422114</v>
      </c>
      <c r="D59" s="115" t="s">
        <v>637</v>
      </c>
    </row>
    <row r="60" spans="2:4" x14ac:dyDescent="0.25">
      <c r="B60" s="115"/>
      <c r="C60" s="115">
        <v>422112</v>
      </c>
      <c r="D60" s="115" t="s">
        <v>638</v>
      </c>
    </row>
    <row r="61" spans="2:4" x14ac:dyDescent="0.25">
      <c r="B61" s="115"/>
      <c r="C61" s="115">
        <v>422113</v>
      </c>
      <c r="D61" s="115" t="s">
        <v>639</v>
      </c>
    </row>
    <row r="62" spans="2:4" x14ac:dyDescent="0.25">
      <c r="B62" s="115"/>
      <c r="C62" s="115">
        <v>422100</v>
      </c>
      <c r="D62" s="115" t="s">
        <v>640</v>
      </c>
    </row>
    <row r="63" spans="2:4" x14ac:dyDescent="0.25">
      <c r="B63" s="115"/>
      <c r="C63" s="115">
        <v>422121</v>
      </c>
      <c r="D63" s="115" t="s">
        <v>641</v>
      </c>
    </row>
    <row r="64" spans="2:4" x14ac:dyDescent="0.25">
      <c r="B64" s="115"/>
      <c r="C64" s="115">
        <v>422122</v>
      </c>
      <c r="D64" s="115" t="s">
        <v>642</v>
      </c>
    </row>
    <row r="65" spans="2:4" x14ac:dyDescent="0.25">
      <c r="B65" s="115"/>
      <c r="C65" s="115">
        <v>422101</v>
      </c>
      <c r="D65" s="115" t="s">
        <v>643</v>
      </c>
    </row>
    <row r="66" spans="2:4" x14ac:dyDescent="0.25">
      <c r="B66" s="115"/>
      <c r="C66" s="115">
        <v>422136</v>
      </c>
      <c r="D66" s="115" t="s">
        <v>644</v>
      </c>
    </row>
    <row r="67" spans="2:4" x14ac:dyDescent="0.25">
      <c r="B67" s="115"/>
      <c r="C67" s="115">
        <v>422137</v>
      </c>
      <c r="D67" s="115" t="s">
        <v>645</v>
      </c>
    </row>
    <row r="68" spans="2:4" x14ac:dyDescent="0.25">
      <c r="B68" s="115"/>
      <c r="C68" s="115">
        <v>422102</v>
      </c>
      <c r="D68" s="115" t="s">
        <v>648</v>
      </c>
    </row>
    <row r="69" spans="2:4" x14ac:dyDescent="0.25">
      <c r="B69" s="115"/>
      <c r="C69" s="115">
        <v>422103</v>
      </c>
      <c r="D69" s="115" t="s">
        <v>649</v>
      </c>
    </row>
    <row r="70" spans="2:4" x14ac:dyDescent="0.25">
      <c r="B70" s="115"/>
      <c r="C70" s="115">
        <v>422104</v>
      </c>
      <c r="D70" s="115" t="s">
        <v>723</v>
      </c>
    </row>
    <row r="71" spans="2:4" x14ac:dyDescent="0.25">
      <c r="B71" s="115"/>
      <c r="C71" s="115">
        <v>422105</v>
      </c>
      <c r="D71" s="115" t="s">
        <v>724</v>
      </c>
    </row>
    <row r="72" spans="2:4" x14ac:dyDescent="0.25">
      <c r="B72" s="115"/>
      <c r="C72" s="115">
        <v>422106</v>
      </c>
      <c r="D72" s="115" t="s">
        <v>725</v>
      </c>
    </row>
    <row r="73" spans="2:4" x14ac:dyDescent="0.25">
      <c r="B73" s="115"/>
      <c r="C73" s="115">
        <v>422107</v>
      </c>
      <c r="D73" s="115" t="s">
        <v>726</v>
      </c>
    </row>
    <row r="74" spans="2:4" x14ac:dyDescent="0.25">
      <c r="B74" s="115"/>
      <c r="C74" s="115">
        <v>422108</v>
      </c>
      <c r="D74" s="115" t="s">
        <v>727</v>
      </c>
    </row>
    <row r="75" spans="2:4" x14ac:dyDescent="0.25">
      <c r="B75" s="115"/>
      <c r="C75" s="115">
        <v>422109</v>
      </c>
      <c r="D75" s="115" t="s">
        <v>728</v>
      </c>
    </row>
    <row r="76" spans="2:4" x14ac:dyDescent="0.25">
      <c r="B76" s="115"/>
      <c r="C76" s="115">
        <v>422110</v>
      </c>
      <c r="D76" s="115" t="s">
        <v>729</v>
      </c>
    </row>
    <row r="77" spans="2:4" x14ac:dyDescent="0.25">
      <c r="B77" s="115"/>
      <c r="C77" s="115">
        <v>422111</v>
      </c>
      <c r="D77" s="115" t="s">
        <v>730</v>
      </c>
    </row>
    <row r="78" spans="2:4" x14ac:dyDescent="0.25">
      <c r="B78" s="115"/>
      <c r="C78" s="115">
        <v>422119</v>
      </c>
      <c r="D78" s="115" t="s">
        <v>731</v>
      </c>
    </row>
    <row r="79" spans="2:4" x14ac:dyDescent="0.25">
      <c r="B79" s="115"/>
      <c r="C79" s="115">
        <v>422123</v>
      </c>
      <c r="D79" s="115" t="s">
        <v>732</v>
      </c>
    </row>
    <row r="80" spans="2:4" x14ac:dyDescent="0.25">
      <c r="B80" s="115"/>
      <c r="C80" s="115">
        <v>421117</v>
      </c>
      <c r="D80" s="115" t="s">
        <v>733</v>
      </c>
    </row>
    <row r="81" spans="2:4" x14ac:dyDescent="0.25">
      <c r="B81" s="115"/>
      <c r="C81" s="115">
        <v>422125</v>
      </c>
      <c r="D81" s="115" t="s">
        <v>734</v>
      </c>
    </row>
    <row r="82" spans="2:4" x14ac:dyDescent="0.25">
      <c r="B82" s="115"/>
      <c r="C82" s="115">
        <v>422126</v>
      </c>
      <c r="D82" s="115" t="s">
        <v>735</v>
      </c>
    </row>
    <row r="83" spans="2:4" x14ac:dyDescent="0.25">
      <c r="B83" s="115"/>
      <c r="C83" s="115">
        <v>422127</v>
      </c>
      <c r="D83" s="115" t="s">
        <v>736</v>
      </c>
    </row>
    <row r="84" spans="2:4" x14ac:dyDescent="0.25">
      <c r="B84" s="115"/>
      <c r="C84" s="115">
        <v>422128</v>
      </c>
      <c r="D84" s="115" t="s">
        <v>737</v>
      </c>
    </row>
    <row r="85" spans="2:4" x14ac:dyDescent="0.25">
      <c r="B85" s="115"/>
      <c r="C85" s="115">
        <v>422129</v>
      </c>
      <c r="D85" s="115" t="s">
        <v>738</v>
      </c>
    </row>
    <row r="86" spans="2:4" x14ac:dyDescent="0.25">
      <c r="B86" s="115"/>
      <c r="C86" s="115">
        <v>422130</v>
      </c>
      <c r="D86" s="115" t="s">
        <v>739</v>
      </c>
    </row>
    <row r="87" spans="2:4" x14ac:dyDescent="0.25">
      <c r="B87" s="115"/>
      <c r="C87" s="115">
        <v>422131</v>
      </c>
      <c r="D87" s="115" t="s">
        <v>740</v>
      </c>
    </row>
    <row r="88" spans="2:4" x14ac:dyDescent="0.25">
      <c r="B88" s="115"/>
      <c r="C88" s="115">
        <v>422132</v>
      </c>
      <c r="D88" s="115" t="s">
        <v>741</v>
      </c>
    </row>
    <row r="89" spans="2:4" x14ac:dyDescent="0.25">
      <c r="B89" s="115"/>
      <c r="C89" s="115">
        <v>422133</v>
      </c>
      <c r="D89" s="115" t="s">
        <v>742</v>
      </c>
    </row>
    <row r="90" spans="2:4" x14ac:dyDescent="0.25">
      <c r="B90" s="115"/>
      <c r="C90" s="115">
        <v>422134</v>
      </c>
      <c r="D90" s="115" t="s">
        <v>743</v>
      </c>
    </row>
    <row r="91" spans="2:4" x14ac:dyDescent="0.25">
      <c r="B91" s="115"/>
      <c r="C91" s="115">
        <v>422135</v>
      </c>
      <c r="D91" s="115" t="s">
        <v>744</v>
      </c>
    </row>
    <row r="92" spans="2:4" x14ac:dyDescent="0.25">
      <c r="B92" s="115"/>
      <c r="C92" s="115">
        <v>422138</v>
      </c>
      <c r="D92" s="115" t="s">
        <v>745</v>
      </c>
    </row>
    <row r="93" spans="2:4" x14ac:dyDescent="0.25">
      <c r="B93" s="140" t="s">
        <v>647</v>
      </c>
      <c r="C93" s="140">
        <v>942504</v>
      </c>
      <c r="D93" s="140" t="s">
        <v>646</v>
      </c>
    </row>
    <row r="94" spans="2:4" x14ac:dyDescent="0.25">
      <c r="B94" s="140"/>
      <c r="C94" s="140">
        <v>942518</v>
      </c>
      <c r="D94" s="140" t="s">
        <v>650</v>
      </c>
    </row>
    <row r="95" spans="2:4" x14ac:dyDescent="0.25">
      <c r="B95" s="140"/>
      <c r="C95" s="140">
        <v>942507</v>
      </c>
      <c r="D95" s="140" t="s">
        <v>746</v>
      </c>
    </row>
    <row r="96" spans="2:4" x14ac:dyDescent="0.25">
      <c r="B96" s="134" t="s">
        <v>563</v>
      </c>
      <c r="C96" s="134">
        <v>414315</v>
      </c>
      <c r="D96" s="134" t="s">
        <v>651</v>
      </c>
    </row>
    <row r="97" spans="2:4" x14ac:dyDescent="0.25">
      <c r="B97" s="134"/>
      <c r="C97" s="134">
        <v>414316</v>
      </c>
      <c r="D97" s="134" t="s">
        <v>652</v>
      </c>
    </row>
    <row r="98" spans="2:4" x14ac:dyDescent="0.25">
      <c r="B98" s="134"/>
      <c r="C98" s="134">
        <v>414307</v>
      </c>
      <c r="D98" s="134" t="s">
        <v>653</v>
      </c>
    </row>
    <row r="99" spans="2:4" x14ac:dyDescent="0.25">
      <c r="B99" s="141" t="s">
        <v>655</v>
      </c>
      <c r="C99" s="141">
        <v>942508</v>
      </c>
      <c r="D99" s="141" t="s">
        <v>654</v>
      </c>
    </row>
    <row r="100" spans="2:4" x14ac:dyDescent="0.25">
      <c r="B100" s="135" t="s">
        <v>560</v>
      </c>
      <c r="C100" s="135">
        <v>463000</v>
      </c>
      <c r="D100" s="135" t="s">
        <v>656</v>
      </c>
    </row>
    <row r="101" spans="2:4" x14ac:dyDescent="0.25">
      <c r="B101" s="135"/>
      <c r="C101" s="135">
        <v>463001</v>
      </c>
      <c r="D101" s="135" t="s">
        <v>657</v>
      </c>
    </row>
    <row r="102" spans="2:4" x14ac:dyDescent="0.25">
      <c r="B102" s="135"/>
      <c r="C102" s="135">
        <v>463002</v>
      </c>
      <c r="D102" s="135" t="s">
        <v>658</v>
      </c>
    </row>
    <row r="103" spans="2:4" x14ac:dyDescent="0.25">
      <c r="B103" s="135"/>
      <c r="C103" s="135">
        <v>463006</v>
      </c>
      <c r="D103" s="135" t="s">
        <v>659</v>
      </c>
    </row>
    <row r="104" spans="2:4" x14ac:dyDescent="0.25">
      <c r="B104" s="135"/>
      <c r="C104" s="135">
        <v>411100</v>
      </c>
      <c r="D104" s="135" t="s">
        <v>660</v>
      </c>
    </row>
    <row r="105" spans="2:4" x14ac:dyDescent="0.25">
      <c r="B105" s="135"/>
      <c r="C105" s="135">
        <v>411564</v>
      </c>
      <c r="D105" s="135" t="s">
        <v>661</v>
      </c>
    </row>
    <row r="106" spans="2:4" x14ac:dyDescent="0.25">
      <c r="B106" s="135"/>
      <c r="C106" s="135">
        <v>411565</v>
      </c>
      <c r="D106" s="135" t="s">
        <v>662</v>
      </c>
    </row>
    <row r="107" spans="2:4" x14ac:dyDescent="0.25">
      <c r="B107" s="135"/>
      <c r="C107" s="135">
        <v>411200</v>
      </c>
      <c r="D107" s="135" t="s">
        <v>664</v>
      </c>
    </row>
    <row r="108" spans="2:4" x14ac:dyDescent="0.25">
      <c r="B108" s="135"/>
      <c r="C108" s="135">
        <v>411201</v>
      </c>
      <c r="D108" s="135" t="s">
        <v>665</v>
      </c>
    </row>
    <row r="109" spans="2:4" x14ac:dyDescent="0.25">
      <c r="B109" s="135"/>
      <c r="C109" s="135">
        <v>463003</v>
      </c>
      <c r="D109" s="135" t="s">
        <v>666</v>
      </c>
    </row>
    <row r="110" spans="2:4" x14ac:dyDescent="0.25">
      <c r="B110" s="135"/>
      <c r="C110" s="135">
        <v>411400</v>
      </c>
      <c r="D110" s="135" t="s">
        <v>668</v>
      </c>
    </row>
    <row r="111" spans="2:4" x14ac:dyDescent="0.25">
      <c r="B111" s="135"/>
      <c r="C111" s="135">
        <v>411500</v>
      </c>
      <c r="D111" s="135" t="s">
        <v>669</v>
      </c>
    </row>
    <row r="112" spans="2:4" x14ac:dyDescent="0.25">
      <c r="B112" s="135"/>
      <c r="C112" s="135">
        <v>424106</v>
      </c>
      <c r="D112" s="135" t="s">
        <v>670</v>
      </c>
    </row>
    <row r="113" spans="2:4" x14ac:dyDescent="0.25">
      <c r="B113" s="135"/>
      <c r="C113" s="135">
        <v>414310</v>
      </c>
      <c r="D113" s="135" t="s">
        <v>672</v>
      </c>
    </row>
    <row r="114" spans="2:4" x14ac:dyDescent="0.25">
      <c r="B114" s="135"/>
      <c r="C114" s="135">
        <v>414311</v>
      </c>
      <c r="D114" s="135" t="s">
        <v>673</v>
      </c>
    </row>
    <row r="115" spans="2:4" x14ac:dyDescent="0.25">
      <c r="B115" s="135"/>
      <c r="C115" s="135">
        <v>414312</v>
      </c>
      <c r="D115" s="135" t="s">
        <v>674</v>
      </c>
    </row>
    <row r="116" spans="2:4" x14ac:dyDescent="0.25">
      <c r="B116" s="135"/>
      <c r="C116" s="135">
        <v>414313</v>
      </c>
      <c r="D116" s="135" t="s">
        <v>675</v>
      </c>
    </row>
    <row r="117" spans="2:4" x14ac:dyDescent="0.25">
      <c r="B117" s="135"/>
      <c r="C117" s="135">
        <v>414314</v>
      </c>
      <c r="D117" s="135" t="s">
        <v>676</v>
      </c>
    </row>
    <row r="118" spans="2:4" x14ac:dyDescent="0.25">
      <c r="B118" s="135"/>
      <c r="C118" s="135">
        <v>411401</v>
      </c>
      <c r="D118" s="135" t="s">
        <v>678</v>
      </c>
    </row>
    <row r="119" spans="2:4" x14ac:dyDescent="0.25">
      <c r="B119" s="135"/>
      <c r="C119" s="135">
        <v>411550</v>
      </c>
      <c r="D119" s="135" t="s">
        <v>680</v>
      </c>
    </row>
    <row r="120" spans="2:4" x14ac:dyDescent="0.25">
      <c r="B120" s="142" t="s">
        <v>682</v>
      </c>
      <c r="C120" s="142">
        <v>942531</v>
      </c>
      <c r="D120" s="142" t="s">
        <v>663</v>
      </c>
    </row>
    <row r="121" spans="2:4" x14ac:dyDescent="0.25">
      <c r="B121" s="142"/>
      <c r="C121" s="142">
        <v>942532</v>
      </c>
      <c r="D121" s="142" t="s">
        <v>667</v>
      </c>
    </row>
    <row r="122" spans="2:4" x14ac:dyDescent="0.25">
      <c r="B122" s="142"/>
      <c r="C122" s="142">
        <v>942509</v>
      </c>
      <c r="D122" s="142" t="s">
        <v>671</v>
      </c>
    </row>
    <row r="123" spans="2:4" x14ac:dyDescent="0.25">
      <c r="B123" s="142"/>
      <c r="C123" s="142">
        <v>942506</v>
      </c>
      <c r="D123" s="142" t="s">
        <v>677</v>
      </c>
    </row>
    <row r="124" spans="2:4" x14ac:dyDescent="0.25">
      <c r="B124" s="142"/>
      <c r="C124" s="142">
        <v>942533</v>
      </c>
      <c r="D124" s="142" t="s">
        <v>679</v>
      </c>
    </row>
    <row r="125" spans="2:4" x14ac:dyDescent="0.25">
      <c r="B125" s="142"/>
      <c r="C125" s="142">
        <v>942510</v>
      </c>
      <c r="D125" s="142" t="s">
        <v>681</v>
      </c>
    </row>
    <row r="126" spans="2:4" x14ac:dyDescent="0.25">
      <c r="B126" s="130" t="s">
        <v>562</v>
      </c>
      <c r="C126" s="130">
        <v>423102</v>
      </c>
      <c r="D126" s="130" t="s">
        <v>683</v>
      </c>
    </row>
    <row r="127" spans="2:4" x14ac:dyDescent="0.25">
      <c r="B127" s="130"/>
      <c r="C127" s="130">
        <v>423103</v>
      </c>
      <c r="D127" s="130" t="s">
        <v>684</v>
      </c>
    </row>
    <row r="128" spans="2:4" x14ac:dyDescent="0.25">
      <c r="B128" s="130"/>
      <c r="C128" s="130">
        <v>423104</v>
      </c>
      <c r="D128" s="130" t="s">
        <v>685</v>
      </c>
    </row>
    <row r="129" spans="2:4" x14ac:dyDescent="0.25">
      <c r="B129" s="130"/>
      <c r="C129" s="130">
        <v>423116</v>
      </c>
      <c r="D129" s="130" t="s">
        <v>686</v>
      </c>
    </row>
    <row r="130" spans="2:4" x14ac:dyDescent="0.25">
      <c r="B130" s="130"/>
      <c r="C130" s="130">
        <v>423117</v>
      </c>
      <c r="D130" s="130" t="s">
        <v>687</v>
      </c>
    </row>
    <row r="131" spans="2:4" x14ac:dyDescent="0.25">
      <c r="B131" s="130"/>
      <c r="C131" s="130">
        <v>425146</v>
      </c>
      <c r="D131" s="130" t="s">
        <v>688</v>
      </c>
    </row>
    <row r="132" spans="2:4" x14ac:dyDescent="0.25">
      <c r="B132" s="130"/>
      <c r="C132" s="130">
        <v>423107</v>
      </c>
      <c r="D132" s="130" t="s">
        <v>690</v>
      </c>
    </row>
    <row r="133" spans="2:4" x14ac:dyDescent="0.25">
      <c r="B133" s="130"/>
      <c r="C133" s="130">
        <v>423108</v>
      </c>
      <c r="D133" s="130" t="s">
        <v>691</v>
      </c>
    </row>
    <row r="134" spans="2:4" x14ac:dyDescent="0.25">
      <c r="B134" s="130"/>
      <c r="C134" s="130">
        <v>423109</v>
      </c>
      <c r="D134" s="130" t="s">
        <v>692</v>
      </c>
    </row>
    <row r="135" spans="2:4" x14ac:dyDescent="0.25">
      <c r="B135" s="130"/>
      <c r="C135" s="130">
        <v>423110</v>
      </c>
      <c r="D135" s="130" t="s">
        <v>693</v>
      </c>
    </row>
    <row r="136" spans="2:4" x14ac:dyDescent="0.25">
      <c r="B136" s="130"/>
      <c r="C136" s="130">
        <v>423100</v>
      </c>
      <c r="D136" s="130" t="s">
        <v>695</v>
      </c>
    </row>
    <row r="137" spans="2:4" x14ac:dyDescent="0.25">
      <c r="B137" s="130"/>
      <c r="C137" s="130">
        <v>423111</v>
      </c>
      <c r="D137" s="130" t="s">
        <v>697</v>
      </c>
    </row>
    <row r="138" spans="2:4" x14ac:dyDescent="0.25">
      <c r="B138" s="130"/>
      <c r="C138" s="130">
        <v>423105</v>
      </c>
      <c r="D138" s="130" t="s">
        <v>699</v>
      </c>
    </row>
    <row r="139" spans="2:4" x14ac:dyDescent="0.25">
      <c r="B139" s="130"/>
      <c r="C139" s="130">
        <v>423106</v>
      </c>
      <c r="D139" s="130" t="s">
        <v>701</v>
      </c>
    </row>
    <row r="140" spans="2:4" x14ac:dyDescent="0.25">
      <c r="B140" s="130"/>
      <c r="C140" s="130">
        <v>423113</v>
      </c>
      <c r="D140" s="130" t="s">
        <v>703</v>
      </c>
    </row>
    <row r="141" spans="2:4" x14ac:dyDescent="0.25">
      <c r="B141" s="130"/>
      <c r="C141" s="130">
        <v>423101</v>
      </c>
      <c r="D141" s="130" t="s">
        <v>704</v>
      </c>
    </row>
    <row r="142" spans="2:4" x14ac:dyDescent="0.25">
      <c r="B142" s="130"/>
      <c r="C142" s="130">
        <v>425145</v>
      </c>
      <c r="D142" s="130" t="s">
        <v>705</v>
      </c>
    </row>
    <row r="143" spans="2:4" x14ac:dyDescent="0.25">
      <c r="B143" s="130"/>
      <c r="C143" s="130">
        <v>423112</v>
      </c>
      <c r="D143" s="130" t="s">
        <v>707</v>
      </c>
    </row>
    <row r="144" spans="2:4" x14ac:dyDescent="0.25">
      <c r="B144" s="143" t="s">
        <v>747</v>
      </c>
      <c r="C144" s="143">
        <v>942529</v>
      </c>
      <c r="D144" s="143" t="s">
        <v>689</v>
      </c>
    </row>
    <row r="145" spans="2:4" x14ac:dyDescent="0.25">
      <c r="B145" s="143"/>
      <c r="C145" s="143">
        <v>942530</v>
      </c>
      <c r="D145" s="143" t="s">
        <v>694</v>
      </c>
    </row>
    <row r="146" spans="2:4" x14ac:dyDescent="0.25">
      <c r="B146" s="143"/>
      <c r="C146" s="143">
        <v>942521</v>
      </c>
      <c r="D146" s="143" t="s">
        <v>696</v>
      </c>
    </row>
    <row r="147" spans="2:4" x14ac:dyDescent="0.25">
      <c r="B147" s="143"/>
      <c r="C147" s="143">
        <v>942526</v>
      </c>
      <c r="D147" s="143" t="s">
        <v>698</v>
      </c>
    </row>
    <row r="148" spans="2:4" x14ac:dyDescent="0.25">
      <c r="B148" s="143"/>
      <c r="C148" s="143">
        <v>942523</v>
      </c>
      <c r="D148" s="143" t="s">
        <v>700</v>
      </c>
    </row>
    <row r="149" spans="2:4" x14ac:dyDescent="0.25">
      <c r="B149" s="143"/>
      <c r="C149" s="143">
        <v>942522</v>
      </c>
      <c r="D149" s="143" t="s">
        <v>702</v>
      </c>
    </row>
    <row r="150" spans="2:4" x14ac:dyDescent="0.25">
      <c r="B150" s="143"/>
      <c r="C150" s="143">
        <v>942525</v>
      </c>
      <c r="D150" s="143" t="s">
        <v>706</v>
      </c>
    </row>
    <row r="151" spans="2:4" x14ac:dyDescent="0.25">
      <c r="B151" s="143"/>
      <c r="C151" s="143">
        <v>942524</v>
      </c>
      <c r="D151" s="143" t="s">
        <v>708</v>
      </c>
    </row>
    <row r="152" spans="2:4" x14ac:dyDescent="0.25">
      <c r="B152" s="136" t="s">
        <v>561</v>
      </c>
      <c r="C152" s="136">
        <v>424100</v>
      </c>
      <c r="D152" s="136" t="s">
        <v>748</v>
      </c>
    </row>
    <row r="153" spans="2:4" x14ac:dyDescent="0.25">
      <c r="B153" s="136"/>
      <c r="C153" s="136">
        <v>424101</v>
      </c>
      <c r="D153" s="136" t="s">
        <v>749</v>
      </c>
    </row>
    <row r="154" spans="2:4" x14ac:dyDescent="0.25">
      <c r="B154" s="136"/>
      <c r="C154" s="136">
        <v>424102</v>
      </c>
      <c r="D154" s="136" t="s">
        <v>750</v>
      </c>
    </row>
    <row r="155" spans="2:4" x14ac:dyDescent="0.25">
      <c r="B155" s="136"/>
      <c r="C155" s="136">
        <v>424104</v>
      </c>
      <c r="D155" s="136" t="s">
        <v>751</v>
      </c>
    </row>
    <row r="156" spans="2:4" x14ac:dyDescent="0.25">
      <c r="B156" s="136"/>
      <c r="C156" s="136">
        <v>424107</v>
      </c>
      <c r="D156" s="136" t="s">
        <v>752</v>
      </c>
    </row>
    <row r="157" spans="2:4" x14ac:dyDescent="0.25">
      <c r="B157" s="136"/>
      <c r="C157" s="136">
        <v>424108</v>
      </c>
      <c r="D157" s="136" t="s">
        <v>753</v>
      </c>
    </row>
    <row r="158" spans="2:4" x14ac:dyDescent="0.25">
      <c r="B158" s="136"/>
      <c r="C158" s="136">
        <v>424111</v>
      </c>
      <c r="D158" s="136" t="s">
        <v>754</v>
      </c>
    </row>
    <row r="159" spans="2:4" x14ac:dyDescent="0.25">
      <c r="B159" s="136"/>
      <c r="C159" s="136">
        <v>424103</v>
      </c>
      <c r="D159" s="136" t="s">
        <v>754</v>
      </c>
    </row>
    <row r="160" spans="2:4" x14ac:dyDescent="0.25">
      <c r="B160" s="136"/>
      <c r="C160" s="136">
        <v>424112</v>
      </c>
      <c r="D160" s="136" t="s">
        <v>755</v>
      </c>
    </row>
    <row r="161" spans="2:4" x14ac:dyDescent="0.25">
      <c r="B161" s="136"/>
      <c r="C161" s="136">
        <v>424105</v>
      </c>
      <c r="D161" s="136" t="s">
        <v>756</v>
      </c>
    </row>
    <row r="162" spans="2:4" x14ac:dyDescent="0.25">
      <c r="B162" s="136"/>
      <c r="C162" s="136">
        <v>424110</v>
      </c>
      <c r="D162" s="136" t="s">
        <v>755</v>
      </c>
    </row>
    <row r="163" spans="2:4" x14ac:dyDescent="0.25">
      <c r="B163" s="136"/>
      <c r="C163" s="136">
        <v>424115</v>
      </c>
      <c r="D163" s="136" t="s">
        <v>757</v>
      </c>
    </row>
    <row r="164" spans="2:4" x14ac:dyDescent="0.25">
      <c r="B164" s="136"/>
      <c r="C164" s="136">
        <v>425121</v>
      </c>
      <c r="D164" s="136" t="s">
        <v>758</v>
      </c>
    </row>
    <row r="165" spans="2:4" x14ac:dyDescent="0.25">
      <c r="B165" s="136"/>
      <c r="C165" s="136">
        <v>425122</v>
      </c>
      <c r="D165" s="136" t="s">
        <v>759</v>
      </c>
    </row>
    <row r="166" spans="2:4" x14ac:dyDescent="0.25">
      <c r="B166" s="136"/>
      <c r="C166" s="136">
        <v>425101</v>
      </c>
      <c r="D166" s="136" t="s">
        <v>761</v>
      </c>
    </row>
    <row r="167" spans="2:4" x14ac:dyDescent="0.25">
      <c r="B167" s="136"/>
      <c r="C167" s="136">
        <v>425102</v>
      </c>
      <c r="D167" s="136" t="s">
        <v>762</v>
      </c>
    </row>
    <row r="168" spans="2:4" x14ac:dyDescent="0.25">
      <c r="B168" s="136"/>
      <c r="C168" s="136">
        <v>425103</v>
      </c>
      <c r="D168" s="136" t="s">
        <v>763</v>
      </c>
    </row>
    <row r="169" spans="2:4" x14ac:dyDescent="0.25">
      <c r="B169" s="136"/>
      <c r="C169" s="136">
        <v>425104</v>
      </c>
      <c r="D169" s="136" t="s">
        <v>764</v>
      </c>
    </row>
    <row r="170" spans="2:4" x14ac:dyDescent="0.25">
      <c r="B170" s="136"/>
      <c r="C170" s="136">
        <v>425106</v>
      </c>
      <c r="D170" s="136" t="s">
        <v>765</v>
      </c>
    </row>
    <row r="171" spans="2:4" x14ac:dyDescent="0.25">
      <c r="B171" s="136"/>
      <c r="C171" s="136">
        <v>425107</v>
      </c>
      <c r="D171" s="136" t="s">
        <v>766</v>
      </c>
    </row>
    <row r="172" spans="2:4" x14ac:dyDescent="0.25">
      <c r="B172" s="136"/>
      <c r="C172" s="136">
        <v>425111</v>
      </c>
      <c r="D172" s="136" t="s">
        <v>767</v>
      </c>
    </row>
    <row r="173" spans="2:4" x14ac:dyDescent="0.25">
      <c r="B173" s="136"/>
      <c r="C173" s="136">
        <v>425112</v>
      </c>
      <c r="D173" s="136" t="s">
        <v>768</v>
      </c>
    </row>
    <row r="174" spans="2:4" x14ac:dyDescent="0.25">
      <c r="B174" s="136"/>
      <c r="C174" s="136">
        <v>425114</v>
      </c>
      <c r="D174" s="136" t="s">
        <v>769</v>
      </c>
    </row>
    <row r="175" spans="2:4" x14ac:dyDescent="0.25">
      <c r="B175" s="136"/>
      <c r="C175" s="136">
        <v>425115</v>
      </c>
      <c r="D175" s="136" t="s">
        <v>770</v>
      </c>
    </row>
    <row r="176" spans="2:4" x14ac:dyDescent="0.25">
      <c r="B176" s="136"/>
      <c r="C176" s="136">
        <v>425116</v>
      </c>
      <c r="D176" s="136" t="s">
        <v>771</v>
      </c>
    </row>
    <row r="177" spans="2:4" x14ac:dyDescent="0.25">
      <c r="B177" s="136"/>
      <c r="C177" s="136">
        <v>425118</v>
      </c>
      <c r="D177" s="136" t="s">
        <v>772</v>
      </c>
    </row>
    <row r="178" spans="2:4" x14ac:dyDescent="0.25">
      <c r="B178" s="136"/>
      <c r="C178" s="136">
        <v>425119</v>
      </c>
      <c r="D178" s="136" t="s">
        <v>773</v>
      </c>
    </row>
    <row r="179" spans="2:4" x14ac:dyDescent="0.25">
      <c r="B179" s="136"/>
      <c r="C179" s="136">
        <v>425123</v>
      </c>
      <c r="D179" s="136" t="s">
        <v>774</v>
      </c>
    </row>
    <row r="180" spans="2:4" x14ac:dyDescent="0.25">
      <c r="B180" s="136"/>
      <c r="C180" s="136">
        <v>425127</v>
      </c>
      <c r="D180" s="136" t="s">
        <v>775</v>
      </c>
    </row>
    <row r="181" spans="2:4" x14ac:dyDescent="0.25">
      <c r="B181" s="136"/>
      <c r="C181" s="136">
        <v>425128</v>
      </c>
      <c r="D181" s="136" t="s">
        <v>776</v>
      </c>
    </row>
    <row r="182" spans="2:4" x14ac:dyDescent="0.25">
      <c r="B182" s="136"/>
      <c r="C182" s="136">
        <v>425130</v>
      </c>
      <c r="D182" s="136" t="s">
        <v>777</v>
      </c>
    </row>
    <row r="183" spans="2:4" x14ac:dyDescent="0.25">
      <c r="B183" s="136"/>
      <c r="C183" s="136">
        <v>425131</v>
      </c>
      <c r="D183" s="136" t="s">
        <v>778</v>
      </c>
    </row>
    <row r="184" spans="2:4" x14ac:dyDescent="0.25">
      <c r="B184" s="136"/>
      <c r="C184" s="136">
        <v>425132</v>
      </c>
      <c r="D184" s="136" t="s">
        <v>779</v>
      </c>
    </row>
    <row r="185" spans="2:4" x14ac:dyDescent="0.25">
      <c r="B185" s="136"/>
      <c r="C185" s="136">
        <v>425133</v>
      </c>
      <c r="D185" s="136" t="s">
        <v>780</v>
      </c>
    </row>
    <row r="186" spans="2:4" x14ac:dyDescent="0.25">
      <c r="B186" s="136"/>
      <c r="C186" s="136">
        <v>425138</v>
      </c>
      <c r="D186" s="136" t="s">
        <v>781</v>
      </c>
    </row>
    <row r="187" spans="2:4" x14ac:dyDescent="0.25">
      <c r="B187" s="136"/>
      <c r="C187" s="136">
        <v>425139</v>
      </c>
      <c r="D187" s="136" t="s">
        <v>782</v>
      </c>
    </row>
    <row r="188" spans="2:4" x14ac:dyDescent="0.25">
      <c r="B188" s="136"/>
      <c r="C188" s="136">
        <v>425140</v>
      </c>
      <c r="D188" s="136" t="s">
        <v>783</v>
      </c>
    </row>
    <row r="189" spans="2:4" x14ac:dyDescent="0.25">
      <c r="B189" s="136"/>
      <c r="C189" s="136">
        <v>425142</v>
      </c>
      <c r="D189" s="136" t="s">
        <v>777</v>
      </c>
    </row>
    <row r="190" spans="2:4" x14ac:dyDescent="0.25">
      <c r="B190" s="136"/>
      <c r="C190" s="136">
        <v>425149</v>
      </c>
      <c r="D190" s="136" t="s">
        <v>784</v>
      </c>
    </row>
    <row r="191" spans="2:4" x14ac:dyDescent="0.25">
      <c r="B191" s="136"/>
      <c r="C191" s="136">
        <v>425150</v>
      </c>
      <c r="D191" s="136" t="s">
        <v>785</v>
      </c>
    </row>
    <row r="192" spans="2:4" x14ac:dyDescent="0.25">
      <c r="B192" s="136"/>
      <c r="C192" s="136">
        <v>425152</v>
      </c>
      <c r="D192" s="136" t="s">
        <v>786</v>
      </c>
    </row>
    <row r="193" spans="2:4" x14ac:dyDescent="0.25">
      <c r="B193" s="136"/>
      <c r="C193" s="136">
        <v>425108</v>
      </c>
      <c r="D193" s="136" t="s">
        <v>787</v>
      </c>
    </row>
    <row r="194" spans="2:4" x14ac:dyDescent="0.25">
      <c r="B194" s="136"/>
      <c r="C194" s="136">
        <v>425100</v>
      </c>
      <c r="D194" s="136" t="s">
        <v>788</v>
      </c>
    </row>
    <row r="195" spans="2:4" x14ac:dyDescent="0.25">
      <c r="B195" s="136"/>
      <c r="C195" s="136">
        <v>425124</v>
      </c>
      <c r="D195" s="136" t="s">
        <v>789</v>
      </c>
    </row>
    <row r="196" spans="2:4" x14ac:dyDescent="0.25">
      <c r="B196" s="136"/>
      <c r="C196" s="136">
        <v>425125</v>
      </c>
      <c r="D196" s="136" t="s">
        <v>790</v>
      </c>
    </row>
    <row r="197" spans="2:4" x14ac:dyDescent="0.25">
      <c r="B197" s="136"/>
      <c r="C197" s="136">
        <v>425126</v>
      </c>
      <c r="D197" s="136" t="s">
        <v>791</v>
      </c>
    </row>
    <row r="198" spans="2:4" x14ac:dyDescent="0.25">
      <c r="B198" s="136"/>
      <c r="C198" s="136">
        <v>425154</v>
      </c>
      <c r="D198" s="136" t="s">
        <v>792</v>
      </c>
    </row>
    <row r="199" spans="2:4" x14ac:dyDescent="0.25">
      <c r="B199" s="136"/>
      <c r="C199" s="136">
        <v>463007</v>
      </c>
      <c r="D199" s="136" t="s">
        <v>794</v>
      </c>
    </row>
    <row r="200" spans="2:4" x14ac:dyDescent="0.25">
      <c r="B200" s="136"/>
      <c r="C200" s="136">
        <v>463012</v>
      </c>
      <c r="D200" s="136" t="s">
        <v>795</v>
      </c>
    </row>
    <row r="201" spans="2:4" x14ac:dyDescent="0.25">
      <c r="B201" s="136"/>
      <c r="C201" s="136">
        <v>464001</v>
      </c>
      <c r="D201" s="136" t="s">
        <v>796</v>
      </c>
    </row>
    <row r="202" spans="2:4" x14ac:dyDescent="0.25">
      <c r="B202" s="136"/>
      <c r="C202" s="136">
        <v>425120</v>
      </c>
      <c r="D202" s="136" t="s">
        <v>797</v>
      </c>
    </row>
    <row r="203" spans="2:4" x14ac:dyDescent="0.25">
      <c r="B203" s="136"/>
      <c r="C203" s="136">
        <v>425141</v>
      </c>
      <c r="D203" s="136" t="s">
        <v>799</v>
      </c>
    </row>
    <row r="204" spans="2:4" x14ac:dyDescent="0.25">
      <c r="B204" s="136"/>
      <c r="C204" s="136">
        <v>425144</v>
      </c>
      <c r="D204" s="136" t="s">
        <v>800</v>
      </c>
    </row>
    <row r="205" spans="2:4" x14ac:dyDescent="0.25">
      <c r="B205" s="136"/>
      <c r="C205" s="136">
        <v>425147</v>
      </c>
      <c r="D205" s="136" t="s">
        <v>801</v>
      </c>
    </row>
    <row r="206" spans="2:4" x14ac:dyDescent="0.25">
      <c r="B206" s="136"/>
      <c r="C206" s="136">
        <v>425148</v>
      </c>
      <c r="D206" s="136" t="s">
        <v>801</v>
      </c>
    </row>
    <row r="207" spans="2:4" x14ac:dyDescent="0.25">
      <c r="B207" s="136"/>
      <c r="C207" s="136">
        <v>425109</v>
      </c>
      <c r="D207" s="136" t="s">
        <v>803</v>
      </c>
    </row>
    <row r="208" spans="2:4" x14ac:dyDescent="0.25">
      <c r="B208" s="136"/>
      <c r="C208" s="136">
        <v>421123</v>
      </c>
      <c r="D208" s="136" t="s">
        <v>805</v>
      </c>
    </row>
    <row r="209" spans="2:4" x14ac:dyDescent="0.25">
      <c r="B209" s="136"/>
      <c r="C209" s="136">
        <v>425134</v>
      </c>
      <c r="D209" s="136" t="s">
        <v>806</v>
      </c>
    </row>
    <row r="210" spans="2:4" x14ac:dyDescent="0.25">
      <c r="B210" s="136"/>
      <c r="C210" s="136">
        <v>425135</v>
      </c>
      <c r="D210" s="136" t="s">
        <v>807</v>
      </c>
    </row>
    <row r="211" spans="2:4" x14ac:dyDescent="0.25">
      <c r="B211" s="136"/>
      <c r="C211" s="136">
        <v>425136</v>
      </c>
      <c r="D211" s="136" t="s">
        <v>808</v>
      </c>
    </row>
    <row r="212" spans="2:4" x14ac:dyDescent="0.25">
      <c r="B212" s="136"/>
      <c r="C212" s="136">
        <v>425137</v>
      </c>
      <c r="D212" s="136" t="s">
        <v>809</v>
      </c>
    </row>
    <row r="213" spans="2:4" x14ac:dyDescent="0.25">
      <c r="B213" s="136"/>
      <c r="C213" s="136">
        <v>426108</v>
      </c>
      <c r="D213" s="136" t="s">
        <v>810</v>
      </c>
    </row>
    <row r="214" spans="2:4" x14ac:dyDescent="0.25">
      <c r="B214" s="136"/>
      <c r="C214" s="136">
        <v>426110</v>
      </c>
      <c r="D214" s="136" t="s">
        <v>811</v>
      </c>
    </row>
    <row r="215" spans="2:4" x14ac:dyDescent="0.25">
      <c r="B215" s="136"/>
      <c r="C215" s="136">
        <v>426111</v>
      </c>
      <c r="D215" s="136" t="s">
        <v>812</v>
      </c>
    </row>
    <row r="216" spans="2:4" x14ac:dyDescent="0.25">
      <c r="B216" s="136"/>
      <c r="C216" s="136">
        <v>942517</v>
      </c>
      <c r="D216" s="136" t="s">
        <v>813</v>
      </c>
    </row>
    <row r="217" spans="2:4" x14ac:dyDescent="0.25">
      <c r="B217" s="136"/>
      <c r="C217" s="136">
        <v>425153</v>
      </c>
      <c r="D217" s="136" t="s">
        <v>814</v>
      </c>
    </row>
    <row r="218" spans="2:4" x14ac:dyDescent="0.25">
      <c r="B218" s="136"/>
      <c r="C218" s="136">
        <v>411560</v>
      </c>
      <c r="D218" s="136" t="s">
        <v>816</v>
      </c>
    </row>
    <row r="219" spans="2:4" x14ac:dyDescent="0.25">
      <c r="B219" s="136"/>
      <c r="C219" s="136">
        <v>411561</v>
      </c>
      <c r="D219" s="136" t="s">
        <v>817</v>
      </c>
    </row>
    <row r="220" spans="2:4" x14ac:dyDescent="0.25">
      <c r="B220" s="136"/>
      <c r="C220" s="136">
        <v>411562</v>
      </c>
      <c r="D220" s="136" t="s">
        <v>818</v>
      </c>
    </row>
    <row r="221" spans="2:4" x14ac:dyDescent="0.25">
      <c r="B221" s="136"/>
      <c r="C221" s="136">
        <v>411563</v>
      </c>
      <c r="D221" s="136" t="s">
        <v>819</v>
      </c>
    </row>
    <row r="222" spans="2:4" x14ac:dyDescent="0.25">
      <c r="B222" s="144" t="s">
        <v>821</v>
      </c>
      <c r="C222" s="144">
        <v>942514</v>
      </c>
      <c r="D222" s="144" t="s">
        <v>760</v>
      </c>
    </row>
    <row r="223" spans="2:4" x14ac:dyDescent="0.25">
      <c r="B223" s="144"/>
      <c r="C223" s="144">
        <v>942512</v>
      </c>
      <c r="D223" s="144" t="s">
        <v>793</v>
      </c>
    </row>
    <row r="224" spans="2:4" x14ac:dyDescent="0.25">
      <c r="B224" s="144"/>
      <c r="C224" s="144">
        <v>942515</v>
      </c>
      <c r="D224" s="144" t="s">
        <v>798</v>
      </c>
    </row>
    <row r="225" spans="2:4" x14ac:dyDescent="0.25">
      <c r="B225" s="144"/>
      <c r="C225" s="144">
        <v>942520</v>
      </c>
      <c r="D225" s="144" t="s">
        <v>802</v>
      </c>
    </row>
    <row r="226" spans="2:4" x14ac:dyDescent="0.25">
      <c r="B226" s="144"/>
      <c r="C226" s="144">
        <v>942519</v>
      </c>
      <c r="D226" s="144" t="s">
        <v>804</v>
      </c>
    </row>
    <row r="227" spans="2:4" x14ac:dyDescent="0.25">
      <c r="B227" s="144"/>
      <c r="C227" s="144">
        <v>942513</v>
      </c>
      <c r="D227" s="144" t="s">
        <v>815</v>
      </c>
    </row>
    <row r="228" spans="2:4" x14ac:dyDescent="0.25">
      <c r="B228" s="144"/>
      <c r="C228" s="144">
        <v>942528</v>
      </c>
      <c r="D228" s="144" t="s">
        <v>820</v>
      </c>
    </row>
  </sheetData>
  <hyperlinks>
    <hyperlink ref="A1" location="PALHA_2!A1" display="VOLTAR" xr:uid="{F7520881-365A-458B-BCF4-92B7A57BACFB}"/>
  </hyperlinks>
  <pageMargins left="0.511811024" right="0.511811024" top="0.78740157499999996" bottom="0.78740157499999996" header="0.31496062000000002" footer="0.31496062000000002"/>
  <customProperties>
    <customPr name="EpmWorksheetKeyString_GU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5DDB-B3C2-401D-BEB8-C3C253329CB6}">
  <dimension ref="A1:N32"/>
  <sheetViews>
    <sheetView workbookViewId="0"/>
  </sheetViews>
  <sheetFormatPr defaultRowHeight="15" x14ac:dyDescent="0.25"/>
  <cols>
    <col min="2" max="3" width="12.28515625" customWidth="1"/>
    <col min="12" max="12" width="15.42578125" customWidth="1"/>
    <col min="13" max="13" width="31.85546875" bestFit="1" customWidth="1"/>
  </cols>
  <sheetData>
    <row r="1" spans="1:14" x14ac:dyDescent="0.25">
      <c r="A1" s="150" t="s">
        <v>841</v>
      </c>
    </row>
    <row r="2" spans="1:14" x14ac:dyDescent="0.25">
      <c r="B2" s="137" t="s">
        <v>842</v>
      </c>
      <c r="C2" s="137"/>
      <c r="D2" s="137"/>
      <c r="E2" s="137"/>
      <c r="F2" s="137"/>
      <c r="L2" s="137" t="s">
        <v>824</v>
      </c>
      <c r="M2" s="137"/>
    </row>
    <row r="3" spans="1:14" x14ac:dyDescent="0.25">
      <c r="B3">
        <v>107</v>
      </c>
      <c r="C3" t="s">
        <v>344</v>
      </c>
      <c r="E3" t="str">
        <f>B3&amp;"-"&amp;C3</f>
        <v>107-RECOLHIMENTO DE PALHA</v>
      </c>
      <c r="L3">
        <v>70</v>
      </c>
      <c r="M3" t="s">
        <v>344</v>
      </c>
      <c r="N3" t="str">
        <f>L3&amp;"-"&amp;M3</f>
        <v>70-RECOLHIMENTO DE PALHA</v>
      </c>
    </row>
    <row r="4" spans="1:14" x14ac:dyDescent="0.25">
      <c r="L4">
        <v>71</v>
      </c>
      <c r="M4" t="s">
        <v>334</v>
      </c>
      <c r="N4" t="str">
        <f t="shared" ref="N4:N7" si="0">L4&amp;"-"&amp;M4</f>
        <v>71-CARREGAMENTO DE PALHA</v>
      </c>
    </row>
    <row r="5" spans="1:14" x14ac:dyDescent="0.25">
      <c r="L5">
        <v>72</v>
      </c>
      <c r="M5" t="s">
        <v>339</v>
      </c>
      <c r="N5" t="str">
        <f t="shared" si="0"/>
        <v>72-TRANSPORTE DE PALHA</v>
      </c>
    </row>
    <row r="6" spans="1:14" x14ac:dyDescent="0.25">
      <c r="L6">
        <v>73</v>
      </c>
      <c r="M6" t="s">
        <v>338</v>
      </c>
      <c r="N6" t="str">
        <f t="shared" si="0"/>
        <v>73-SUPERVISAO RECOLHIMENTO PALHA</v>
      </c>
    </row>
    <row r="7" spans="1:14" x14ac:dyDescent="0.25">
      <c r="L7">
        <v>74</v>
      </c>
      <c r="M7" t="s">
        <v>333</v>
      </c>
      <c r="N7" t="str">
        <f t="shared" si="0"/>
        <v>74-TRITURAÇÃO DE PALHA</v>
      </c>
    </row>
    <row r="8" spans="1:14" x14ac:dyDescent="0.25">
      <c r="M8" t="s">
        <v>843</v>
      </c>
      <c r="N8" t="str">
        <f>M8</f>
        <v>TODOS</v>
      </c>
    </row>
    <row r="11" spans="1:14" x14ac:dyDescent="0.25">
      <c r="B11" s="137" t="s">
        <v>508</v>
      </c>
      <c r="C11" s="137"/>
      <c r="D11" s="137"/>
      <c r="E11" s="137"/>
      <c r="F11" s="137"/>
      <c r="L11" s="137" t="s">
        <v>826</v>
      </c>
      <c r="M11" s="137" t="s">
        <v>827</v>
      </c>
    </row>
    <row r="12" spans="1:14" x14ac:dyDescent="0.25">
      <c r="B12" t="s">
        <v>524</v>
      </c>
      <c r="C12">
        <f>LEN(B12)</f>
        <v>9</v>
      </c>
      <c r="D12" t="s">
        <v>153</v>
      </c>
      <c r="L12">
        <v>1</v>
      </c>
      <c r="M12" t="s">
        <v>850</v>
      </c>
      <c r="N12" t="str">
        <f>L12&amp;"-"&amp;M12</f>
        <v>1-ENLEIRAMENTO DE PALHA</v>
      </c>
    </row>
    <row r="13" spans="1:14" x14ac:dyDescent="0.25">
      <c r="B13" t="s">
        <v>525</v>
      </c>
      <c r="C13">
        <f t="shared" ref="C13:C30" si="1">LEN(B13)</f>
        <v>9</v>
      </c>
      <c r="D13" t="s">
        <v>509</v>
      </c>
      <c r="L13" s="146">
        <v>2</v>
      </c>
      <c r="M13" s="146" t="s">
        <v>851</v>
      </c>
      <c r="N13" t="str">
        <f t="shared" ref="N13:N18" si="2">L13&amp;"-"&amp;M13</f>
        <v>2-ENFARDAMENTO DE PALHA</v>
      </c>
    </row>
    <row r="14" spans="1:14" x14ac:dyDescent="0.25">
      <c r="B14" t="s">
        <v>531</v>
      </c>
      <c r="C14">
        <f t="shared" si="1"/>
        <v>9</v>
      </c>
      <c r="D14" t="s">
        <v>510</v>
      </c>
      <c r="L14" s="146">
        <v>3</v>
      </c>
      <c r="M14" s="146" t="s">
        <v>852</v>
      </c>
      <c r="N14" t="str">
        <f t="shared" si="2"/>
        <v>3-APOIO E AUXILIARES</v>
      </c>
    </row>
    <row r="15" spans="1:14" x14ac:dyDescent="0.25">
      <c r="B15" t="s">
        <v>532</v>
      </c>
      <c r="C15">
        <f t="shared" si="1"/>
        <v>9</v>
      </c>
      <c r="D15" t="s">
        <v>511</v>
      </c>
      <c r="L15">
        <v>1</v>
      </c>
      <c r="M15" t="s">
        <v>334</v>
      </c>
      <c r="N15" t="str">
        <f t="shared" si="2"/>
        <v>1-CARREGAMENTO DE PALHA</v>
      </c>
    </row>
    <row r="16" spans="1:14" x14ac:dyDescent="0.25">
      <c r="B16" t="s">
        <v>526</v>
      </c>
      <c r="C16">
        <f t="shared" si="1"/>
        <v>9</v>
      </c>
      <c r="D16" t="s">
        <v>512</v>
      </c>
      <c r="L16" s="131">
        <v>1</v>
      </c>
      <c r="M16" s="131" t="s">
        <v>339</v>
      </c>
      <c r="N16" t="str">
        <f t="shared" si="2"/>
        <v>1-TRANSPORTE DE PALHA</v>
      </c>
    </row>
    <row r="17" spans="2:14" x14ac:dyDescent="0.25">
      <c r="B17" t="s">
        <v>533</v>
      </c>
      <c r="C17">
        <f t="shared" si="1"/>
        <v>9</v>
      </c>
      <c r="D17" t="s">
        <v>513</v>
      </c>
      <c r="L17" s="131">
        <v>1</v>
      </c>
      <c r="M17" s="131" t="s">
        <v>853</v>
      </c>
      <c r="N17" t="str">
        <f t="shared" si="2"/>
        <v>1-SUPERVISAO E AUXILIARES</v>
      </c>
    </row>
    <row r="18" spans="2:14" x14ac:dyDescent="0.25">
      <c r="B18" t="s">
        <v>534</v>
      </c>
      <c r="C18">
        <f t="shared" si="1"/>
        <v>9</v>
      </c>
      <c r="D18" t="s">
        <v>514</v>
      </c>
      <c r="L18">
        <v>1</v>
      </c>
      <c r="M18" t="s">
        <v>333</v>
      </c>
      <c r="N18" t="str">
        <f t="shared" si="2"/>
        <v>1-TRITURAÇÃO DE PALHA</v>
      </c>
    </row>
    <row r="19" spans="2:14" x14ac:dyDescent="0.25">
      <c r="B19" t="s">
        <v>535</v>
      </c>
      <c r="C19">
        <f t="shared" si="1"/>
        <v>9</v>
      </c>
      <c r="D19" t="s">
        <v>515</v>
      </c>
      <c r="M19" t="s">
        <v>846</v>
      </c>
      <c r="N19" t="s">
        <v>846</v>
      </c>
    </row>
    <row r="20" spans="2:14" x14ac:dyDescent="0.25">
      <c r="B20" t="s">
        <v>536</v>
      </c>
      <c r="C20">
        <f t="shared" si="1"/>
        <v>9</v>
      </c>
      <c r="D20" t="s">
        <v>516</v>
      </c>
    </row>
    <row r="21" spans="2:14" x14ac:dyDescent="0.25">
      <c r="B21" t="s">
        <v>540</v>
      </c>
      <c r="C21">
        <f t="shared" si="1"/>
        <v>9</v>
      </c>
      <c r="D21" t="s">
        <v>517</v>
      </c>
    </row>
    <row r="22" spans="2:14" x14ac:dyDescent="0.25">
      <c r="B22" t="s">
        <v>541</v>
      </c>
      <c r="C22">
        <f t="shared" si="1"/>
        <v>9</v>
      </c>
      <c r="D22" t="s">
        <v>125</v>
      </c>
    </row>
    <row r="23" spans="2:14" x14ac:dyDescent="0.25">
      <c r="B23" t="s">
        <v>537</v>
      </c>
      <c r="C23">
        <f t="shared" si="1"/>
        <v>9</v>
      </c>
      <c r="D23" t="s">
        <v>518</v>
      </c>
    </row>
    <row r="24" spans="2:14" x14ac:dyDescent="0.25">
      <c r="B24" t="s">
        <v>538</v>
      </c>
      <c r="C24">
        <f t="shared" si="1"/>
        <v>9</v>
      </c>
      <c r="D24" t="s">
        <v>519</v>
      </c>
    </row>
    <row r="25" spans="2:14" x14ac:dyDescent="0.25">
      <c r="B25" t="s">
        <v>527</v>
      </c>
      <c r="C25">
        <f t="shared" si="1"/>
        <v>9</v>
      </c>
      <c r="D25" t="s">
        <v>520</v>
      </c>
    </row>
    <row r="26" spans="2:14" x14ac:dyDescent="0.25">
      <c r="B26" t="s">
        <v>528</v>
      </c>
      <c r="C26">
        <f t="shared" si="1"/>
        <v>9</v>
      </c>
      <c r="D26" t="s">
        <v>521</v>
      </c>
    </row>
    <row r="27" spans="2:14" x14ac:dyDescent="0.25">
      <c r="B27" t="s">
        <v>529</v>
      </c>
      <c r="C27">
        <f t="shared" si="1"/>
        <v>9</v>
      </c>
      <c r="D27" t="s">
        <v>335</v>
      </c>
    </row>
    <row r="28" spans="2:14" x14ac:dyDescent="0.25">
      <c r="B28" t="s">
        <v>530</v>
      </c>
      <c r="C28">
        <f t="shared" si="1"/>
        <v>9</v>
      </c>
      <c r="D28" t="s">
        <v>522</v>
      </c>
    </row>
    <row r="29" spans="2:14" x14ac:dyDescent="0.25">
      <c r="B29" t="s">
        <v>542</v>
      </c>
      <c r="C29">
        <f t="shared" si="1"/>
        <v>9</v>
      </c>
      <c r="D29" t="s">
        <v>523</v>
      </c>
    </row>
    <row r="30" spans="2:14" x14ac:dyDescent="0.25">
      <c r="B30" t="s">
        <v>543</v>
      </c>
      <c r="C30">
        <f t="shared" si="1"/>
        <v>9</v>
      </c>
      <c r="D30" t="s">
        <v>341</v>
      </c>
    </row>
    <row r="31" spans="2:14" x14ac:dyDescent="0.25">
      <c r="B31" t="s">
        <v>539</v>
      </c>
      <c r="C31">
        <f>LEN(B31)</f>
        <v>9</v>
      </c>
      <c r="D31" t="s">
        <v>344</v>
      </c>
    </row>
    <row r="32" spans="2:14" x14ac:dyDescent="0.25">
      <c r="B32" t="s">
        <v>544</v>
      </c>
      <c r="C32">
        <f>LEN(B32)</f>
        <v>7</v>
      </c>
      <c r="D32" t="s">
        <v>545</v>
      </c>
    </row>
  </sheetData>
  <sortState xmlns:xlrd2="http://schemas.microsoft.com/office/spreadsheetml/2017/richdata2" ref="L12:M435">
    <sortCondition ref="M12:M435"/>
  </sortState>
  <hyperlinks>
    <hyperlink ref="A1" location="PALHA_2!A1" display="VOLTAR" xr:uid="{C9C8F298-6B29-4EF8-8D52-77FBAF03DB3F}"/>
  </hyperlinks>
  <pageMargins left="0.511811024" right="0.511811024" top="0.78740157499999996" bottom="0.78740157499999996" header="0.31496062000000002" footer="0.31496062000000002"/>
  <customProperties>
    <customPr name="Epm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MACRO PROCESSO</vt:lpstr>
      <vt:lpstr>ATIVIDADES PALHA</vt:lpstr>
      <vt:lpstr>MAPA</vt:lpstr>
      <vt:lpstr>PALHA_2</vt:lpstr>
      <vt:lpstr>CCUSTO</vt:lpstr>
      <vt:lpstr>AGR_IRRIGAÇÃO</vt:lpstr>
      <vt:lpstr>AGR_MUDA</vt:lpstr>
      <vt:lpstr>AGR_CLASSE</vt:lpstr>
      <vt:lpstr>LISTA_S</vt:lpstr>
      <vt:lpstr>AGR_CCUSTO_RAT_ADM</vt:lpstr>
      <vt:lpstr>RESUMO PLAN AGR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2020-12-08T20:13:50Z</dcterms:modified>
</cp:coreProperties>
</file>