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ss\Documents\IndianaComputes\DA-1\"/>
    </mc:Choice>
  </mc:AlternateContent>
  <bookViews>
    <workbookView xWindow="0" yWindow="0" windowWidth="13020" windowHeight="5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O27" i="1"/>
  <c r="N27" i="1"/>
  <c r="M27" i="1"/>
  <c r="L27" i="1"/>
  <c r="K27" i="1"/>
  <c r="Q9" i="1"/>
  <c r="Q19" i="1"/>
  <c r="I19" i="1"/>
  <c r="I9" i="1"/>
  <c r="G17" i="1" l="1"/>
  <c r="H17" i="1" s="1"/>
  <c r="G16" i="1"/>
  <c r="H16" i="1" s="1"/>
  <c r="G15" i="1"/>
  <c r="H15" i="1" s="1"/>
  <c r="G14" i="1"/>
  <c r="H14" i="1" s="1"/>
  <c r="G13" i="1"/>
  <c r="H13" i="1" s="1"/>
  <c r="G7" i="1"/>
  <c r="H7" i="1" s="1"/>
  <c r="G6" i="1"/>
  <c r="H6" i="1" s="1"/>
  <c r="G5" i="1"/>
  <c r="H5" i="1" s="1"/>
  <c r="G4" i="1"/>
  <c r="H4" i="1" s="1"/>
  <c r="G3" i="1"/>
  <c r="H3" i="1" s="1"/>
  <c r="H18" i="1" l="1"/>
  <c r="H19" i="1" s="1"/>
  <c r="H8" i="1"/>
  <c r="H9" i="1" s="1"/>
  <c r="G19" i="1"/>
  <c r="G9" i="1"/>
  <c r="W19" i="1" l="1"/>
  <c r="O19" i="1"/>
  <c r="X18" i="1"/>
  <c r="X19" i="1" s="1"/>
  <c r="P18" i="1"/>
  <c r="P19" i="1" s="1"/>
  <c r="W9" i="1"/>
  <c r="O9" i="1"/>
  <c r="X8" i="1"/>
  <c r="X9" i="1" s="1"/>
  <c r="P8" i="1"/>
  <c r="P9" i="1" s="1"/>
</calcChain>
</file>

<file path=xl/sharedStrings.xml><?xml version="1.0" encoding="utf-8"?>
<sst xmlns="http://schemas.openxmlformats.org/spreadsheetml/2006/main" count="67" uniqueCount="24">
  <si>
    <t>Male</t>
  </si>
  <si>
    <t>Score</t>
  </si>
  <si>
    <t>Female</t>
  </si>
  <si>
    <t>Total</t>
  </si>
  <si>
    <t>CS A</t>
  </si>
  <si>
    <t>Asian</t>
  </si>
  <si>
    <t>Black</t>
  </si>
  <si>
    <t>Hispanic/Latino</t>
  </si>
  <si>
    <t>White</t>
  </si>
  <si>
    <t>Two or More Races</t>
  </si>
  <si>
    <t>Ave Score</t>
  </si>
  <si>
    <t>CS Principles</t>
  </si>
  <si>
    <t>*</t>
  </si>
  <si>
    <t>Data source</t>
  </si>
  <si>
    <t>https://research.collegeboard.org/programs/ap/data/archived</t>
  </si>
  <si>
    <t>Trending (2018-2017)</t>
  </si>
  <si>
    <t>Trending (2019-2018)</t>
  </si>
  <si>
    <t>CSA</t>
  </si>
  <si>
    <t>AVEscore</t>
  </si>
  <si>
    <t>Trending</t>
  </si>
  <si>
    <t>CSP</t>
  </si>
  <si>
    <t>Years</t>
  </si>
  <si>
    <t>Test</t>
  </si>
  <si>
    <t xml:space="preserve">The average score is leveling out over time.  The trending percentage is decreasing in between each year.  The scores have increased, but the average score is not increasing linearly.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</si>
</sst>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66" fontId="0" fillId="0" borderId="1" xfId="1" applyNumberFormat="1" applyFont="1" applyBorder="1"/>
    <xf numFmtId="166" fontId="0" fillId="0" borderId="3" xfId="1" applyNumberFormat="1" applyFon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166" fontId="0" fillId="0" borderId="4" xfId="0" applyNumberForma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6" fontId="0" fillId="0" borderId="4" xfId="1" applyNumberFormat="1" applyFont="1" applyBorder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scores vs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Sheet1!$K$26:$M$26</c:f>
              <c:numCache>
                <c:formatCode>0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xVal>
          <c:yVal>
            <c:numRef>
              <c:f>Sheet1!$K$27:$M$27</c:f>
              <c:numCache>
                <c:formatCode>0.00</c:formatCode>
                <c:ptCount val="3"/>
                <c:pt idx="0" formatCode="General">
                  <c:v>2.6374677525971642</c:v>
                </c:pt>
                <c:pt idx="1">
                  <c:v>2.528</c:v>
                </c:pt>
                <c:pt idx="2" formatCode="General">
                  <c:v>2.3840000000000003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6-473F-A0DC-DAA1ADA11338}"/>
            </c:ext>
          </c:extLst>
        </c:ser>
        <c:ser>
          <c:idx val="1"/>
          <c:order val="1"/>
          <c:tx>
            <c:v>CSP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Sheet1!$K$26:$M$26</c:f>
              <c:numCache>
                <c:formatCode>0</c:formatCode>
                <c:ptCount val="3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</c:numCache>
            </c:numRef>
          </c:xVal>
          <c:yVal>
            <c:numRef>
              <c:f>Sheet1!$K$28:$M$28</c:f>
              <c:numCache>
                <c:formatCode>0.00</c:formatCode>
                <c:ptCount val="3"/>
                <c:pt idx="0" formatCode="General">
                  <c:v>3.0203509728567295</c:v>
                </c:pt>
                <c:pt idx="1">
                  <c:v>3.1420000000000003</c:v>
                </c:pt>
                <c:pt idx="2" formatCode="General">
                  <c:v>2.9020000000000001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6-473F-A0DC-DAA1ADA1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93535"/>
        <c:axId val="1541296031"/>
      </c:scatterChart>
      <c:valAx>
        <c:axId val="1541293535"/>
        <c:scaling>
          <c:orientation val="minMax"/>
          <c:max val="2019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96031"/>
        <c:crosses val="autoZero"/>
        <c:crossBetween val="midCat"/>
        <c:majorUnit val="1"/>
      </c:valAx>
      <c:valAx>
        <c:axId val="15412960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339000</xdr:colOff>
      <xdr:row>23</xdr:row>
      <xdr:rowOff>90900</xdr:rowOff>
    </xdr:from>
    <xdr:to>
      <xdr:col>22</xdr:col>
      <xdr:colOff>43500</xdr:colOff>
      <xdr:row>38</xdr:row>
      <xdr:rowOff>21600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D14" zoomScale="127" workbookViewId="0">
      <selection activeCell="I24" sqref="I24"/>
    </sheetView>
  </sheetViews>
  <sheetFormatPr defaultColWidth="8.85546875" defaultRowHeight="15" x14ac:dyDescent="0.25"/>
  <cols>
    <col min="1" max="1" width="12.42578125" customWidth="1"/>
    <col min="2" max="2" width="18" customWidth="1"/>
    <col min="4" max="4" width="8.85546875" style="1"/>
    <col min="6" max="6" width="8.85546875" style="1"/>
    <col min="9" max="9" width="19.7109375" bestFit="1" customWidth="1"/>
    <col min="12" max="12" width="9.140625" style="1"/>
    <col min="14" max="14" width="9.140625" style="1"/>
    <col min="17" max="17" width="19.7109375" bestFit="1" customWidth="1"/>
  </cols>
  <sheetData>
    <row r="1" spans="1:24" x14ac:dyDescent="0.25">
      <c r="C1">
        <v>2019</v>
      </c>
      <c r="K1">
        <v>2018</v>
      </c>
      <c r="S1">
        <v>2017</v>
      </c>
    </row>
    <row r="2" spans="1:24" x14ac:dyDescent="0.25">
      <c r="A2" t="s">
        <v>4</v>
      </c>
      <c r="C2" t="s">
        <v>0</v>
      </c>
      <c r="D2" s="1" t="s">
        <v>1</v>
      </c>
      <c r="E2" t="s">
        <v>2</v>
      </c>
      <c r="F2" s="1" t="s">
        <v>1</v>
      </c>
      <c r="G2" t="s">
        <v>3</v>
      </c>
      <c r="H2" t="s">
        <v>1</v>
      </c>
      <c r="I2" t="s">
        <v>16</v>
      </c>
      <c r="K2" t="s">
        <v>0</v>
      </c>
      <c r="L2" s="1" t="s">
        <v>1</v>
      </c>
      <c r="M2" t="s">
        <v>2</v>
      </c>
      <c r="N2" s="1" t="s">
        <v>1</v>
      </c>
      <c r="O2" t="s">
        <v>3</v>
      </c>
      <c r="P2" t="s">
        <v>1</v>
      </c>
      <c r="Q2" t="s">
        <v>15</v>
      </c>
      <c r="S2" t="s">
        <v>0</v>
      </c>
      <c r="T2" t="s">
        <v>1</v>
      </c>
      <c r="U2" t="s">
        <v>2</v>
      </c>
      <c r="V2" t="s">
        <v>1</v>
      </c>
      <c r="W2" t="s">
        <v>3</v>
      </c>
      <c r="X2" t="s">
        <v>1</v>
      </c>
    </row>
    <row r="3" spans="1:24" s="9" customFormat="1" x14ac:dyDescent="0.25">
      <c r="B3" s="9" t="s">
        <v>5</v>
      </c>
      <c r="C3" s="9">
        <v>101</v>
      </c>
      <c r="D3" s="10">
        <v>3.52</v>
      </c>
      <c r="E3" s="9">
        <v>42</v>
      </c>
      <c r="F3" s="10">
        <v>3.29</v>
      </c>
      <c r="G3" s="9">
        <f>C3+E3</f>
        <v>143</v>
      </c>
      <c r="H3" s="10">
        <f>(C3*D3+E3*F3)/G3</f>
        <v>3.4524475524475524</v>
      </c>
      <c r="K3" s="9">
        <v>103</v>
      </c>
      <c r="L3" s="10">
        <v>3.38</v>
      </c>
      <c r="M3" s="9">
        <v>42</v>
      </c>
      <c r="N3" s="10">
        <v>3.4</v>
      </c>
      <c r="O3" s="9">
        <v>145</v>
      </c>
      <c r="P3" s="9">
        <v>3.39</v>
      </c>
      <c r="S3" s="9">
        <v>86</v>
      </c>
      <c r="T3" s="9">
        <v>3.23</v>
      </c>
      <c r="U3" s="9">
        <v>31</v>
      </c>
      <c r="V3" s="9">
        <v>2.77</v>
      </c>
      <c r="W3" s="9">
        <v>117</v>
      </c>
      <c r="X3" s="9">
        <v>3.11</v>
      </c>
    </row>
    <row r="4" spans="1:24" s="9" customFormat="1" x14ac:dyDescent="0.25">
      <c r="B4" s="9" t="s">
        <v>6</v>
      </c>
      <c r="C4" s="9">
        <v>21</v>
      </c>
      <c r="D4" s="10">
        <v>1.95</v>
      </c>
      <c r="E4" s="9">
        <v>9</v>
      </c>
      <c r="F4" s="10">
        <v>1.44</v>
      </c>
      <c r="G4" s="9">
        <f>C4+E4</f>
        <v>30</v>
      </c>
      <c r="H4" s="10">
        <f t="shared" ref="H4:H7" si="0">(C4*D4+E4*F4)/G4</f>
        <v>1.7969999999999999</v>
      </c>
      <c r="K4" s="9">
        <v>21</v>
      </c>
      <c r="L4" s="10">
        <v>1.48</v>
      </c>
      <c r="M4" s="9">
        <v>7</v>
      </c>
      <c r="N4" s="10">
        <v>2</v>
      </c>
      <c r="O4" s="9">
        <v>28</v>
      </c>
      <c r="P4" s="9">
        <v>1.61</v>
      </c>
      <c r="S4" s="9">
        <v>23</v>
      </c>
      <c r="T4" s="9">
        <v>1.7</v>
      </c>
      <c r="U4" s="9">
        <v>7</v>
      </c>
      <c r="V4" s="9">
        <v>1.29</v>
      </c>
      <c r="W4" s="9">
        <v>30</v>
      </c>
      <c r="X4" s="9">
        <v>1.6</v>
      </c>
    </row>
    <row r="5" spans="1:24" s="9" customFormat="1" x14ac:dyDescent="0.25">
      <c r="B5" s="9" t="s">
        <v>7</v>
      </c>
      <c r="C5" s="9">
        <v>6</v>
      </c>
      <c r="D5" s="10">
        <v>2.6</v>
      </c>
      <c r="E5" s="9">
        <v>11</v>
      </c>
      <c r="F5" s="10">
        <v>2</v>
      </c>
      <c r="G5" s="9">
        <f>C5+E5</f>
        <v>17</v>
      </c>
      <c r="H5" s="10">
        <f t="shared" si="0"/>
        <v>2.2117647058823531</v>
      </c>
      <c r="K5" s="9">
        <v>46</v>
      </c>
      <c r="L5" s="10">
        <v>2.02</v>
      </c>
      <c r="M5" s="9">
        <v>15</v>
      </c>
      <c r="N5" s="10">
        <v>1.67</v>
      </c>
      <c r="O5" s="9">
        <v>61</v>
      </c>
      <c r="P5" s="9">
        <v>1.93</v>
      </c>
      <c r="S5" s="9">
        <v>50</v>
      </c>
      <c r="T5" s="9">
        <v>1.98</v>
      </c>
      <c r="U5" s="9">
        <v>16</v>
      </c>
      <c r="V5" s="9">
        <v>1.44</v>
      </c>
      <c r="W5" s="9">
        <v>66</v>
      </c>
      <c r="X5" s="9">
        <v>1.85</v>
      </c>
    </row>
    <row r="6" spans="1:24" s="9" customFormat="1" x14ac:dyDescent="0.25">
      <c r="B6" s="9" t="s">
        <v>8</v>
      </c>
      <c r="C6" s="9">
        <v>421</v>
      </c>
      <c r="D6" s="10">
        <v>2.86</v>
      </c>
      <c r="E6" s="9">
        <v>97</v>
      </c>
      <c r="F6" s="10">
        <v>2.61</v>
      </c>
      <c r="G6" s="9">
        <f>C6+E6</f>
        <v>518</v>
      </c>
      <c r="H6" s="10">
        <f t="shared" si="0"/>
        <v>2.8131853281853281</v>
      </c>
      <c r="K6" s="9">
        <v>478</v>
      </c>
      <c r="L6" s="10">
        <v>2.78</v>
      </c>
      <c r="M6" s="9">
        <v>64</v>
      </c>
      <c r="N6" s="10">
        <v>2.38</v>
      </c>
      <c r="O6" s="9">
        <v>542</v>
      </c>
      <c r="P6" s="9">
        <v>2.74</v>
      </c>
      <c r="S6" s="9">
        <v>440</v>
      </c>
      <c r="T6" s="9">
        <v>2.61</v>
      </c>
      <c r="U6" s="9">
        <v>92</v>
      </c>
      <c r="V6" s="9">
        <v>2.91</v>
      </c>
      <c r="W6" s="9">
        <v>532</v>
      </c>
      <c r="X6" s="9">
        <v>2.66</v>
      </c>
    </row>
    <row r="7" spans="1:24" s="9" customFormat="1" x14ac:dyDescent="0.25">
      <c r="B7" s="9" t="s">
        <v>9</v>
      </c>
      <c r="C7" s="9">
        <v>25</v>
      </c>
      <c r="D7" s="10">
        <v>3.04</v>
      </c>
      <c r="E7" s="9">
        <v>9</v>
      </c>
      <c r="F7" s="10">
        <v>2.56</v>
      </c>
      <c r="G7" s="9">
        <f>C7+E7</f>
        <v>34</v>
      </c>
      <c r="H7" s="10">
        <f t="shared" si="0"/>
        <v>2.9129411764705879</v>
      </c>
      <c r="K7" s="9">
        <v>29</v>
      </c>
      <c r="L7" s="10">
        <v>3</v>
      </c>
      <c r="M7" s="9">
        <v>5</v>
      </c>
      <c r="N7" s="10">
        <v>2.8</v>
      </c>
      <c r="O7" s="9">
        <v>34</v>
      </c>
      <c r="P7" s="9">
        <v>2.97</v>
      </c>
      <c r="S7" s="9">
        <v>29</v>
      </c>
      <c r="T7" s="9">
        <v>2.79</v>
      </c>
      <c r="U7" s="9">
        <v>8</v>
      </c>
      <c r="V7" s="9">
        <v>2.38</v>
      </c>
      <c r="W7" s="9">
        <v>37</v>
      </c>
      <c r="X7" s="9">
        <v>2.7</v>
      </c>
    </row>
    <row r="8" spans="1:24" s="9" customFormat="1" x14ac:dyDescent="0.25">
      <c r="A8" s="9" t="s">
        <v>3</v>
      </c>
      <c r="D8" s="10"/>
      <c r="F8" s="10"/>
      <c r="H8" s="9">
        <f>SUM(H3:H7)</f>
        <v>13.187338762985821</v>
      </c>
      <c r="I8" s="19"/>
      <c r="L8" s="10"/>
      <c r="N8" s="10"/>
      <c r="P8" s="9">
        <f>SUM(P3:P7)</f>
        <v>12.64</v>
      </c>
      <c r="Q8" s="19"/>
      <c r="X8" s="9">
        <f>SUM(X3:X7)</f>
        <v>11.920000000000002</v>
      </c>
    </row>
    <row r="9" spans="1:24" s="15" customFormat="1" x14ac:dyDescent="0.25">
      <c r="A9" s="15" t="s">
        <v>10</v>
      </c>
      <c r="D9" s="16"/>
      <c r="F9" s="16"/>
      <c r="G9" s="15">
        <f>SUM(G3:G8)</f>
        <v>742</v>
      </c>
      <c r="H9" s="15">
        <f>H8/5</f>
        <v>2.6374677525971642</v>
      </c>
      <c r="I9" s="20">
        <f>(H9-P9)/P9</f>
        <v>4.3302117324827583E-2</v>
      </c>
      <c r="L9" s="16"/>
      <c r="N9" s="16"/>
      <c r="O9" s="15">
        <f>SUM(O3:O8)</f>
        <v>810</v>
      </c>
      <c r="P9" s="15">
        <f>P8/5</f>
        <v>2.528</v>
      </c>
      <c r="Q9" s="20">
        <f>(P9-X9)/X9</f>
        <v>6.0402684563758247E-2</v>
      </c>
      <c r="W9" s="15">
        <f>SUM(W3:W8)</f>
        <v>782</v>
      </c>
      <c r="X9" s="15">
        <f>X8/5</f>
        <v>2.3840000000000003</v>
      </c>
    </row>
    <row r="11" spans="1:24" x14ac:dyDescent="0.25">
      <c r="C11">
        <v>2019</v>
      </c>
      <c r="K11">
        <v>2018</v>
      </c>
      <c r="S11">
        <v>2017</v>
      </c>
    </row>
    <row r="12" spans="1:24" s="11" customFormat="1" x14ac:dyDescent="0.25">
      <c r="A12" s="11" t="s">
        <v>11</v>
      </c>
      <c r="C12" s="11" t="s">
        <v>0</v>
      </c>
      <c r="D12" s="12" t="s">
        <v>1</v>
      </c>
      <c r="E12" s="11" t="s">
        <v>2</v>
      </c>
      <c r="F12" s="12" t="s">
        <v>1</v>
      </c>
      <c r="G12" s="11" t="s">
        <v>3</v>
      </c>
      <c r="H12" s="11" t="s">
        <v>1</v>
      </c>
      <c r="I12" t="s">
        <v>16</v>
      </c>
      <c r="K12" s="11" t="s">
        <v>0</v>
      </c>
      <c r="L12" s="12" t="s">
        <v>1</v>
      </c>
      <c r="M12" s="11" t="s">
        <v>2</v>
      </c>
      <c r="N12" s="12" t="s">
        <v>1</v>
      </c>
      <c r="O12" s="11" t="s">
        <v>3</v>
      </c>
      <c r="P12" s="11" t="s">
        <v>1</v>
      </c>
      <c r="Q12" t="s">
        <v>15</v>
      </c>
      <c r="S12" s="11" t="s">
        <v>0</v>
      </c>
      <c r="T12" s="11" t="s">
        <v>1</v>
      </c>
      <c r="U12" s="11" t="s">
        <v>2</v>
      </c>
      <c r="V12" s="11" t="s">
        <v>1</v>
      </c>
      <c r="W12" s="11" t="s">
        <v>3</v>
      </c>
      <c r="X12" s="11" t="s">
        <v>1</v>
      </c>
    </row>
    <row r="13" spans="1:24" s="15" customFormat="1" x14ac:dyDescent="0.25">
      <c r="B13" s="15" t="s">
        <v>5</v>
      </c>
      <c r="C13" s="15">
        <v>120</v>
      </c>
      <c r="D13" s="16">
        <v>3.4</v>
      </c>
      <c r="E13" s="15">
        <v>54</v>
      </c>
      <c r="F13" s="16">
        <v>3.35</v>
      </c>
      <c r="G13" s="15">
        <f>C13+E13</f>
        <v>174</v>
      </c>
      <c r="H13" s="16">
        <f>(C13*D13+E13*F13)/G13</f>
        <v>3.3844827586206896</v>
      </c>
      <c r="J13" s="16"/>
      <c r="K13" s="15">
        <v>77</v>
      </c>
      <c r="L13" s="16">
        <v>3.66</v>
      </c>
      <c r="M13" s="15">
        <v>35</v>
      </c>
      <c r="N13" s="16">
        <v>3.89</v>
      </c>
      <c r="O13" s="15">
        <v>112</v>
      </c>
      <c r="P13" s="16">
        <v>3.73</v>
      </c>
      <c r="R13" s="16"/>
      <c r="S13" s="17">
        <v>58</v>
      </c>
      <c r="T13" s="16">
        <v>3.38</v>
      </c>
      <c r="U13" s="18">
        <v>27</v>
      </c>
      <c r="V13" s="16">
        <v>3.44</v>
      </c>
      <c r="W13" s="15">
        <v>85</v>
      </c>
      <c r="X13" s="15">
        <v>3.4</v>
      </c>
    </row>
    <row r="14" spans="1:24" s="11" customFormat="1" x14ac:dyDescent="0.25">
      <c r="B14" s="11" t="s">
        <v>6</v>
      </c>
      <c r="C14" s="11">
        <v>48</v>
      </c>
      <c r="D14" s="12">
        <v>2.4</v>
      </c>
      <c r="E14" s="11">
        <v>20</v>
      </c>
      <c r="F14" s="12">
        <v>2.1</v>
      </c>
      <c r="G14" s="11">
        <f>C14+E14</f>
        <v>68</v>
      </c>
      <c r="H14" s="12">
        <f t="shared" ref="H14:H17" si="1">(C14*D14+E14*F14)/G14</f>
        <v>2.3117647058823527</v>
      </c>
      <c r="J14" s="12"/>
      <c r="K14" s="11">
        <v>14</v>
      </c>
      <c r="L14" s="12">
        <v>2.64</v>
      </c>
      <c r="M14" s="11">
        <v>20</v>
      </c>
      <c r="N14" s="12">
        <v>1.85</v>
      </c>
      <c r="O14" s="11">
        <v>34</v>
      </c>
      <c r="P14" s="12">
        <v>2.1800000000000002</v>
      </c>
      <c r="R14" s="12"/>
      <c r="S14" s="13">
        <v>11</v>
      </c>
      <c r="T14" s="12">
        <v>1.82</v>
      </c>
      <c r="U14" s="14">
        <v>3</v>
      </c>
      <c r="V14" s="11" t="s">
        <v>12</v>
      </c>
      <c r="W14" s="11">
        <v>14</v>
      </c>
      <c r="X14" s="11">
        <v>1.79</v>
      </c>
    </row>
    <row r="15" spans="1:24" s="15" customFormat="1" x14ac:dyDescent="0.25">
      <c r="B15" s="15" t="s">
        <v>7</v>
      </c>
      <c r="C15" s="15">
        <v>80</v>
      </c>
      <c r="D15" s="16">
        <v>3.16</v>
      </c>
      <c r="E15" s="15">
        <v>25</v>
      </c>
      <c r="F15" s="16">
        <v>2.56</v>
      </c>
      <c r="G15" s="15">
        <f>C15+E15</f>
        <v>105</v>
      </c>
      <c r="H15" s="16">
        <f t="shared" si="1"/>
        <v>3.0171428571428573</v>
      </c>
      <c r="J15" s="16"/>
      <c r="K15" s="15">
        <v>51</v>
      </c>
      <c r="L15" s="16">
        <v>3.04</v>
      </c>
      <c r="M15" s="15">
        <v>21</v>
      </c>
      <c r="N15" s="16">
        <v>3.19</v>
      </c>
      <c r="O15" s="15">
        <v>72</v>
      </c>
      <c r="P15" s="16">
        <v>3.08</v>
      </c>
      <c r="R15" s="16"/>
      <c r="S15" s="17">
        <v>35</v>
      </c>
      <c r="T15" s="16">
        <v>2.69</v>
      </c>
      <c r="U15" s="18">
        <v>6</v>
      </c>
      <c r="V15" s="16">
        <v>3.83</v>
      </c>
      <c r="W15" s="15">
        <v>41</v>
      </c>
      <c r="X15" s="15">
        <v>2.85</v>
      </c>
    </row>
    <row r="16" spans="1:24" s="11" customFormat="1" x14ac:dyDescent="0.25">
      <c r="B16" s="11" t="s">
        <v>8</v>
      </c>
      <c r="C16" s="11">
        <v>923</v>
      </c>
      <c r="D16" s="12">
        <v>3.14</v>
      </c>
      <c r="E16" s="11">
        <v>219</v>
      </c>
      <c r="F16" s="12">
        <v>3.32</v>
      </c>
      <c r="G16" s="11">
        <f>C16+E16</f>
        <v>1142</v>
      </c>
      <c r="H16" s="12">
        <f t="shared" si="1"/>
        <v>3.174518388791594</v>
      </c>
      <c r="J16" s="12"/>
      <c r="K16" s="11">
        <v>493</v>
      </c>
      <c r="L16" s="12">
        <v>3.31</v>
      </c>
      <c r="M16" s="11">
        <v>155</v>
      </c>
      <c r="N16" s="12">
        <v>3.37</v>
      </c>
      <c r="O16" s="11">
        <v>648</v>
      </c>
      <c r="P16" s="12">
        <v>3.33</v>
      </c>
      <c r="R16" s="12"/>
      <c r="S16" s="13">
        <v>309</v>
      </c>
      <c r="T16" s="12">
        <v>3.28</v>
      </c>
      <c r="U16" s="14">
        <v>71</v>
      </c>
      <c r="V16" s="12">
        <v>3.38</v>
      </c>
      <c r="W16" s="11">
        <v>380</v>
      </c>
      <c r="X16" s="11">
        <v>3.3</v>
      </c>
    </row>
    <row r="17" spans="1:24" s="15" customFormat="1" x14ac:dyDescent="0.25">
      <c r="B17" s="15" t="s">
        <v>9</v>
      </c>
      <c r="C17" s="15">
        <v>38</v>
      </c>
      <c r="D17" s="16">
        <v>3.16</v>
      </c>
      <c r="E17" s="15">
        <v>14</v>
      </c>
      <c r="F17" s="16">
        <v>3.36</v>
      </c>
      <c r="G17" s="15">
        <f>C17+E17</f>
        <v>52</v>
      </c>
      <c r="H17" s="16">
        <f t="shared" si="1"/>
        <v>3.2138461538461538</v>
      </c>
      <c r="J17" s="16"/>
      <c r="K17" s="15">
        <v>27</v>
      </c>
      <c r="L17" s="16">
        <v>3.41</v>
      </c>
      <c r="M17" s="15">
        <v>14</v>
      </c>
      <c r="N17" s="16">
        <v>3.36</v>
      </c>
      <c r="O17" s="15">
        <v>41</v>
      </c>
      <c r="P17" s="16">
        <v>3.39</v>
      </c>
      <c r="R17" s="16"/>
      <c r="S17" s="17">
        <v>19</v>
      </c>
      <c r="T17" s="16">
        <v>3.26</v>
      </c>
      <c r="U17" s="18">
        <v>4</v>
      </c>
      <c r="V17" s="15" t="s">
        <v>12</v>
      </c>
      <c r="W17" s="15">
        <v>23</v>
      </c>
      <c r="X17" s="15">
        <v>3.17</v>
      </c>
    </row>
    <row r="18" spans="1:24" s="11" customFormat="1" x14ac:dyDescent="0.25">
      <c r="A18" s="15" t="s">
        <v>3</v>
      </c>
      <c r="D18" s="12"/>
      <c r="F18" s="12"/>
      <c r="H18" s="12">
        <f>SUM(H13:H17)</f>
        <v>15.101754864283647</v>
      </c>
      <c r="I18" s="20"/>
      <c r="L18" s="12"/>
      <c r="N18" s="12"/>
      <c r="P18" s="12">
        <f>SUM(P13:P17)</f>
        <v>15.71</v>
      </c>
      <c r="Q18" s="19"/>
      <c r="X18" s="11">
        <f>SUM(X13:X17)</f>
        <v>14.51</v>
      </c>
    </row>
    <row r="19" spans="1:24" s="15" customFormat="1" x14ac:dyDescent="0.25">
      <c r="A19" s="15" t="s">
        <v>10</v>
      </c>
      <c r="D19" s="16"/>
      <c r="F19" s="16"/>
      <c r="G19" s="15">
        <f>SUM(G13:G18)</f>
        <v>1541</v>
      </c>
      <c r="H19" s="15">
        <f>H18/5</f>
        <v>3.0203509728567295</v>
      </c>
      <c r="I19" s="20">
        <f>(H19-P19)/P19</f>
        <v>-3.8717067836814403E-2</v>
      </c>
      <c r="L19" s="16"/>
      <c r="N19" s="16"/>
      <c r="O19" s="15">
        <f>SUM(O13:O18)</f>
        <v>907</v>
      </c>
      <c r="P19" s="15">
        <f>P18/5</f>
        <v>3.1420000000000003</v>
      </c>
      <c r="Q19" s="20">
        <f>(P19-X19)/X19</f>
        <v>8.2701585113714754E-2</v>
      </c>
      <c r="W19" s="15">
        <f>SUM(W13:W18)</f>
        <v>543</v>
      </c>
      <c r="X19" s="15">
        <f>X18/5</f>
        <v>2.9020000000000001</v>
      </c>
    </row>
    <row r="20" spans="1:24" s="3" customFormat="1" x14ac:dyDescent="0.25">
      <c r="D20" s="4"/>
      <c r="F20" s="4"/>
      <c r="L20" s="4"/>
      <c r="N20" s="4"/>
    </row>
    <row r="22" spans="1:24" x14ac:dyDescent="0.25">
      <c r="A22" t="s">
        <v>13</v>
      </c>
      <c r="W22" s="3"/>
    </row>
    <row r="23" spans="1:24" x14ac:dyDescent="0.25">
      <c r="A23" t="s">
        <v>14</v>
      </c>
    </row>
    <row r="25" spans="1:24" x14ac:dyDescent="0.25">
      <c r="J25" s="25" t="s">
        <v>22</v>
      </c>
      <c r="K25" s="26" t="s">
        <v>18</v>
      </c>
      <c r="L25" s="26"/>
      <c r="M25" s="26"/>
      <c r="N25" s="27" t="s">
        <v>19</v>
      </c>
      <c r="O25" s="27"/>
    </row>
    <row r="26" spans="1:24" x14ac:dyDescent="0.25">
      <c r="J26" s="25" t="s">
        <v>21</v>
      </c>
      <c r="K26" s="22">
        <v>2019</v>
      </c>
      <c r="L26" s="22">
        <v>2018</v>
      </c>
      <c r="M26" s="22">
        <v>2017</v>
      </c>
      <c r="N26" s="22">
        <v>1918</v>
      </c>
      <c r="O26" s="22">
        <v>1817</v>
      </c>
    </row>
    <row r="27" spans="1:24" x14ac:dyDescent="0.25">
      <c r="J27" s="25" t="s">
        <v>17</v>
      </c>
      <c r="K27" s="21">
        <f>H9</f>
        <v>2.6374677525971642</v>
      </c>
      <c r="L27" s="23">
        <f>P9</f>
        <v>2.528</v>
      </c>
      <c r="M27" s="21">
        <f>X9</f>
        <v>2.3840000000000003</v>
      </c>
      <c r="N27" s="28">
        <f>I9</f>
        <v>4.3302117324827583E-2</v>
      </c>
      <c r="O27" s="24">
        <f>Q9</f>
        <v>6.0402684563758247E-2</v>
      </c>
    </row>
    <row r="28" spans="1:24" x14ac:dyDescent="0.25">
      <c r="J28" s="25" t="s">
        <v>20</v>
      </c>
      <c r="K28" s="21">
        <f>H19</f>
        <v>3.0203509728567295</v>
      </c>
      <c r="L28" s="23">
        <f>P19</f>
        <v>3.1420000000000003</v>
      </c>
      <c r="M28" s="21">
        <f>X19</f>
        <v>2.9020000000000001</v>
      </c>
      <c r="N28" s="28">
        <f>I19</f>
        <v>-3.8717067836814403E-2</v>
      </c>
      <c r="O28" s="24">
        <f>Q19</f>
        <v>8.2701585113714754E-2</v>
      </c>
    </row>
    <row r="29" spans="1:24" ht="15.75" thickBot="1" x14ac:dyDescent="0.3">
      <c r="D29" s="2"/>
      <c r="F29" s="2"/>
      <c r="L29" s="2"/>
      <c r="N29" s="2"/>
    </row>
    <row r="30" spans="1:24" x14ac:dyDescent="0.25">
      <c r="D30" s="2"/>
      <c r="F30" s="2"/>
      <c r="K30" s="29" t="s">
        <v>23</v>
      </c>
      <c r="L30" s="30"/>
      <c r="M30" s="30"/>
      <c r="N30" s="30"/>
      <c r="O30" s="31"/>
    </row>
    <row r="31" spans="1:24" x14ac:dyDescent="0.25">
      <c r="D31" s="2"/>
      <c r="F31" s="2"/>
      <c r="K31" s="32"/>
      <c r="L31" s="33"/>
      <c r="M31" s="33"/>
      <c r="N31" s="33"/>
      <c r="O31" s="34"/>
    </row>
    <row r="32" spans="1:24" x14ac:dyDescent="0.25">
      <c r="D32" s="2"/>
      <c r="F32" s="5"/>
      <c r="K32" s="32"/>
      <c r="L32" s="33"/>
      <c r="M32" s="33"/>
      <c r="N32" s="33"/>
      <c r="O32" s="34"/>
    </row>
    <row r="33" spans="4:15" ht="15.75" thickBot="1" x14ac:dyDescent="0.3">
      <c r="D33" s="2"/>
      <c r="F33" s="2"/>
      <c r="K33" s="35"/>
      <c r="L33" s="36"/>
      <c r="M33" s="36"/>
      <c r="N33" s="36"/>
      <c r="O33" s="37"/>
    </row>
    <row r="34" spans="4:15" x14ac:dyDescent="0.25">
      <c r="D34" s="2"/>
      <c r="F34" s="2"/>
      <c r="L34" s="2"/>
      <c r="N34" s="2"/>
    </row>
    <row r="35" spans="4:15" x14ac:dyDescent="0.25">
      <c r="D35" s="2"/>
      <c r="F35" s="2"/>
      <c r="L35" s="2"/>
      <c r="N35" s="2"/>
    </row>
    <row r="36" spans="4:15" x14ac:dyDescent="0.25">
      <c r="D36" s="2"/>
      <c r="F36" s="5"/>
      <c r="L36" s="2"/>
      <c r="N36" s="5"/>
    </row>
    <row r="37" spans="4:15" x14ac:dyDescent="0.25">
      <c r="D37" s="2"/>
      <c r="F37" s="2"/>
      <c r="L37" s="2"/>
      <c r="N37" s="2"/>
    </row>
    <row r="38" spans="4:15" x14ac:dyDescent="0.25">
      <c r="D38" s="2"/>
      <c r="F38" s="2"/>
      <c r="L38" s="2"/>
      <c r="N38" s="2"/>
    </row>
    <row r="39" spans="4:15" x14ac:dyDescent="0.25">
      <c r="D39" s="2"/>
      <c r="F39" s="2"/>
      <c r="L39" s="2"/>
      <c r="N39" s="2"/>
    </row>
    <row r="40" spans="4:15" x14ac:dyDescent="0.25">
      <c r="D40" s="2"/>
      <c r="F40" s="5"/>
      <c r="L40" s="2"/>
      <c r="N40" s="5"/>
    </row>
    <row r="41" spans="4:15" x14ac:dyDescent="0.25">
      <c r="D41" s="2"/>
      <c r="F41" s="2"/>
      <c r="L41" s="2"/>
      <c r="N41" s="2"/>
    </row>
    <row r="42" spans="4:15" x14ac:dyDescent="0.25">
      <c r="D42" s="2"/>
      <c r="F42" s="2"/>
      <c r="L42" s="2"/>
      <c r="N42" s="2"/>
    </row>
    <row r="43" spans="4:15" x14ac:dyDescent="0.25">
      <c r="D43" s="2"/>
      <c r="F43" s="2"/>
      <c r="L43" s="2"/>
      <c r="N43" s="2"/>
    </row>
    <row r="44" spans="4:15" x14ac:dyDescent="0.25">
      <c r="D44" s="2"/>
      <c r="F44" s="5"/>
      <c r="L44" s="2"/>
      <c r="N44" s="5"/>
    </row>
    <row r="45" spans="4:15" x14ac:dyDescent="0.25">
      <c r="D45" s="2"/>
      <c r="F45" s="2"/>
      <c r="L45" s="2"/>
      <c r="N45" s="2"/>
    </row>
    <row r="46" spans="4:15" x14ac:dyDescent="0.25">
      <c r="D46" s="2"/>
      <c r="F46" s="2"/>
      <c r="L46" s="2"/>
      <c r="N46" s="2"/>
    </row>
    <row r="47" spans="4:15" x14ac:dyDescent="0.25">
      <c r="D47" s="2"/>
      <c r="F47" s="2"/>
      <c r="L47" s="2"/>
      <c r="N47" s="2"/>
    </row>
    <row r="48" spans="4:15" x14ac:dyDescent="0.25">
      <c r="F48" s="5"/>
      <c r="N48" s="5"/>
    </row>
    <row r="49" spans="4:15" s="7" customFormat="1" ht="15.75" x14ac:dyDescent="0.25">
      <c r="D49" s="6"/>
      <c r="F49" s="6"/>
      <c r="G49" s="8"/>
      <c r="L49" s="6"/>
      <c r="N49" s="6"/>
      <c r="O49" s="8"/>
    </row>
  </sheetData>
  <mergeCells count="3">
    <mergeCell ref="K25:M25"/>
    <mergeCell ref="N25:O25"/>
    <mergeCell ref="K30:O33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Michele Suzanne</dc:creator>
  <cp:lastModifiedBy>Emperor Palpatine</cp:lastModifiedBy>
  <dcterms:created xsi:type="dcterms:W3CDTF">2020-05-01T14:37:19Z</dcterms:created>
  <dcterms:modified xsi:type="dcterms:W3CDTF">2021-01-02T17:06:38Z</dcterms:modified>
</cp:coreProperties>
</file>