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05041FD3-5B2B-4A4F-81A2-133D364E8CF9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3" l="1"/>
  <c r="B75" i="3" l="1"/>
  <c r="B74" i="3"/>
  <c r="B73" i="3"/>
  <c r="B72" i="3" l="1"/>
  <c r="B71" i="3"/>
  <c r="B70" i="3"/>
  <c r="B46" i="3" l="1"/>
  <c r="B45" i="3"/>
  <c r="B3" i="3" l="1"/>
  <c r="B2" i="3"/>
  <c r="B53" i="3" l="1"/>
  <c r="B57" i="3" l="1"/>
  <c r="B56" i="3"/>
  <c r="B55" i="3"/>
  <c r="B52" i="3"/>
  <c r="B51" i="3"/>
  <c r="B50" i="3"/>
  <c r="B49" i="3"/>
  <c r="B48" i="3"/>
  <c r="B47" i="3"/>
  <c r="B38" i="3" l="1"/>
  <c r="B37" i="3"/>
  <c r="B36" i="3"/>
  <c r="B35" i="3"/>
  <c r="B44" i="3"/>
  <c r="B43" i="3"/>
  <c r="B42" i="3"/>
  <c r="B41" i="3"/>
  <c r="B40" i="3"/>
  <c r="B39" i="3"/>
  <c r="B34" i="3"/>
  <c r="B19" i="3"/>
  <c r="B18" i="3"/>
  <c r="B8" i="3"/>
  <c r="B13" i="3"/>
  <c r="B21" i="3"/>
  <c r="B22" i="3"/>
  <c r="B33" i="3"/>
  <c r="B32" i="3"/>
  <c r="B26" i="3"/>
  <c r="B17" i="3"/>
  <c r="B9" i="3"/>
  <c r="B29" i="3"/>
  <c r="B20" i="3"/>
  <c r="B23" i="3"/>
  <c r="B15" i="3"/>
  <c r="B11" i="3"/>
  <c r="B25" i="3"/>
  <c r="B24" i="3"/>
  <c r="B7" i="3"/>
  <c r="B10" i="3"/>
  <c r="B14" i="3"/>
  <c r="B16" i="3"/>
  <c r="B28" i="3"/>
  <c r="B31" i="3"/>
  <c r="B30" i="3"/>
  <c r="B27" i="3"/>
  <c r="B12" i="3"/>
  <c r="B6" i="3"/>
  <c r="B5" i="3"/>
  <c r="B4" i="3"/>
</calcChain>
</file>

<file path=xl/sharedStrings.xml><?xml version="1.0" encoding="utf-8"?>
<sst xmlns="http://schemas.openxmlformats.org/spreadsheetml/2006/main" count="622" uniqueCount="320">
  <si>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</si>
  <si>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</si>
  <si>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</si>
  <si>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</si>
  <si>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</si>
  <si>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</si>
  <si>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</si>
  <si>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</si>
  <si>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</si>
  <si>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</si>
  <si>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</si>
  <si>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</si>
  <si>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</si>
  <si>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</si>
  <si>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</si>
  <si>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</si>
  <si>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</si>
  <si>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</si>
  <si>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</si>
  <si>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</si>
  <si>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</si>
  <si>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</si>
  <si>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</si>
  <si>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</si>
  <si>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</si>
  <si>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</si>
  <si>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</si>
  <si>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</si>
  <si>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</si>
  <si>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</si>
  <si>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</si>
  <si>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</si>
  <si>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</si>
  <si>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Augusto Lopes</t>
  </si>
  <si>
    <t>Nene Mario</t>
  </si>
  <si>
    <t>Sana</t>
  </si>
  <si>
    <t>Simoneo</t>
  </si>
  <si>
    <t>Nuno</t>
  </si>
  <si>
    <t>Cesar</t>
  </si>
  <si>
    <t>Calisto</t>
  </si>
  <si>
    <t>Antonio</t>
  </si>
  <si>
    <t>Alfa</t>
  </si>
  <si>
    <t>Malam</t>
  </si>
  <si>
    <t>Maudo</t>
  </si>
  <si>
    <t>Armando</t>
  </si>
  <si>
    <t>Celestino</t>
  </si>
  <si>
    <t>Makci</t>
  </si>
  <si>
    <t>Iaia</t>
  </si>
  <si>
    <t>Oides</t>
  </si>
  <si>
    <t>Amadu</t>
  </si>
  <si>
    <t>Claudino</t>
  </si>
  <si>
    <t>Namir</t>
  </si>
  <si>
    <t>William</t>
  </si>
  <si>
    <t>Wilson</t>
  </si>
  <si>
    <t>Jailson</t>
  </si>
  <si>
    <t>Igualdino</t>
  </si>
  <si>
    <t>Besna</t>
  </si>
  <si>
    <t>Alficene</t>
  </si>
  <si>
    <t>Demba</t>
  </si>
  <si>
    <t>Eduardo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</si>
  <si>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</si>
  <si>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</si>
  <si>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</si>
  <si>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</si>
  <si>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</si>
  <si>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</si>
  <si>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</si>
  <si>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</si>
  <si>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</si>
  <si>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</si>
  <si>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</si>
  <si>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</si>
  <si>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</si>
  <si>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</si>
  <si>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</si>
  <si>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</si>
  <si>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</si>
  <si>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</si>
  <si>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</si>
  <si>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</si>
  <si>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</si>
  <si>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</si>
  <si>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</si>
  <si>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</si>
  <si>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</si>
  <si>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</si>
  <si>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</si>
  <si>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</si>
  <si>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</si>
  <si>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</si>
  <si>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</si>
  <si>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</si>
  <si>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</si>
  <si>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</si>
  <si>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</si>
  <si>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</si>
  <si>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</si>
  <si>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</si>
  <si>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</si>
  <si>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</si>
  <si>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</si>
  <si>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</si>
  <si>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</si>
  <si>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</si>
  <si>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</si>
  <si>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</si>
  <si>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</si>
  <si>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</si>
  <si>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</si>
  <si>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</si>
  <si>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</si>
  <si>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</si>
  <si>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</si>
  <si>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</si>
  <si>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</si>
  <si>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</si>
  <si>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</si>
  <si>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</si>
  <si>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</si>
  <si>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</si>
  <si>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</si>
  <si>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</si>
  <si>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</si>
  <si>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</si>
  <si>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</si>
  <si>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</si>
  <si>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</si>
  <si>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</si>
  <si>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</si>
  <si>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</si>
  <si>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</si>
  <si>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</si>
  <si>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</si>
  <si>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</si>
  <si>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</si>
  <si>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</si>
  <si>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</si>
  <si>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</si>
  <si>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</si>
  <si>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</si>
  <si>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</si>
  <si>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</si>
  <si>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</si>
  <si>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</si>
  <si>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</si>
  <si>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</si>
  <si>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</si>
  <si>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</si>
  <si>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</si>
  <si>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</si>
  <si>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</si>
  <si>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</si>
  <si>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</si>
  <si>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</si>
  <si>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</si>
  <si>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</si>
  <si>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</si>
  <si>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</si>
  <si>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</si>
  <si>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</si>
  <si>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</si>
  <si>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</si>
  <si>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</si>
  <si>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</si>
  <si>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</si>
  <si>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</si>
  <si>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</si>
  <si>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</si>
  <si>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</si>
  <si>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</si>
  <si>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</si>
  <si>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</si>
  <si>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</si>
  <si>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</si>
  <si>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</si>
  <si>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</si>
  <si>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</si>
  <si>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</si>
  <si>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</si>
  <si>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</si>
  <si>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</si>
  <si>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</si>
  <si>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</si>
  <si>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</si>
  <si>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</si>
  <si>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</si>
  <si>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</si>
  <si>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</si>
  <si>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</si>
  <si>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</si>
  <si>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</si>
  <si>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</si>
  <si>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</si>
  <si>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</si>
  <si>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</si>
  <si>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</si>
  <si>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</si>
  <si>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</si>
  <si>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</si>
  <si>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</si>
  <si>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</si>
  <si>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</si>
  <si>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</si>
  <si>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</si>
  <si>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</si>
  <si>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</si>
  <si>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</si>
  <si>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</si>
  <si>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</si>
  <si>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</si>
  <si>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</si>
  <si>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</si>
  <si>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</si>
  <si>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</si>
  <si>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</si>
  <si>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</si>
  <si>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</si>
  <si>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</si>
  <si>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</si>
  <si>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</si>
  <si>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Scar status</t>
  </si>
  <si>
    <t>CONSENTSIG</t>
  </si>
  <si>
    <t>CONSENTFOR</t>
  </si>
  <si>
    <t>data('CONSENTSIG') == '1'</t>
  </si>
  <si>
    <t>data('CONSENTFOR') == '1'</t>
  </si>
  <si>
    <t>signature</t>
  </si>
  <si>
    <t>Type of signature</t>
  </si>
  <si>
    <t>Signature</t>
  </si>
  <si>
    <t>Fingerprint</t>
  </si>
  <si>
    <t>Has a consent form been produced?</t>
  </si>
  <si>
    <t>Is the consent form signed?</t>
  </si>
  <si>
    <t>CONSENTDAT</t>
  </si>
  <si>
    <t>CONSENTTYP</t>
  </si>
  <si>
    <t>Date of signature</t>
  </si>
  <si>
    <t>ESTADOVIS</t>
  </si>
  <si>
    <t>data('ESTADOVIS') ==  '2' || data('ESTADOVIS') ==  '3'</t>
  </si>
  <si>
    <t>data('ESTADOVIS') ==  '2'</t>
  </si>
  <si>
    <t>data('ESTADOVIS') ==  '1' &amp;&amp; data('CICA') == null</t>
  </si>
  <si>
    <t>CESCO</t>
  </si>
  <si>
    <t>data('CESCO') == '1'</t>
  </si>
  <si>
    <t>ESCO</t>
  </si>
  <si>
    <t>CART</t>
  </si>
  <si>
    <t>vactype</t>
  </si>
  <si>
    <t>vacinf</t>
  </si>
  <si>
    <t>data('CART') == '1'</t>
  </si>
  <si>
    <t>TT vaccine</t>
  </si>
  <si>
    <t>Vaccination card</t>
  </si>
  <si>
    <t>Pregnancy card</t>
  </si>
  <si>
    <t>vaccheck</t>
  </si>
  <si>
    <t>Correct information</t>
  </si>
  <si>
    <t>Change information</t>
  </si>
  <si>
    <t>dontknow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</si>
  <si>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</si>
  <si>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</si>
  <si>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</si>
  <si>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</si>
  <si>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</si>
  <si>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</si>
  <si>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</si>
  <si>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>data('GR') != '1'</t>
  </si>
  <si>
    <t xml:space="preserve">end screen </t>
  </si>
  <si>
    <t>pregnancies</t>
  </si>
  <si>
    <t>Ultimo visita: {{data.LASTVISIT}}</t>
  </si>
  <si>
    <t>Estado da cicatriz</t>
  </si>
  <si>
    <t>A criança ainda está viva?</t>
  </si>
  <si>
    <t>Data da assinatura</t>
  </si>
  <si>
    <t>Tipo da assinatura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</si>
  <si>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</si>
  <si>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</si>
  <si>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</si>
  <si>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</si>
  <si>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</si>
  <si>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</si>
  <si>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</si>
  <si>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Tem um formulário de consentimento foi produzido?</t>
  </si>
  <si>
    <t>O formulário de consentimento é assinado?</t>
  </si>
  <si>
    <t>A mulher esta a estudar?</t>
  </si>
  <si>
    <t>Is the woman currently attending school?</t>
  </si>
  <si>
    <t>data('ESTADOVIS') != '2' &amp;&amp; data('ESTADOVIS') !='3'</t>
  </si>
  <si>
    <t>Qual classe finalizao?</t>
  </si>
  <si>
    <t>What grade is finalized?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</si>
  <si>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</si>
  <si>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</si>
  <si>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</si>
  <si>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</si>
  <si>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</si>
  <si>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</si>
  <si>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Gravidas</t>
  </si>
  <si>
    <t>data('LASTVISIT') != null</t>
  </si>
  <si>
    <t>data('GR') == '1'  || data('GRCORE') == '1'</t>
  </si>
  <si>
    <t>GRCORE</t>
  </si>
  <si>
    <t>SCAR</t>
  </si>
  <si>
    <t>Woman in the fertile age - visit</t>
  </si>
  <si>
    <t>Mulher na idade fertil - visita</t>
  </si>
  <si>
    <t>vac</t>
  </si>
  <si>
    <t>VAC</t>
  </si>
  <si>
    <t>Vacinas</t>
  </si>
  <si>
    <t>Vaccines</t>
  </si>
  <si>
    <t>MIF_VISIT</t>
  </si>
  <si>
    <t>REGID = ?</t>
  </si>
  <si>
    <t>[data('REGID')]</t>
  </si>
  <si>
    <t>REGID</t>
  </si>
  <si>
    <t>{REGID: data('REGID'), CICADATA: data('CONT'), VISITID: opendatakit.getCurrentInstanceId()}</t>
  </si>
  <si>
    <t>{REGID: data('REGID'), VISITDATE: data('CONT'), VISITID: opendatakit.getCurrentInstanceId()}</t>
  </si>
  <si>
    <t>data('TENDAYN') != '2' || data('TENDA') !=3</t>
  </si>
  <si>
    <t>data('CONSENTSIG') != '1' &amp;&amp; data('CONSENTSIG') != '4' &amp;&amp; data('ESTADOVIS') == '1'</t>
  </si>
  <si>
    <t>adate</t>
  </si>
  <si>
    <t>Save only mm.dd.yyyy with support for ?? at all positions</t>
  </si>
  <si>
    <t>data('ESTADOVIS') =='3'</t>
  </si>
  <si>
    <t>Fischa de Obito de MIF</t>
  </si>
  <si>
    <t>MIFdead</t>
  </si>
  <si>
    <t>MIF_FAL</t>
  </si>
  <si>
    <t>faleceu</t>
  </si>
  <si>
    <t>GRAVIDA_VISIT</t>
  </si>
  <si>
    <t>{REGID: data('REGID'), DEATHDATE:data('EXITDATA'), VISITDATE: data('CONT'), VISITID: opendatakit.getCurrentInstanceId()}</t>
  </si>
  <si>
    <t>{REGID: data('REGID'), CONT: data('CONT'), MULPRESA: data('ESTADOVIS'), VISITID: opendatakit.getCurrentInstanceId()}</t>
  </si>
  <si>
    <t>escons</t>
  </si>
  <si>
    <t>data('escons') != null</t>
  </si>
  <si>
    <t>assign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</si>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</sst>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 applyFill="1"/>
    <xf numFmtId="0" fontId="0" fillId="3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/>
    <xf numFmtId="0" fontId="0" fillId="4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0" fillId="0" borderId="0" xfId="3" applyFont="1" applyAlignment="1"/>
    <xf numFmtId="0" fontId="0" fillId="6" borderId="0" xfId="0" applyFill="1"/>
    <xf numFmtId="49" fontId="1" fillId="0" borderId="1" xfId="0" applyNumberFormat="1" applyFont="1" applyBorder="1" applyAlignment="1"/>
    <xf numFmtId="0" fontId="0" fillId="0" borderId="0" xfId="0" applyFont="1"/>
    <xf numFmtId="0" fontId="0" fillId="7" borderId="0" xfId="0" applyFill="1"/>
    <xf numFmtId="49" fontId="1" fillId="0" borderId="0" xfId="0" applyNumberFormat="1" applyFont="1" applyAlignme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quotePrefix="1" applyNumberForma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2" width="14.5703125" bestFit="1" customWidth="1"/>
    <col min="3" max="3" width="28.85546875" bestFit="1" customWidth="1"/>
    <col min="4" max="4" width="28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281</v>
      </c>
      <c r="D1" s="3" t="s">
        <v>16</v>
      </c>
      <c r="E1" s="3" t="s">
        <v>283</v>
      </c>
      <c r="F1" s="3" t="s">
        <v>18</v>
      </c>
    </row>
    <row r="2" spans="1:6" x14ac:dyDescent="0.25">
      <c r="A2" t="s">
        <v>2</v>
      </c>
      <c r="B2" t="s">
        <v>298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298</v>
      </c>
    </row>
    <row r="5" spans="1:6" x14ac:dyDescent="0.25">
      <c r="A5" t="s">
        <v>5</v>
      </c>
      <c r="C5" t="s">
        <v>292</v>
      </c>
      <c r="D5" t="s">
        <v>293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284</v>
      </c>
      <c r="E7" t="s">
        <v>19</v>
      </c>
      <c r="F7" t="s">
        <v>20</v>
      </c>
    </row>
    <row r="8" spans="1:6" x14ac:dyDescent="0.25">
      <c r="A8" s="20" t="s">
        <v>210</v>
      </c>
      <c r="B8" s="20" t="s">
        <v>211</v>
      </c>
    </row>
    <row r="9" spans="1:6" x14ac:dyDescent="0.25">
      <c r="A9" t="s">
        <v>213</v>
      </c>
      <c r="B9" t="s">
        <v>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07"/>
  <sheetViews>
    <sheetView tabSelected="1" topLeftCell="B1" workbookViewId="0">
      <pane ySplit="1" topLeftCell="A2" activePane="bottomLeft" state="frozen"/>
      <selection pane="bottomLeft" activeCell="B83" sqref="A83:XFD85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2" s="3" customFormat="1" x14ac:dyDescent="0.25">
      <c r="A1" s="4" t="s">
        <v>137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282</v>
      </c>
      <c r="H1" s="3" t="s">
        <v>11</v>
      </c>
      <c r="I1" s="4" t="s">
        <v>136</v>
      </c>
      <c r="J1" s="19" t="s">
        <v>285</v>
      </c>
      <c r="K1" s="27" t="s">
        <v>216</v>
      </c>
      <c r="L1" s="3" t="s">
        <v>254</v>
      </c>
    </row>
    <row r="2" spans="1:12" x14ac:dyDescent="0.25">
      <c r="A2" s="6"/>
      <c r="B2" t="s">
        <v>12</v>
      </c>
    </row>
    <row r="3" spans="1:12" x14ac:dyDescent="0.25">
      <c r="D3" t="s">
        <v>306</v>
      </c>
      <c r="F3" t="s">
        <v>138</v>
      </c>
      <c r="G3" t="s">
        <v>139</v>
      </c>
      <c r="H3" t="s">
        <v>140</v>
      </c>
    </row>
    <row r="4" spans="1:12" x14ac:dyDescent="0.25">
      <c r="D4" t="s">
        <v>133</v>
      </c>
      <c r="E4" t="s">
        <v>32</v>
      </c>
      <c r="F4" s="5" t="s">
        <v>141</v>
      </c>
      <c r="G4" t="s">
        <v>142</v>
      </c>
      <c r="H4" t="s">
        <v>143</v>
      </c>
    </row>
    <row r="5" spans="1:12" x14ac:dyDescent="0.25">
      <c r="B5" t="s">
        <v>13</v>
      </c>
    </row>
    <row r="6" spans="1:12" x14ac:dyDescent="0.25">
      <c r="B6" t="s">
        <v>12</v>
      </c>
    </row>
    <row r="7" spans="1:12" x14ac:dyDescent="0.25">
      <c r="D7" t="s">
        <v>133</v>
      </c>
      <c r="E7" t="s">
        <v>72</v>
      </c>
      <c r="F7" t="s">
        <v>234</v>
      </c>
      <c r="G7" t="s">
        <v>145</v>
      </c>
      <c r="H7" t="s">
        <v>146</v>
      </c>
    </row>
    <row r="8" spans="1:12" x14ac:dyDescent="0.25">
      <c r="B8" t="s">
        <v>134</v>
      </c>
      <c r="C8" t="s">
        <v>235</v>
      </c>
    </row>
    <row r="9" spans="1:12" x14ac:dyDescent="0.25">
      <c r="D9" t="s">
        <v>306</v>
      </c>
      <c r="F9" t="s">
        <v>147</v>
      </c>
      <c r="G9" t="s">
        <v>148</v>
      </c>
      <c r="H9" t="s">
        <v>149</v>
      </c>
    </row>
    <row r="10" spans="1:12" x14ac:dyDescent="0.25">
      <c r="B10" t="s">
        <v>134</v>
      </c>
      <c r="C10" t="s">
        <v>236</v>
      </c>
    </row>
    <row r="11" spans="1:12" x14ac:dyDescent="0.25">
      <c r="D11" t="s">
        <v>131</v>
      </c>
      <c r="F11" t="s">
        <v>152</v>
      </c>
      <c r="G11" t="s">
        <v>151</v>
      </c>
      <c r="H11" t="s">
        <v>150</v>
      </c>
    </row>
    <row r="12" spans="1:12" x14ac:dyDescent="0.25">
      <c r="B12" t="s">
        <v>135</v>
      </c>
    </row>
    <row r="13" spans="1:12" x14ac:dyDescent="0.25">
      <c r="B13" t="s">
        <v>135</v>
      </c>
    </row>
    <row r="14" spans="1:12" x14ac:dyDescent="0.25">
      <c r="A14" s="6"/>
      <c r="B14" t="s">
        <v>13</v>
      </c>
    </row>
    <row r="15" spans="1:12" x14ac:dyDescent="0.25">
      <c r="A15" s="30"/>
      <c r="B15" t="s">
        <v>134</v>
      </c>
      <c r="C15" t="s">
        <v>308</v>
      </c>
    </row>
    <row r="16" spans="1:12" x14ac:dyDescent="0.25">
      <c r="B16" t="s">
        <v>12</v>
      </c>
    </row>
    <row r="17" spans="1:9" x14ac:dyDescent="0.25">
      <c r="D17" t="s">
        <v>212</v>
      </c>
      <c r="G17" t="s">
        <v>310</v>
      </c>
      <c r="H17" t="s">
        <v>309</v>
      </c>
    </row>
    <row r="18" spans="1:9" x14ac:dyDescent="0.25">
      <c r="D18" t="s">
        <v>199</v>
      </c>
      <c r="E18" t="s">
        <v>312</v>
      </c>
    </row>
    <row r="19" spans="1:9" x14ac:dyDescent="0.25">
      <c r="B19" t="s">
        <v>13</v>
      </c>
    </row>
    <row r="20" spans="1:9" x14ac:dyDescent="0.25">
      <c r="A20" s="30"/>
      <c r="B20" t="s">
        <v>135</v>
      </c>
    </row>
    <row r="21" spans="1:9" x14ac:dyDescent="0.25">
      <c r="A21" s="28"/>
      <c r="B21" t="s">
        <v>134</v>
      </c>
      <c r="C21" t="s">
        <v>278</v>
      </c>
    </row>
    <row r="22" spans="1:9" x14ac:dyDescent="0.25">
      <c r="A22" s="8"/>
      <c r="B22" t="s">
        <v>134</v>
      </c>
      <c r="C22" t="s">
        <v>305</v>
      </c>
    </row>
    <row r="23" spans="1:9" x14ac:dyDescent="0.25">
      <c r="B23" t="s">
        <v>12</v>
      </c>
    </row>
    <row r="24" spans="1:9" x14ac:dyDescent="0.25">
      <c r="D24" t="s">
        <v>133</v>
      </c>
      <c r="E24" t="s">
        <v>27</v>
      </c>
      <c r="F24" s="25" t="s">
        <v>222</v>
      </c>
      <c r="G24" s="5" t="s">
        <v>229</v>
      </c>
      <c r="H24" t="s">
        <v>274</v>
      </c>
    </row>
    <row r="25" spans="1:9" x14ac:dyDescent="0.25">
      <c r="B25" t="s">
        <v>134</v>
      </c>
      <c r="C25" t="s">
        <v>224</v>
      </c>
    </row>
    <row r="26" spans="1:9" x14ac:dyDescent="0.25">
      <c r="D26" t="s">
        <v>133</v>
      </c>
      <c r="E26" t="s">
        <v>27</v>
      </c>
      <c r="F26" t="s">
        <v>221</v>
      </c>
      <c r="G26" s="5" t="s">
        <v>230</v>
      </c>
      <c r="H26" t="s">
        <v>275</v>
      </c>
    </row>
    <row r="27" spans="1:9" x14ac:dyDescent="0.25">
      <c r="B27" t="s">
        <v>134</v>
      </c>
      <c r="C27" t="s">
        <v>223</v>
      </c>
    </row>
    <row r="28" spans="1:9" x14ac:dyDescent="0.25">
      <c r="D28" t="s">
        <v>133</v>
      </c>
      <c r="E28" t="s">
        <v>225</v>
      </c>
      <c r="F28" t="s">
        <v>232</v>
      </c>
      <c r="G28" s="15" t="s">
        <v>226</v>
      </c>
      <c r="H28" s="15" t="s">
        <v>266</v>
      </c>
    </row>
    <row r="29" spans="1:9" x14ac:dyDescent="0.25">
      <c r="D29" t="s">
        <v>306</v>
      </c>
      <c r="F29" s="25" t="s">
        <v>231</v>
      </c>
      <c r="G29" s="15" t="s">
        <v>233</v>
      </c>
      <c r="H29" s="15" t="s">
        <v>265</v>
      </c>
    </row>
    <row r="30" spans="1:9" x14ac:dyDescent="0.25">
      <c r="B30" t="s">
        <v>135</v>
      </c>
    </row>
    <row r="31" spans="1:9" x14ac:dyDescent="0.25">
      <c r="B31" t="s">
        <v>135</v>
      </c>
    </row>
    <row r="32" spans="1:9" x14ac:dyDescent="0.25">
      <c r="B32" t="s">
        <v>13</v>
      </c>
      <c r="I32">
        <v>2</v>
      </c>
    </row>
    <row r="33" spans="1:12" x14ac:dyDescent="0.25">
      <c r="A33" s="8"/>
      <c r="B33" t="s">
        <v>135</v>
      </c>
    </row>
    <row r="34" spans="1:12" x14ac:dyDescent="0.25">
      <c r="A34" s="16"/>
      <c r="B34" t="s">
        <v>12</v>
      </c>
    </row>
    <row r="35" spans="1:12" x14ac:dyDescent="0.25">
      <c r="D35" t="s">
        <v>133</v>
      </c>
      <c r="E35" t="s">
        <v>27</v>
      </c>
      <c r="F35" t="s">
        <v>153</v>
      </c>
      <c r="G35" t="s">
        <v>154</v>
      </c>
      <c r="H35" t="s">
        <v>155</v>
      </c>
    </row>
    <row r="36" spans="1:12" x14ac:dyDescent="0.25">
      <c r="D36" t="s">
        <v>133</v>
      </c>
      <c r="E36" t="s">
        <v>27</v>
      </c>
      <c r="F36" t="s">
        <v>156</v>
      </c>
      <c r="G36" t="s">
        <v>157</v>
      </c>
      <c r="H36" t="s">
        <v>158</v>
      </c>
    </row>
    <row r="37" spans="1:12" x14ac:dyDescent="0.25">
      <c r="B37" t="s">
        <v>134</v>
      </c>
      <c r="C37" t="s">
        <v>258</v>
      </c>
      <c r="L37" t="s">
        <v>288</v>
      </c>
    </row>
    <row r="38" spans="1:12" x14ac:dyDescent="0.25">
      <c r="B38" t="s">
        <v>135</v>
      </c>
      <c r="J38" t="s">
        <v>214</v>
      </c>
      <c r="K38" t="s">
        <v>262</v>
      </c>
    </row>
    <row r="39" spans="1:12" x14ac:dyDescent="0.25">
      <c r="B39" t="s">
        <v>13</v>
      </c>
    </row>
    <row r="40" spans="1:12" x14ac:dyDescent="0.25">
      <c r="B40" t="s">
        <v>134</v>
      </c>
      <c r="C40" t="s">
        <v>184</v>
      </c>
    </row>
    <row r="41" spans="1:12" x14ac:dyDescent="0.25">
      <c r="B41" t="s">
        <v>134</v>
      </c>
      <c r="C41" t="s">
        <v>184</v>
      </c>
    </row>
    <row r="42" spans="1:12" x14ac:dyDescent="0.25">
      <c r="B42" t="s">
        <v>12</v>
      </c>
    </row>
    <row r="43" spans="1:12" x14ac:dyDescent="0.25">
      <c r="D43" t="s">
        <v>133</v>
      </c>
      <c r="E43" t="s">
        <v>27</v>
      </c>
      <c r="F43" t="s">
        <v>159</v>
      </c>
      <c r="G43" t="s">
        <v>160</v>
      </c>
      <c r="H43" t="s">
        <v>161</v>
      </c>
    </row>
    <row r="44" spans="1:12" x14ac:dyDescent="0.25">
      <c r="B44" t="s">
        <v>13</v>
      </c>
    </row>
    <row r="45" spans="1:12" x14ac:dyDescent="0.25">
      <c r="B45" t="s">
        <v>135</v>
      </c>
    </row>
    <row r="46" spans="1:12" x14ac:dyDescent="0.25">
      <c r="B46" t="s">
        <v>134</v>
      </c>
      <c r="C46" t="s">
        <v>162</v>
      </c>
    </row>
    <row r="47" spans="1:12" x14ac:dyDescent="0.25">
      <c r="B47" t="s">
        <v>12</v>
      </c>
    </row>
    <row r="48" spans="1:12" x14ac:dyDescent="0.25">
      <c r="D48" t="s">
        <v>306</v>
      </c>
      <c r="F48" t="s">
        <v>186</v>
      </c>
      <c r="G48" t="s">
        <v>187</v>
      </c>
      <c r="H48" t="s">
        <v>188</v>
      </c>
    </row>
    <row r="49" spans="2:8" x14ac:dyDescent="0.25">
      <c r="D49" t="s">
        <v>133</v>
      </c>
      <c r="E49" t="s">
        <v>90</v>
      </c>
      <c r="F49" t="s">
        <v>163</v>
      </c>
      <c r="G49" t="s">
        <v>164</v>
      </c>
      <c r="H49" t="s">
        <v>165</v>
      </c>
    </row>
    <row r="50" spans="2:8" x14ac:dyDescent="0.25">
      <c r="B50" t="s">
        <v>13</v>
      </c>
    </row>
    <row r="51" spans="2:8" x14ac:dyDescent="0.25">
      <c r="B51" t="s">
        <v>134</v>
      </c>
      <c r="C51" t="s">
        <v>189</v>
      </c>
    </row>
    <row r="52" spans="2:8" x14ac:dyDescent="0.25">
      <c r="B52" t="s">
        <v>12</v>
      </c>
    </row>
    <row r="53" spans="2:8" x14ac:dyDescent="0.25">
      <c r="D53" t="s">
        <v>133</v>
      </c>
      <c r="E53" t="s">
        <v>27</v>
      </c>
      <c r="F53" t="s">
        <v>190</v>
      </c>
      <c r="G53" s="15" t="s">
        <v>191</v>
      </c>
      <c r="H53" s="15" t="s">
        <v>264</v>
      </c>
    </row>
    <row r="54" spans="2:8" x14ac:dyDescent="0.25">
      <c r="B54" t="s">
        <v>134</v>
      </c>
      <c r="C54" t="s">
        <v>192</v>
      </c>
    </row>
    <row r="55" spans="2:8" x14ac:dyDescent="0.25">
      <c r="D55" t="s">
        <v>306</v>
      </c>
      <c r="F55" t="s">
        <v>193</v>
      </c>
      <c r="G55" t="s">
        <v>194</v>
      </c>
      <c r="H55" t="s">
        <v>195</v>
      </c>
    </row>
    <row r="56" spans="2:8" x14ac:dyDescent="0.25">
      <c r="B56" t="s">
        <v>135</v>
      </c>
    </row>
    <row r="57" spans="2:8" x14ac:dyDescent="0.25">
      <c r="B57" t="s">
        <v>13</v>
      </c>
    </row>
    <row r="58" spans="2:8" x14ac:dyDescent="0.25">
      <c r="B58" t="s">
        <v>135</v>
      </c>
    </row>
    <row r="59" spans="2:8" x14ac:dyDescent="0.25">
      <c r="B59" t="s">
        <v>135</v>
      </c>
    </row>
    <row r="60" spans="2:8" x14ac:dyDescent="0.25">
      <c r="B60" t="s">
        <v>134</v>
      </c>
      <c r="C60" t="s">
        <v>259</v>
      </c>
    </row>
    <row r="61" spans="2:8" x14ac:dyDescent="0.25">
      <c r="B61" t="s">
        <v>12</v>
      </c>
    </row>
    <row r="62" spans="2:8" x14ac:dyDescent="0.25">
      <c r="D62" t="s">
        <v>133</v>
      </c>
      <c r="E62" t="s">
        <v>27</v>
      </c>
      <c r="F62" t="s">
        <v>166</v>
      </c>
      <c r="G62" t="s">
        <v>168</v>
      </c>
      <c r="H62" t="s">
        <v>167</v>
      </c>
    </row>
    <row r="63" spans="2:8" x14ac:dyDescent="0.25">
      <c r="B63" t="s">
        <v>134</v>
      </c>
      <c r="C63" t="s">
        <v>169</v>
      </c>
    </row>
    <row r="64" spans="2:8" x14ac:dyDescent="0.25">
      <c r="D64" t="s">
        <v>185</v>
      </c>
      <c r="E64" t="s">
        <v>93</v>
      </c>
      <c r="F64" t="s">
        <v>170</v>
      </c>
      <c r="G64" t="s">
        <v>171</v>
      </c>
      <c r="H64" t="s">
        <v>172</v>
      </c>
    </row>
    <row r="65" spans="2:8" x14ac:dyDescent="0.25">
      <c r="B65" t="s">
        <v>135</v>
      </c>
    </row>
    <row r="66" spans="2:8" x14ac:dyDescent="0.25">
      <c r="B66" t="s">
        <v>13</v>
      </c>
    </row>
    <row r="67" spans="2:8" x14ac:dyDescent="0.25">
      <c r="B67" t="s">
        <v>135</v>
      </c>
    </row>
    <row r="68" spans="2:8" x14ac:dyDescent="0.25">
      <c r="B68" t="s">
        <v>12</v>
      </c>
    </row>
    <row r="69" spans="2:8" x14ac:dyDescent="0.25">
      <c r="D69" t="s">
        <v>133</v>
      </c>
      <c r="E69" t="s">
        <v>27</v>
      </c>
      <c r="F69" t="s">
        <v>173</v>
      </c>
      <c r="G69" t="s">
        <v>174</v>
      </c>
      <c r="H69" t="s">
        <v>180</v>
      </c>
    </row>
    <row r="70" spans="2:8" x14ac:dyDescent="0.25">
      <c r="D70" t="s">
        <v>133</v>
      </c>
      <c r="E70" t="s">
        <v>85</v>
      </c>
      <c r="F70" t="s">
        <v>175</v>
      </c>
      <c r="G70" t="s">
        <v>176</v>
      </c>
      <c r="H70" t="s">
        <v>177</v>
      </c>
    </row>
    <row r="71" spans="2:8" x14ac:dyDescent="0.25">
      <c r="B71" t="s">
        <v>134</v>
      </c>
      <c r="C71" t="s">
        <v>304</v>
      </c>
    </row>
    <row r="72" spans="2:8" x14ac:dyDescent="0.25">
      <c r="D72" t="s">
        <v>133</v>
      </c>
      <c r="E72" t="s">
        <v>79</v>
      </c>
      <c r="F72" t="s">
        <v>178</v>
      </c>
      <c r="G72" t="s">
        <v>179</v>
      </c>
      <c r="H72" t="s">
        <v>172</v>
      </c>
    </row>
    <row r="73" spans="2:8" x14ac:dyDescent="0.25">
      <c r="B73" t="s">
        <v>135</v>
      </c>
    </row>
    <row r="74" spans="2:8" x14ac:dyDescent="0.25">
      <c r="B74" t="s">
        <v>13</v>
      </c>
    </row>
    <row r="75" spans="2:8" x14ac:dyDescent="0.25">
      <c r="B75" t="s">
        <v>12</v>
      </c>
    </row>
    <row r="76" spans="2:8" x14ac:dyDescent="0.25">
      <c r="D76" t="s">
        <v>133</v>
      </c>
      <c r="E76" t="s">
        <v>27</v>
      </c>
      <c r="F76" t="s">
        <v>238</v>
      </c>
      <c r="G76" t="s">
        <v>277</v>
      </c>
      <c r="H76" t="s">
        <v>276</v>
      </c>
    </row>
    <row r="77" spans="2:8" x14ac:dyDescent="0.25">
      <c r="B77" t="s">
        <v>134</v>
      </c>
      <c r="C77" t="s">
        <v>239</v>
      </c>
    </row>
    <row r="78" spans="2:8" x14ac:dyDescent="0.25">
      <c r="D78" t="s">
        <v>219</v>
      </c>
      <c r="F78" t="s">
        <v>240</v>
      </c>
      <c r="G78" t="s">
        <v>280</v>
      </c>
      <c r="H78" t="s">
        <v>279</v>
      </c>
    </row>
    <row r="79" spans="2:8" x14ac:dyDescent="0.25">
      <c r="D79" t="s">
        <v>185</v>
      </c>
      <c r="E79" t="s">
        <v>251</v>
      </c>
      <c r="F79" t="s">
        <v>316</v>
      </c>
    </row>
    <row r="80" spans="2:8" x14ac:dyDescent="0.25">
      <c r="B80" t="s">
        <v>134</v>
      </c>
      <c r="C80" t="s">
        <v>317</v>
      </c>
    </row>
    <row r="81" spans="1:9" x14ac:dyDescent="0.25">
      <c r="D81" t="s">
        <v>318</v>
      </c>
      <c r="F81" t="s">
        <v>240</v>
      </c>
      <c r="I81" s="31">
        <v>99</v>
      </c>
    </row>
    <row r="82" spans="1:9" x14ac:dyDescent="0.25">
      <c r="B82" t="s">
        <v>135</v>
      </c>
    </row>
    <row r="83" spans="1:9" x14ac:dyDescent="0.25">
      <c r="B83" t="s">
        <v>135</v>
      </c>
      <c r="G83" s="15"/>
      <c r="H83" s="15"/>
    </row>
    <row r="84" spans="1:9" x14ac:dyDescent="0.25">
      <c r="A84" s="16"/>
      <c r="B84" t="s">
        <v>13</v>
      </c>
    </row>
    <row r="85" spans="1:9" x14ac:dyDescent="0.25">
      <c r="A85" s="21"/>
      <c r="B85" t="s">
        <v>134</v>
      </c>
      <c r="C85" t="s">
        <v>237</v>
      </c>
    </row>
    <row r="86" spans="1:9" x14ac:dyDescent="0.25">
      <c r="B86" t="s">
        <v>12</v>
      </c>
    </row>
    <row r="87" spans="1:9" x14ac:dyDescent="0.25">
      <c r="D87" t="s">
        <v>212</v>
      </c>
      <c r="G87" s="15" t="s">
        <v>220</v>
      </c>
      <c r="H87" s="15" t="s">
        <v>263</v>
      </c>
    </row>
    <row r="88" spans="1:9" x14ac:dyDescent="0.25">
      <c r="D88" t="s">
        <v>199</v>
      </c>
      <c r="E88" t="s">
        <v>200</v>
      </c>
    </row>
    <row r="89" spans="1:9" x14ac:dyDescent="0.25">
      <c r="B89" t="s">
        <v>13</v>
      </c>
    </row>
    <row r="90" spans="1:9" x14ac:dyDescent="0.25">
      <c r="A90" s="21"/>
      <c r="B90" t="s">
        <v>135</v>
      </c>
    </row>
    <row r="91" spans="1:9" x14ac:dyDescent="0.25">
      <c r="A91" s="23"/>
      <c r="B91" t="s">
        <v>12</v>
      </c>
    </row>
    <row r="92" spans="1:9" x14ac:dyDescent="0.25">
      <c r="D92" t="s">
        <v>133</v>
      </c>
      <c r="E92" t="s">
        <v>196</v>
      </c>
      <c r="F92" t="s">
        <v>241</v>
      </c>
      <c r="G92" t="s">
        <v>197</v>
      </c>
      <c r="H92" t="s">
        <v>198</v>
      </c>
    </row>
    <row r="93" spans="1:9" x14ac:dyDescent="0.25">
      <c r="B93" t="s">
        <v>13</v>
      </c>
    </row>
    <row r="94" spans="1:9" x14ac:dyDescent="0.25">
      <c r="B94" t="s">
        <v>134</v>
      </c>
      <c r="C94" t="s">
        <v>244</v>
      </c>
    </row>
    <row r="95" spans="1:9" x14ac:dyDescent="0.25">
      <c r="B95" t="s">
        <v>12</v>
      </c>
    </row>
    <row r="96" spans="1:9" x14ac:dyDescent="0.25">
      <c r="D96" t="s">
        <v>212</v>
      </c>
      <c r="G96" t="s">
        <v>297</v>
      </c>
      <c r="H96" t="s">
        <v>296</v>
      </c>
    </row>
    <row r="97" spans="1:8" x14ac:dyDescent="0.25">
      <c r="D97" t="s">
        <v>199</v>
      </c>
      <c r="E97" t="s">
        <v>294</v>
      </c>
    </row>
    <row r="98" spans="1:8" x14ac:dyDescent="0.25">
      <c r="B98" t="s">
        <v>13</v>
      </c>
    </row>
    <row r="99" spans="1:8" x14ac:dyDescent="0.25">
      <c r="B99" t="s">
        <v>135</v>
      </c>
    </row>
    <row r="100" spans="1:8" x14ac:dyDescent="0.25">
      <c r="A100" s="23"/>
      <c r="B100" t="s">
        <v>135</v>
      </c>
    </row>
    <row r="101" spans="1:8" x14ac:dyDescent="0.25">
      <c r="A101" s="28"/>
      <c r="B101" t="s">
        <v>135</v>
      </c>
    </row>
    <row r="102" spans="1:8" x14ac:dyDescent="0.25">
      <c r="A102" s="26"/>
      <c r="B102" t="s">
        <v>134</v>
      </c>
      <c r="C102" t="s">
        <v>289</v>
      </c>
    </row>
    <row r="103" spans="1:8" x14ac:dyDescent="0.25">
      <c r="B103" t="s">
        <v>12</v>
      </c>
    </row>
    <row r="104" spans="1:8" x14ac:dyDescent="0.25">
      <c r="D104" t="s">
        <v>212</v>
      </c>
      <c r="G104" s="29" t="s">
        <v>286</v>
      </c>
      <c r="H104" s="29" t="s">
        <v>287</v>
      </c>
    </row>
    <row r="105" spans="1:8" x14ac:dyDescent="0.25">
      <c r="D105" t="s">
        <v>199</v>
      </c>
      <c r="E105" t="s">
        <v>261</v>
      </c>
    </row>
    <row r="106" spans="1:8" x14ac:dyDescent="0.25">
      <c r="B106" t="s">
        <v>260</v>
      </c>
    </row>
    <row r="107" spans="1:8" x14ac:dyDescent="0.25">
      <c r="A107" s="26"/>
      <c r="B107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3"/>
  <sheetViews>
    <sheetView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252</v>
      </c>
      <c r="B1" s="3" t="s">
        <v>8</v>
      </c>
      <c r="C1" s="3" t="s">
        <v>253</v>
      </c>
      <c r="D1" s="3" t="s">
        <v>254</v>
      </c>
    </row>
    <row r="2" spans="1:4" x14ac:dyDescent="0.25">
      <c r="A2" t="s">
        <v>255</v>
      </c>
      <c r="B2" t="s">
        <v>256</v>
      </c>
      <c r="C2" t="s">
        <v>132</v>
      </c>
      <c r="D2" t="s">
        <v>257</v>
      </c>
    </row>
    <row r="3" spans="1:4" x14ac:dyDescent="0.25">
      <c r="A3" t="s">
        <v>306</v>
      </c>
      <c r="B3" t="s">
        <v>256</v>
      </c>
      <c r="C3" t="s">
        <v>256</v>
      </c>
      <c r="D3" t="s">
        <v>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5"/>
  <sheetViews>
    <sheetView workbookViewId="0">
      <pane ySplit="1" topLeftCell="A62" activePane="bottomLeft" state="frozen"/>
      <selection pane="bottomLeft" activeCell="B69" sqref="B69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281</v>
      </c>
      <c r="D1" s="3" t="s">
        <v>16</v>
      </c>
    </row>
    <row r="2" spans="1:4" x14ac:dyDescent="0.25">
      <c r="A2" t="s">
        <v>196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196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2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25">
      <c r="A6" t="s">
        <v>27</v>
      </c>
      <c r="B6" t="str">
        <f>"3"</f>
        <v>3</v>
      </c>
      <c r="C6" t="s">
        <v>29</v>
      </c>
      <c r="D6" t="s">
        <v>30</v>
      </c>
    </row>
    <row r="7" spans="1:4" x14ac:dyDescent="0.25">
      <c r="A7" t="s">
        <v>32</v>
      </c>
      <c r="B7" t="str">
        <f>"9"</f>
        <v>9</v>
      </c>
      <c r="C7" t="s">
        <v>41</v>
      </c>
      <c r="D7" t="s">
        <v>41</v>
      </c>
    </row>
    <row r="8" spans="1:4" x14ac:dyDescent="0.25">
      <c r="A8" t="s">
        <v>32</v>
      </c>
      <c r="B8" t="str">
        <f>"25"</f>
        <v>25</v>
      </c>
      <c r="C8" t="s">
        <v>57</v>
      </c>
      <c r="D8" t="s">
        <v>57</v>
      </c>
    </row>
    <row r="9" spans="1:4" x14ac:dyDescent="0.25">
      <c r="A9" t="s">
        <v>32</v>
      </c>
      <c r="B9" t="str">
        <f>"17"</f>
        <v>17</v>
      </c>
      <c r="C9" t="s">
        <v>49</v>
      </c>
      <c r="D9" t="s">
        <v>49</v>
      </c>
    </row>
    <row r="10" spans="1:4" x14ac:dyDescent="0.25">
      <c r="A10" t="s">
        <v>32</v>
      </c>
      <c r="B10" t="str">
        <f>"8"</f>
        <v>8</v>
      </c>
      <c r="C10" t="s">
        <v>40</v>
      </c>
      <c r="D10" t="s">
        <v>40</v>
      </c>
    </row>
    <row r="11" spans="1:4" x14ac:dyDescent="0.25">
      <c r="A11" t="s">
        <v>32</v>
      </c>
      <c r="B11" t="str">
        <f>"12"</f>
        <v>12</v>
      </c>
      <c r="C11" t="s">
        <v>44</v>
      </c>
      <c r="D11" t="s">
        <v>44</v>
      </c>
    </row>
    <row r="12" spans="1:4" x14ac:dyDescent="0.25">
      <c r="A12" t="s">
        <v>32</v>
      </c>
      <c r="B12" t="str">
        <f>"1"</f>
        <v>1</v>
      </c>
      <c r="C12" t="s">
        <v>33</v>
      </c>
      <c r="D12" t="s">
        <v>33</v>
      </c>
    </row>
    <row r="13" spans="1:4" x14ac:dyDescent="0.25">
      <c r="A13" t="s">
        <v>32</v>
      </c>
      <c r="B13" t="str">
        <f>"24"</f>
        <v>24</v>
      </c>
      <c r="C13" t="s">
        <v>56</v>
      </c>
      <c r="D13" t="s">
        <v>56</v>
      </c>
    </row>
    <row r="14" spans="1:4" x14ac:dyDescent="0.25">
      <c r="A14" t="s">
        <v>32</v>
      </c>
      <c r="B14" t="str">
        <f>"7"</f>
        <v>7</v>
      </c>
      <c r="C14" t="s">
        <v>39</v>
      </c>
      <c r="D14" t="s">
        <v>39</v>
      </c>
    </row>
    <row r="15" spans="1:4" x14ac:dyDescent="0.25">
      <c r="A15" t="s">
        <v>32</v>
      </c>
      <c r="B15" t="str">
        <f>"13"</f>
        <v>13</v>
      </c>
      <c r="C15" t="s">
        <v>45</v>
      </c>
      <c r="D15" t="s">
        <v>45</v>
      </c>
    </row>
    <row r="16" spans="1:4" x14ac:dyDescent="0.25">
      <c r="A16" t="s">
        <v>32</v>
      </c>
      <c r="B16" t="str">
        <f>"6"</f>
        <v>6</v>
      </c>
      <c r="C16" t="s">
        <v>38</v>
      </c>
      <c r="D16" t="s">
        <v>38</v>
      </c>
    </row>
    <row r="17" spans="1:4" x14ac:dyDescent="0.25">
      <c r="A17" t="s">
        <v>32</v>
      </c>
      <c r="B17" t="str">
        <f>"18"</f>
        <v>18</v>
      </c>
      <c r="C17" t="s">
        <v>50</v>
      </c>
      <c r="D17" t="s">
        <v>50</v>
      </c>
    </row>
    <row r="18" spans="1:4" x14ac:dyDescent="0.25">
      <c r="A18" t="s">
        <v>32</v>
      </c>
      <c r="B18" t="str">
        <f>"26"</f>
        <v>26</v>
      </c>
      <c r="C18" t="s">
        <v>58</v>
      </c>
      <c r="D18" t="s">
        <v>58</v>
      </c>
    </row>
    <row r="19" spans="1:4" x14ac:dyDescent="0.25">
      <c r="A19" t="s">
        <v>32</v>
      </c>
      <c r="B19" t="str">
        <f>"27"</f>
        <v>27</v>
      </c>
      <c r="C19" t="s">
        <v>59</v>
      </c>
      <c r="D19" t="s">
        <v>59</v>
      </c>
    </row>
    <row r="20" spans="1:4" x14ac:dyDescent="0.25">
      <c r="A20" t="s">
        <v>32</v>
      </c>
      <c r="B20" t="str">
        <f>"15"</f>
        <v>15</v>
      </c>
      <c r="C20" t="s">
        <v>47</v>
      </c>
      <c r="D20" t="s">
        <v>47</v>
      </c>
    </row>
    <row r="21" spans="1:4" x14ac:dyDescent="0.25">
      <c r="A21" t="s">
        <v>32</v>
      </c>
      <c r="B21" t="str">
        <f>"23"</f>
        <v>23</v>
      </c>
      <c r="C21" t="s">
        <v>55</v>
      </c>
      <c r="D21" t="s">
        <v>55</v>
      </c>
    </row>
    <row r="22" spans="1:4" x14ac:dyDescent="0.25">
      <c r="A22" t="s">
        <v>32</v>
      </c>
      <c r="B22" t="str">
        <f>"22"</f>
        <v>22</v>
      </c>
      <c r="C22" t="s">
        <v>54</v>
      </c>
      <c r="D22" t="s">
        <v>54</v>
      </c>
    </row>
    <row r="23" spans="1:4" x14ac:dyDescent="0.25">
      <c r="A23" t="s">
        <v>32</v>
      </c>
      <c r="B23" t="str">
        <f>"14"</f>
        <v>14</v>
      </c>
      <c r="C23" t="s">
        <v>46</v>
      </c>
      <c r="D23" t="s">
        <v>46</v>
      </c>
    </row>
    <row r="24" spans="1:4" x14ac:dyDescent="0.25">
      <c r="A24" t="s">
        <v>32</v>
      </c>
      <c r="B24" t="str">
        <f>"10"</f>
        <v>10</v>
      </c>
      <c r="C24" t="s">
        <v>42</v>
      </c>
      <c r="D24" t="s">
        <v>42</v>
      </c>
    </row>
    <row r="25" spans="1:4" x14ac:dyDescent="0.25">
      <c r="A25" t="s">
        <v>32</v>
      </c>
      <c r="B25" t="str">
        <f>"11"</f>
        <v>11</v>
      </c>
      <c r="C25" t="s">
        <v>43</v>
      </c>
      <c r="D25" t="s">
        <v>43</v>
      </c>
    </row>
    <row r="26" spans="1:4" x14ac:dyDescent="0.25">
      <c r="A26" t="s">
        <v>32</v>
      </c>
      <c r="B26" t="str">
        <f>"19"</f>
        <v>19</v>
      </c>
      <c r="C26" t="s">
        <v>51</v>
      </c>
      <c r="D26" t="s">
        <v>51</v>
      </c>
    </row>
    <row r="27" spans="1:4" x14ac:dyDescent="0.25">
      <c r="A27" t="s">
        <v>32</v>
      </c>
      <c r="B27" t="str">
        <f>"2"</f>
        <v>2</v>
      </c>
      <c r="C27" t="s">
        <v>34</v>
      </c>
      <c r="D27" t="s">
        <v>34</v>
      </c>
    </row>
    <row r="28" spans="1:4" x14ac:dyDescent="0.25">
      <c r="A28" t="s">
        <v>32</v>
      </c>
      <c r="B28" t="str">
        <f>"5"</f>
        <v>5</v>
      </c>
      <c r="C28" t="s">
        <v>37</v>
      </c>
      <c r="D28" t="s">
        <v>37</v>
      </c>
    </row>
    <row r="29" spans="1:4" x14ac:dyDescent="0.25">
      <c r="A29" t="s">
        <v>32</v>
      </c>
      <c r="B29" t="str">
        <f>"16"</f>
        <v>16</v>
      </c>
      <c r="C29" t="s">
        <v>48</v>
      </c>
      <c r="D29" t="s">
        <v>48</v>
      </c>
    </row>
    <row r="30" spans="1:4" x14ac:dyDescent="0.25">
      <c r="A30" t="s">
        <v>32</v>
      </c>
      <c r="B30" t="str">
        <f>"3"</f>
        <v>3</v>
      </c>
      <c r="C30" t="s">
        <v>35</v>
      </c>
      <c r="D30" t="s">
        <v>35</v>
      </c>
    </row>
    <row r="31" spans="1:4" x14ac:dyDescent="0.25">
      <c r="A31" t="s">
        <v>32</v>
      </c>
      <c r="B31" t="str">
        <f>"4"</f>
        <v>4</v>
      </c>
      <c r="C31" t="s">
        <v>36</v>
      </c>
      <c r="D31" t="s">
        <v>36</v>
      </c>
    </row>
    <row r="32" spans="1:4" x14ac:dyDescent="0.25">
      <c r="A32" t="s">
        <v>32</v>
      </c>
      <c r="B32" t="str">
        <f>"20"</f>
        <v>20</v>
      </c>
      <c r="C32" t="s">
        <v>52</v>
      </c>
      <c r="D32" t="s">
        <v>52</v>
      </c>
    </row>
    <row r="33" spans="1:4" x14ac:dyDescent="0.25">
      <c r="A33" t="s">
        <v>32</v>
      </c>
      <c r="B33" t="str">
        <f>"21"</f>
        <v>21</v>
      </c>
      <c r="C33" t="s">
        <v>53</v>
      </c>
      <c r="D33" t="s">
        <v>53</v>
      </c>
    </row>
    <row r="34" spans="1:4" x14ac:dyDescent="0.25">
      <c r="A34" t="s">
        <v>32</v>
      </c>
      <c r="B34" t="str">
        <f>"79"</f>
        <v>79</v>
      </c>
      <c r="C34" t="s">
        <v>60</v>
      </c>
      <c r="D34" t="s">
        <v>60</v>
      </c>
    </row>
    <row r="35" spans="1:4" x14ac:dyDescent="0.25">
      <c r="A35" t="s">
        <v>61</v>
      </c>
      <c r="B35" t="str">
        <f>"1"</f>
        <v>1</v>
      </c>
      <c r="C35" t="s">
        <v>62</v>
      </c>
      <c r="D35" t="s">
        <v>63</v>
      </c>
    </row>
    <row r="36" spans="1:4" x14ac:dyDescent="0.25">
      <c r="A36" t="s">
        <v>61</v>
      </c>
      <c r="B36" t="str">
        <f>"2"</f>
        <v>2</v>
      </c>
      <c r="C36" t="s">
        <v>64</v>
      </c>
      <c r="D36" t="s">
        <v>65</v>
      </c>
    </row>
    <row r="37" spans="1:4" x14ac:dyDescent="0.25">
      <c r="A37" t="s">
        <v>61</v>
      </c>
      <c r="B37" t="str">
        <f>"3"</f>
        <v>3</v>
      </c>
      <c r="C37" t="s">
        <v>66</v>
      </c>
      <c r="D37" t="s">
        <v>127</v>
      </c>
    </row>
    <row r="38" spans="1:4" x14ac:dyDescent="0.25">
      <c r="A38" t="s">
        <v>61</v>
      </c>
      <c r="B38" t="str">
        <f>"4"</f>
        <v>4</v>
      </c>
      <c r="C38" t="s">
        <v>181</v>
      </c>
      <c r="D38" t="s">
        <v>67</v>
      </c>
    </row>
    <row r="39" spans="1:4" x14ac:dyDescent="0.25">
      <c r="A39" t="s">
        <v>72</v>
      </c>
      <c r="B39" t="str">
        <f>"1"</f>
        <v>1</v>
      </c>
      <c r="C39" t="s">
        <v>128</v>
      </c>
      <c r="D39" t="s">
        <v>73</v>
      </c>
    </row>
    <row r="40" spans="1:4" x14ac:dyDescent="0.25">
      <c r="A40" t="s">
        <v>72</v>
      </c>
      <c r="B40" t="str">
        <f>"2"</f>
        <v>2</v>
      </c>
      <c r="C40" t="s">
        <v>74</v>
      </c>
      <c r="D40" t="s">
        <v>68</v>
      </c>
    </row>
    <row r="41" spans="1:4" x14ac:dyDescent="0.25">
      <c r="A41" t="s">
        <v>72</v>
      </c>
      <c r="B41" t="str">
        <f>"3"</f>
        <v>3</v>
      </c>
      <c r="C41" t="s">
        <v>69</v>
      </c>
      <c r="D41" t="s">
        <v>70</v>
      </c>
    </row>
    <row r="42" spans="1:4" x14ac:dyDescent="0.25">
      <c r="A42" t="s">
        <v>72</v>
      </c>
      <c r="B42" t="str">
        <f>"4"</f>
        <v>4</v>
      </c>
      <c r="C42" t="s">
        <v>75</v>
      </c>
      <c r="D42" t="s">
        <v>76</v>
      </c>
    </row>
    <row r="43" spans="1:4" x14ac:dyDescent="0.25">
      <c r="A43" t="s">
        <v>72</v>
      </c>
      <c r="B43" t="str">
        <f>"5"</f>
        <v>5</v>
      </c>
      <c r="C43" t="s">
        <v>77</v>
      </c>
      <c r="D43" t="s">
        <v>78</v>
      </c>
    </row>
    <row r="44" spans="1:4" x14ac:dyDescent="0.25">
      <c r="A44" t="s">
        <v>72</v>
      </c>
      <c r="B44" t="str">
        <f>"7"</f>
        <v>7</v>
      </c>
      <c r="C44" t="s">
        <v>126</v>
      </c>
      <c r="D44" t="s">
        <v>129</v>
      </c>
    </row>
    <row r="45" spans="1:4" x14ac:dyDescent="0.25">
      <c r="A45" t="s">
        <v>225</v>
      </c>
      <c r="B45" t="str">
        <f>"1"</f>
        <v>1</v>
      </c>
      <c r="C45" s="15" t="s">
        <v>227</v>
      </c>
      <c r="D45" s="15" t="s">
        <v>267</v>
      </c>
    </row>
    <row r="46" spans="1:4" x14ac:dyDescent="0.25">
      <c r="A46" t="s">
        <v>225</v>
      </c>
      <c r="B46" t="str">
        <f>"2"</f>
        <v>2</v>
      </c>
      <c r="C46" s="15" t="s">
        <v>228</v>
      </c>
      <c r="D46" s="15" t="s">
        <v>268</v>
      </c>
    </row>
    <row r="47" spans="1:4" x14ac:dyDescent="0.25">
      <c r="A47" t="s">
        <v>79</v>
      </c>
      <c r="B47" t="str">
        <f>"1"</f>
        <v>1</v>
      </c>
      <c r="C47" s="15" t="s">
        <v>80</v>
      </c>
      <c r="D47" s="15" t="s">
        <v>81</v>
      </c>
    </row>
    <row r="48" spans="1:4" x14ac:dyDescent="0.25">
      <c r="A48" t="s">
        <v>79</v>
      </c>
      <c r="B48" t="str">
        <f>"2"</f>
        <v>2</v>
      </c>
      <c r="C48" t="s">
        <v>82</v>
      </c>
      <c r="D48" t="s">
        <v>83</v>
      </c>
    </row>
    <row r="49" spans="1:5" x14ac:dyDescent="0.25">
      <c r="A49" t="s">
        <v>79</v>
      </c>
      <c r="B49" t="str">
        <f>"3"</f>
        <v>3</v>
      </c>
      <c r="C49" s="7" t="s">
        <v>84</v>
      </c>
      <c r="D49" t="s">
        <v>30</v>
      </c>
    </row>
    <row r="50" spans="1:5" x14ac:dyDescent="0.25">
      <c r="A50" t="s">
        <v>85</v>
      </c>
      <c r="B50" t="str">
        <f>"1"</f>
        <v>1</v>
      </c>
      <c r="C50" t="s">
        <v>86</v>
      </c>
      <c r="D50" t="s">
        <v>87</v>
      </c>
    </row>
    <row r="51" spans="1:5" x14ac:dyDescent="0.25">
      <c r="A51" t="s">
        <v>85</v>
      </c>
      <c r="B51" t="str">
        <f>"2"</f>
        <v>2</v>
      </c>
      <c r="C51" t="s">
        <v>88</v>
      </c>
      <c r="D51" t="s">
        <v>89</v>
      </c>
    </row>
    <row r="52" spans="1:5" x14ac:dyDescent="0.25">
      <c r="A52" t="s">
        <v>85</v>
      </c>
      <c r="B52" t="str">
        <f>"3"</f>
        <v>3</v>
      </c>
      <c r="C52" t="s">
        <v>182</v>
      </c>
      <c r="D52" t="s">
        <v>183</v>
      </c>
    </row>
    <row r="53" spans="1:5" x14ac:dyDescent="0.25">
      <c r="A53" t="s">
        <v>85</v>
      </c>
      <c r="B53" t="str">
        <f>"4"</f>
        <v>4</v>
      </c>
      <c r="C53" t="s">
        <v>31</v>
      </c>
      <c r="D53" t="s">
        <v>130</v>
      </c>
    </row>
    <row r="54" spans="1:5" x14ac:dyDescent="0.25">
      <c r="A54" t="s">
        <v>85</v>
      </c>
      <c r="B54" t="str">
        <f>"5"</f>
        <v>5</v>
      </c>
      <c r="C54" t="s">
        <v>29</v>
      </c>
      <c r="D54" t="s">
        <v>30</v>
      </c>
    </row>
    <row r="55" spans="1:5" x14ac:dyDescent="0.25">
      <c r="A55" t="s">
        <v>90</v>
      </c>
      <c r="B55" t="str">
        <f>"1"</f>
        <v>1</v>
      </c>
      <c r="C55" t="s">
        <v>125</v>
      </c>
      <c r="D55" t="s">
        <v>91</v>
      </c>
    </row>
    <row r="56" spans="1:5" x14ac:dyDescent="0.25">
      <c r="A56" t="s">
        <v>90</v>
      </c>
      <c r="B56" t="str">
        <f>"2"</f>
        <v>2</v>
      </c>
      <c r="C56" t="s">
        <v>124</v>
      </c>
      <c r="D56" t="s">
        <v>92</v>
      </c>
    </row>
    <row r="57" spans="1:5" x14ac:dyDescent="0.25">
      <c r="A57" t="s">
        <v>90</v>
      </c>
      <c r="B57" t="str">
        <f>"3"</f>
        <v>3</v>
      </c>
      <c r="C57" t="s">
        <v>123</v>
      </c>
      <c r="D57" t="s">
        <v>71</v>
      </c>
    </row>
    <row r="58" spans="1:5" x14ac:dyDescent="0.25">
      <c r="A58" t="s">
        <v>93</v>
      </c>
      <c r="B58" t="s">
        <v>94</v>
      </c>
      <c r="C58" t="s">
        <v>95</v>
      </c>
      <c r="D58" t="s">
        <v>122</v>
      </c>
      <c r="E58" s="9"/>
    </row>
    <row r="59" spans="1:5" x14ac:dyDescent="0.25">
      <c r="A59" t="s">
        <v>93</v>
      </c>
      <c r="B59" t="s">
        <v>96</v>
      </c>
      <c r="C59" t="s">
        <v>97</v>
      </c>
      <c r="D59" t="s">
        <v>98</v>
      </c>
      <c r="E59" s="10"/>
    </row>
    <row r="60" spans="1:5" x14ac:dyDescent="0.25">
      <c r="A60" t="s">
        <v>93</v>
      </c>
      <c r="B60" s="15" t="s">
        <v>99</v>
      </c>
      <c r="C60" s="15" t="s">
        <v>100</v>
      </c>
      <c r="D60" t="s">
        <v>120</v>
      </c>
      <c r="E60" s="11"/>
    </row>
    <row r="61" spans="1:5" x14ac:dyDescent="0.25">
      <c r="A61" t="s">
        <v>93</v>
      </c>
      <c r="B61" t="s">
        <v>101</v>
      </c>
      <c r="C61" t="s">
        <v>102</v>
      </c>
      <c r="D61" t="s">
        <v>119</v>
      </c>
      <c r="E61" s="11"/>
    </row>
    <row r="62" spans="1:5" x14ac:dyDescent="0.25">
      <c r="A62" t="s">
        <v>93</v>
      </c>
      <c r="B62" t="s">
        <v>103</v>
      </c>
      <c r="C62" t="s">
        <v>104</v>
      </c>
      <c r="D62" t="s">
        <v>104</v>
      </c>
      <c r="E62" s="12"/>
    </row>
    <row r="63" spans="1:5" x14ac:dyDescent="0.25">
      <c r="A63" t="s">
        <v>93</v>
      </c>
      <c r="B63" t="s">
        <v>105</v>
      </c>
      <c r="C63" t="s">
        <v>106</v>
      </c>
      <c r="D63" t="s">
        <v>106</v>
      </c>
      <c r="E63" s="10"/>
    </row>
    <row r="64" spans="1:5" x14ac:dyDescent="0.25">
      <c r="A64" t="s">
        <v>93</v>
      </c>
      <c r="B64" t="s">
        <v>107</v>
      </c>
      <c r="C64" t="s">
        <v>108</v>
      </c>
      <c r="D64" t="s">
        <v>118</v>
      </c>
    </row>
    <row r="65" spans="1:5" x14ac:dyDescent="0.25">
      <c r="A65" t="s">
        <v>93</v>
      </c>
      <c r="B65" t="s">
        <v>109</v>
      </c>
      <c r="C65" t="s">
        <v>110</v>
      </c>
      <c r="D65" t="s">
        <v>111</v>
      </c>
      <c r="E65" s="10"/>
    </row>
    <row r="66" spans="1:5" x14ac:dyDescent="0.25">
      <c r="A66" t="s">
        <v>93</v>
      </c>
      <c r="B66" t="s">
        <v>112</v>
      </c>
      <c r="C66" t="s">
        <v>121</v>
      </c>
      <c r="D66" t="s">
        <v>117</v>
      </c>
      <c r="E66" s="13"/>
    </row>
    <row r="67" spans="1:5" x14ac:dyDescent="0.25">
      <c r="A67" t="s">
        <v>93</v>
      </c>
      <c r="B67" t="s">
        <v>114</v>
      </c>
      <c r="C67" t="s">
        <v>115</v>
      </c>
      <c r="D67" t="s">
        <v>116</v>
      </c>
      <c r="E67" s="14"/>
    </row>
    <row r="68" spans="1:5" x14ac:dyDescent="0.25">
      <c r="A68" t="s">
        <v>93</v>
      </c>
      <c r="B68" t="s">
        <v>113</v>
      </c>
      <c r="C68" t="s">
        <v>31</v>
      </c>
      <c r="D68" t="s">
        <v>130</v>
      </c>
    </row>
    <row r="69" spans="1:5" x14ac:dyDescent="0.25">
      <c r="A69" t="s">
        <v>251</v>
      </c>
      <c r="B69" t="s">
        <v>319</v>
      </c>
      <c r="C69" t="s">
        <v>29</v>
      </c>
      <c r="D69" t="s">
        <v>30</v>
      </c>
    </row>
    <row r="70" spans="1:5" x14ac:dyDescent="0.25">
      <c r="A70" t="s">
        <v>242</v>
      </c>
      <c r="B70" t="str">
        <f>"1"</f>
        <v>1</v>
      </c>
      <c r="C70" s="15" t="s">
        <v>245</v>
      </c>
      <c r="D70" s="15" t="s">
        <v>273</v>
      </c>
    </row>
    <row r="71" spans="1:5" x14ac:dyDescent="0.25">
      <c r="A71" t="s">
        <v>243</v>
      </c>
      <c r="B71" t="str">
        <f>"1"</f>
        <v>1</v>
      </c>
      <c r="C71" s="15" t="s">
        <v>246</v>
      </c>
      <c r="D71" t="s">
        <v>269</v>
      </c>
    </row>
    <row r="72" spans="1:5" x14ac:dyDescent="0.25">
      <c r="A72" t="s">
        <v>243</v>
      </c>
      <c r="B72" t="str">
        <f>"2"</f>
        <v>2</v>
      </c>
      <c r="C72" s="15" t="s">
        <v>247</v>
      </c>
      <c r="D72" s="15" t="s">
        <v>270</v>
      </c>
    </row>
    <row r="73" spans="1:5" x14ac:dyDescent="0.25">
      <c r="A73" t="s">
        <v>248</v>
      </c>
      <c r="B73" t="str">
        <f>"1"</f>
        <v>1</v>
      </c>
      <c r="C73" s="15" t="s">
        <v>249</v>
      </c>
      <c r="D73" s="15" t="s">
        <v>271</v>
      </c>
    </row>
    <row r="74" spans="1:5" x14ac:dyDescent="0.25">
      <c r="A74" t="s">
        <v>248</v>
      </c>
      <c r="B74" t="str">
        <f>"2"</f>
        <v>2</v>
      </c>
      <c r="C74" s="15" t="s">
        <v>250</v>
      </c>
      <c r="D74" s="15" t="s">
        <v>272</v>
      </c>
    </row>
    <row r="75" spans="1:5" x14ac:dyDescent="0.25">
      <c r="A75" t="s">
        <v>248</v>
      </c>
      <c r="B75" t="str">
        <f>"3"</f>
        <v>3</v>
      </c>
      <c r="C75" t="s">
        <v>29</v>
      </c>
      <c r="D75" t="s">
        <v>30</v>
      </c>
    </row>
  </sheetData>
  <sortState xmlns:xlrd2="http://schemas.microsoft.com/office/spreadsheetml/2017/richdata2" ref="B7:D33">
    <sortCondition ref="D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I5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4" bestFit="1" customWidth="1"/>
    <col min="7" max="7" width="37.570312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18" t="s">
        <v>201</v>
      </c>
      <c r="B1" s="18" t="s">
        <v>202</v>
      </c>
      <c r="C1" s="19" t="s">
        <v>203</v>
      </c>
      <c r="D1" s="19" t="s">
        <v>204</v>
      </c>
      <c r="E1" s="19" t="s">
        <v>205</v>
      </c>
      <c r="F1" s="19" t="s">
        <v>206</v>
      </c>
      <c r="G1" s="19" t="s">
        <v>207</v>
      </c>
      <c r="H1" s="4" t="s">
        <v>208</v>
      </c>
      <c r="I1" s="24" t="s">
        <v>218</v>
      </c>
    </row>
    <row r="2" spans="1:9" x14ac:dyDescent="0.25">
      <c r="A2" t="s">
        <v>200</v>
      </c>
      <c r="B2" t="s">
        <v>199</v>
      </c>
      <c r="C2" t="s">
        <v>291</v>
      </c>
      <c r="D2" t="s">
        <v>291</v>
      </c>
      <c r="E2" t="s">
        <v>299</v>
      </c>
      <c r="F2" t="s">
        <v>300</v>
      </c>
      <c r="G2" t="s">
        <v>302</v>
      </c>
      <c r="H2" s="17" t="s">
        <v>209</v>
      </c>
    </row>
    <row r="3" spans="1:9" x14ac:dyDescent="0.25">
      <c r="A3" t="s">
        <v>261</v>
      </c>
      <c r="B3" t="s">
        <v>199</v>
      </c>
      <c r="C3" t="s">
        <v>313</v>
      </c>
      <c r="D3" t="s">
        <v>313</v>
      </c>
      <c r="E3" t="s">
        <v>299</v>
      </c>
      <c r="F3" t="s">
        <v>300</v>
      </c>
      <c r="G3" t="s">
        <v>315</v>
      </c>
      <c r="H3" s="17" t="s">
        <v>209</v>
      </c>
    </row>
    <row r="4" spans="1:9" x14ac:dyDescent="0.25">
      <c r="A4" t="s">
        <v>294</v>
      </c>
      <c r="B4" t="s">
        <v>199</v>
      </c>
      <c r="C4" t="s">
        <v>295</v>
      </c>
      <c r="D4" t="s">
        <v>295</v>
      </c>
      <c r="E4" t="s">
        <v>299</v>
      </c>
      <c r="F4" t="s">
        <v>300</v>
      </c>
      <c r="G4" t="s">
        <v>303</v>
      </c>
      <c r="H4" s="17" t="s">
        <v>209</v>
      </c>
    </row>
    <row r="5" spans="1:9" x14ac:dyDescent="0.25">
      <c r="A5" t="s">
        <v>312</v>
      </c>
      <c r="B5" t="s">
        <v>199</v>
      </c>
      <c r="C5" t="s">
        <v>311</v>
      </c>
      <c r="D5" t="s">
        <v>311</v>
      </c>
      <c r="E5" t="s">
        <v>299</v>
      </c>
      <c r="F5" t="s">
        <v>300</v>
      </c>
      <c r="G5" t="s">
        <v>314</v>
      </c>
      <c r="H5" s="17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31"/>
  <sheetViews>
    <sheetView workbookViewId="0">
      <pane ySplit="1" topLeftCell="A2" activePane="bottomLeft" state="frozen"/>
      <selection pane="bottomLeft" activeCell="A28" sqref="A28:C31"/>
    </sheetView>
  </sheetViews>
  <sheetFormatPr defaultRowHeight="15" x14ac:dyDescent="0.25"/>
  <cols>
    <col min="1" max="1" width="15.7109375" bestFit="1" customWidth="1"/>
    <col min="2" max="2" width="23.5703125" bestFit="1" customWidth="1"/>
    <col min="3" max="3" width="16.7109375" bestFit="1" customWidth="1"/>
    <col min="4" max="4" width="15.710937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17</v>
      </c>
    </row>
    <row r="2" spans="1:4" x14ac:dyDescent="0.25">
      <c r="A2" t="s">
        <v>159</v>
      </c>
      <c r="B2" t="s">
        <v>133</v>
      </c>
      <c r="C2" t="b">
        <v>0</v>
      </c>
    </row>
    <row r="3" spans="1:4" x14ac:dyDescent="0.25">
      <c r="A3" t="s">
        <v>186</v>
      </c>
      <c r="B3" t="s">
        <v>306</v>
      </c>
      <c r="C3" t="b">
        <v>0</v>
      </c>
    </row>
    <row r="4" spans="1:4" x14ac:dyDescent="0.25">
      <c r="A4" t="s">
        <v>190</v>
      </c>
      <c r="B4" t="s">
        <v>133</v>
      </c>
      <c r="C4" t="b">
        <v>0</v>
      </c>
    </row>
    <row r="5" spans="1:4" x14ac:dyDescent="0.25">
      <c r="A5" t="s">
        <v>193</v>
      </c>
      <c r="B5" t="s">
        <v>306</v>
      </c>
      <c r="C5" t="b">
        <v>0</v>
      </c>
    </row>
    <row r="6" spans="1:4" x14ac:dyDescent="0.25">
      <c r="A6" t="s">
        <v>163</v>
      </c>
      <c r="B6" t="s">
        <v>133</v>
      </c>
      <c r="C6" t="b">
        <v>0</v>
      </c>
    </row>
    <row r="7" spans="1:4" x14ac:dyDescent="0.25">
      <c r="A7" s="5" t="s">
        <v>141</v>
      </c>
      <c r="B7" t="s">
        <v>133</v>
      </c>
      <c r="C7" t="b">
        <v>0</v>
      </c>
    </row>
    <row r="8" spans="1:4" x14ac:dyDescent="0.25">
      <c r="A8" t="s">
        <v>241</v>
      </c>
      <c r="B8" t="s">
        <v>133</v>
      </c>
      <c r="C8" t="b">
        <v>0</v>
      </c>
    </row>
    <row r="9" spans="1:4" x14ac:dyDescent="0.25">
      <c r="A9" t="s">
        <v>238</v>
      </c>
      <c r="B9" t="s">
        <v>133</v>
      </c>
      <c r="C9" t="b">
        <v>0</v>
      </c>
      <c r="D9" s="5"/>
    </row>
    <row r="10" spans="1:4" x14ac:dyDescent="0.25">
      <c r="A10" s="25" t="s">
        <v>231</v>
      </c>
      <c r="B10" t="s">
        <v>306</v>
      </c>
      <c r="C10" t="b">
        <v>0</v>
      </c>
    </row>
    <row r="11" spans="1:4" x14ac:dyDescent="0.25">
      <c r="A11" s="25" t="s">
        <v>222</v>
      </c>
      <c r="B11" t="s">
        <v>133</v>
      </c>
      <c r="C11" t="b">
        <v>0</v>
      </c>
    </row>
    <row r="12" spans="1:4" x14ac:dyDescent="0.25">
      <c r="A12" t="s">
        <v>221</v>
      </c>
      <c r="B12" t="s">
        <v>133</v>
      </c>
      <c r="C12" t="b">
        <v>0</v>
      </c>
      <c r="D12" s="25"/>
    </row>
    <row r="13" spans="1:4" x14ac:dyDescent="0.25">
      <c r="A13" t="s">
        <v>232</v>
      </c>
      <c r="B13" t="s">
        <v>133</v>
      </c>
      <c r="C13" t="b">
        <v>0</v>
      </c>
      <c r="D13" s="25"/>
    </row>
    <row r="14" spans="1:4" x14ac:dyDescent="0.25">
      <c r="A14" t="s">
        <v>138</v>
      </c>
      <c r="B14" t="s">
        <v>306</v>
      </c>
      <c r="C14" t="b">
        <v>0</v>
      </c>
    </row>
    <row r="15" spans="1:4" x14ac:dyDescent="0.25">
      <c r="A15" t="s">
        <v>240</v>
      </c>
      <c r="B15" t="s">
        <v>219</v>
      </c>
      <c r="C15" t="b">
        <v>0</v>
      </c>
    </row>
    <row r="16" spans="1:4" x14ac:dyDescent="0.25">
      <c r="A16" t="s">
        <v>316</v>
      </c>
      <c r="B16" t="s">
        <v>185</v>
      </c>
      <c r="C16" t="b">
        <v>1</v>
      </c>
    </row>
    <row r="17" spans="1:3" x14ac:dyDescent="0.25">
      <c r="A17" t="s">
        <v>234</v>
      </c>
      <c r="B17" t="s">
        <v>133</v>
      </c>
      <c r="C17" t="b">
        <v>0</v>
      </c>
    </row>
    <row r="18" spans="1:3" x14ac:dyDescent="0.25">
      <c r="A18" t="s">
        <v>166</v>
      </c>
      <c r="B18" t="s">
        <v>133</v>
      </c>
      <c r="C18" t="b">
        <v>0</v>
      </c>
    </row>
    <row r="19" spans="1:3" x14ac:dyDescent="0.25">
      <c r="A19" t="s">
        <v>170</v>
      </c>
      <c r="B19" t="s">
        <v>185</v>
      </c>
      <c r="C19" t="b">
        <v>0</v>
      </c>
    </row>
    <row r="20" spans="1:3" x14ac:dyDescent="0.25">
      <c r="A20" t="s">
        <v>147</v>
      </c>
      <c r="B20" t="s">
        <v>306</v>
      </c>
      <c r="C20" t="b">
        <v>0</v>
      </c>
    </row>
    <row r="21" spans="1:3" x14ac:dyDescent="0.25">
      <c r="A21" t="s">
        <v>152</v>
      </c>
      <c r="B21" t="s">
        <v>131</v>
      </c>
      <c r="C21" t="b">
        <v>0</v>
      </c>
    </row>
    <row r="22" spans="1:3" x14ac:dyDescent="0.25">
      <c r="A22" t="s">
        <v>153</v>
      </c>
      <c r="B22" t="s">
        <v>133</v>
      </c>
      <c r="C22" t="b">
        <v>0</v>
      </c>
    </row>
    <row r="23" spans="1:3" x14ac:dyDescent="0.25">
      <c r="A23" t="s">
        <v>156</v>
      </c>
      <c r="B23" t="s">
        <v>133</v>
      </c>
      <c r="C23" t="b">
        <v>0</v>
      </c>
    </row>
    <row r="24" spans="1:3" x14ac:dyDescent="0.25">
      <c r="A24" t="s">
        <v>175</v>
      </c>
      <c r="B24" t="s">
        <v>133</v>
      </c>
      <c r="C24" t="b">
        <v>0</v>
      </c>
    </row>
    <row r="25" spans="1:3" x14ac:dyDescent="0.25">
      <c r="A25" t="s">
        <v>178</v>
      </c>
      <c r="B25" t="s">
        <v>133</v>
      </c>
      <c r="C25" t="b">
        <v>0</v>
      </c>
    </row>
    <row r="26" spans="1:3" x14ac:dyDescent="0.25">
      <c r="A26" t="s">
        <v>173</v>
      </c>
      <c r="B26" t="s">
        <v>133</v>
      </c>
      <c r="C26" t="b">
        <v>0</v>
      </c>
    </row>
    <row r="28" spans="1:3" x14ac:dyDescent="0.25">
      <c r="A28" t="s">
        <v>217</v>
      </c>
      <c r="B28" s="22" t="s">
        <v>219</v>
      </c>
      <c r="C28" t="b">
        <v>0</v>
      </c>
    </row>
    <row r="29" spans="1:3" x14ac:dyDescent="0.25">
      <c r="A29" t="s">
        <v>290</v>
      </c>
      <c r="B29" s="22" t="s">
        <v>219</v>
      </c>
      <c r="C29" t="b">
        <v>0</v>
      </c>
    </row>
    <row r="30" spans="1:3" x14ac:dyDescent="0.25">
      <c r="A30" t="s">
        <v>301</v>
      </c>
      <c r="B30" t="s">
        <v>131</v>
      </c>
      <c r="C30" t="b">
        <v>0</v>
      </c>
    </row>
    <row r="31" spans="1:3" x14ac:dyDescent="0.25">
      <c r="A31" t="s">
        <v>215</v>
      </c>
      <c r="B31" t="s">
        <v>306</v>
      </c>
      <c r="C31" t="b">
        <v>0</v>
      </c>
    </row>
  </sheetData>
  <sortState xmlns:xlrd2="http://schemas.microsoft.com/office/spreadsheetml/2017/richdata2" ref="A2:C26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2019-09-13T11:31:14Z</dcterms:modified>
</cp:coreProperties>
</file>