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D96F47BD-3B64-4E85-8855-ADED814B7DA3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settings" sheetId="1" r:id="rId1"/>
    <sheet name="survey" sheetId="2" r:id="rId2"/>
    <sheet name="queries" sheetId="8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2" i="3"/>
  <c r="B31" i="3"/>
  <c r="B33" i="3" l="1"/>
  <c r="B6" i="3"/>
  <c r="B29" i="3"/>
  <c r="B30" i="3"/>
  <c r="B28" i="3"/>
  <c r="D27" i="3"/>
  <c r="D26" i="3"/>
  <c r="D25" i="3"/>
  <c r="C27" i="3"/>
  <c r="C26" i="3"/>
  <c r="C25" i="3"/>
  <c r="B27" i="3"/>
  <c r="B26" i="3"/>
  <c r="B25" i="3"/>
  <c r="B24" i="3"/>
  <c r="B9" i="3"/>
  <c r="B8" i="3"/>
  <c r="B7" i="3"/>
  <c r="B23" i="3"/>
  <c r="B22" i="3" l="1"/>
  <c r="B21" i="3"/>
  <c r="B12" i="3"/>
  <c r="B11" i="3"/>
  <c r="B10" i="3"/>
  <c r="B5" i="3"/>
  <c r="B4" i="3"/>
  <c r="B3" i="3"/>
  <c r="B2" i="3"/>
</calcChain>
</file>

<file path=xl/sharedStrings.xml><?xml version="1.0" encoding="utf-8"?>
<sst xmlns="http://schemas.openxmlformats.org/spreadsheetml/2006/main" count="626" uniqueCount="303">
  <si>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</si>
  <si>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</si>
  <si>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</si>
  <si>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</si>
  <si>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</si>
  <si>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</si>
  <si>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</si>
  <si>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</si>
  <si>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</si>
  <si>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</si>
  <si>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</si>
  <si>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</si>
  <si>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</si>
  <si>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</si>
  <si>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</si>
  <si>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</si>
  <si>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</si>
  <si>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</si>
  <si>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</si>
  <si>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</si>
  <si>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</si>
  <si>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</si>
  <si>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</si>
  <si>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</si>
  <si>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</si>
  <si>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</si>
  <si>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</si>
  <si>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</si>
  <si>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</si>
  <si>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</si>
  <si>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</si>
  <si>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</si>
  <si>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</si>
  <si>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</si>
  <si>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</si>
  <si>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</si>
  <si>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</si>
  <si>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</si>
  <si>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MADtrial Follow-up Phone</t>
  </si>
  <si>
    <t>begin screen</t>
  </si>
  <si>
    <t>end screen</t>
  </si>
  <si>
    <t xml:space="preserve">  </t>
  </si>
  <si>
    <t>DATSEGUI</t>
  </si>
  <si>
    <t>Data da ligação</t>
  </si>
  <si>
    <t>TELENUM1</t>
  </si>
  <si>
    <t>Assistente</t>
  </si>
  <si>
    <t>ASSISTENTE</t>
  </si>
  <si>
    <t>text</t>
  </si>
  <si>
    <t>Numero de telemovel</t>
  </si>
  <si>
    <t>select_one</t>
  </si>
  <si>
    <t>cham</t>
  </si>
  <si>
    <t>CHAMADA1</t>
  </si>
  <si>
    <t>Seguimento realizado</t>
  </si>
  <si>
    <t>Sem rede</t>
  </si>
  <si>
    <t>não atende o telemovel</t>
  </si>
  <si>
    <t>Numero Incorreto</t>
  </si>
  <si>
    <t>integer</t>
  </si>
  <si>
    <t>TELENUM2</t>
  </si>
  <si>
    <t>CHAMADA2</t>
  </si>
  <si>
    <t>TELENUM3</t>
  </si>
  <si>
    <t>INFORMADOR</t>
  </si>
  <si>
    <t>Informador</t>
  </si>
  <si>
    <t>Outro</t>
  </si>
  <si>
    <t>Ninguem para fornecer informaçeos</t>
  </si>
  <si>
    <t>sim/não</t>
  </si>
  <si>
    <t>VITALCRI</t>
  </si>
  <si>
    <t>sim/não/nãosabe</t>
  </si>
  <si>
    <t>DOD</t>
  </si>
  <si>
    <t>VACHIS</t>
  </si>
  <si>
    <t>A criança recebeu outras vacinas desde que foi vacinada no Simão Mendes?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</si>
  <si>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</si>
  <si>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</si>
  <si>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</si>
  <si>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</si>
  <si>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</si>
  <si>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</si>
  <si>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</si>
  <si>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</si>
  <si>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</si>
  <si>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</si>
  <si>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VACOUTRO</t>
  </si>
  <si>
    <t>Outro Vacina</t>
  </si>
  <si>
    <t>A criança foi internada no hospital desde que foi vacinada contra sarampo em Simão Mendes?</t>
  </si>
  <si>
    <t xml:space="preserve">adate </t>
  </si>
  <si>
    <t>HOSPDATA1</t>
  </si>
  <si>
    <t>if</t>
  </si>
  <si>
    <t>end if</t>
  </si>
  <si>
    <t>HOSPCODE1</t>
  </si>
  <si>
    <t>Local do primeiro Internamento</t>
  </si>
  <si>
    <t>HOSPCAUSA1</t>
  </si>
  <si>
    <t>HOSPDIAS1</t>
  </si>
  <si>
    <t>HOSPI2</t>
  </si>
  <si>
    <t>A criança foi enternada no hospital mais de um vez?</t>
  </si>
  <si>
    <t>HOSPDATA2</t>
  </si>
  <si>
    <t>HOSPCAUSA2</t>
  </si>
  <si>
    <t>HOSPALTA2</t>
  </si>
  <si>
    <t>HOSPCODE2</t>
  </si>
  <si>
    <t>A criança esta ainda internada</t>
  </si>
  <si>
    <t>HOSPI3</t>
  </si>
  <si>
    <t xml:space="preserve">if </t>
  </si>
  <si>
    <t>HOSPDATA3</t>
  </si>
  <si>
    <t>Local do terceiro Internamento</t>
  </si>
  <si>
    <t>HOSPCODE3</t>
  </si>
  <si>
    <t>HOSPCAUSA3</t>
  </si>
  <si>
    <t>HOSPDIAS3</t>
  </si>
  <si>
    <t>HOSPALTA3</t>
  </si>
  <si>
    <t>PODEAUT</t>
  </si>
  <si>
    <t>Podemos visita-lo para fazer mais perguntas sobre a morte de seu filho</t>
  </si>
  <si>
    <t>A criança ainda esta viva?</t>
  </si>
  <si>
    <t>A criança foi Internada no hospital mais de duas vezes?</t>
  </si>
  <si>
    <t>note</t>
  </si>
  <si>
    <t>data('VITALCRI')=="2"</t>
  </si>
  <si>
    <t>HOSPALTA1</t>
  </si>
  <si>
    <t>HOSPDIAS2</t>
  </si>
  <si>
    <t>assign</t>
  </si>
  <si>
    <t>adate.today()</t>
  </si>
  <si>
    <t>select_one_with_other</t>
  </si>
  <si>
    <t>ass</t>
  </si>
  <si>
    <t>CHAMADA3</t>
  </si>
  <si>
    <t>data('CHAMADA1') != '1'</t>
  </si>
  <si>
    <t>data('CHAMADA2') != '1'</t>
  </si>
  <si>
    <t>data('CHAMADA1') == '1' || data('CHAMADA2') == '1' || data('CHAMADA3') == '1'</t>
  </si>
  <si>
    <t>inf</t>
  </si>
  <si>
    <t>Mother</t>
  </si>
  <si>
    <t>Mãe</t>
  </si>
  <si>
    <t>Father</t>
  </si>
  <si>
    <t>Pai</t>
  </si>
  <si>
    <t>Other caretaker</t>
  </si>
  <si>
    <t>Tutor</t>
  </si>
  <si>
    <t>No one to provide information</t>
  </si>
  <si>
    <t>dodns</t>
  </si>
  <si>
    <t>ns</t>
  </si>
  <si>
    <t>Don't know</t>
  </si>
  <si>
    <t>Não Sabe</t>
  </si>
  <si>
    <t>"D:NS,M:NS,Y:NS"</t>
  </si>
  <si>
    <t>Idade - ano(s)</t>
  </si>
  <si>
    <t>Age - month(s)</t>
  </si>
  <si>
    <t>Idade - mes(es)</t>
  </si>
  <si>
    <t>data('dodns') != null</t>
  </si>
  <si>
    <t>DODANO</t>
  </si>
  <si>
    <t>DODMES</t>
  </si>
  <si>
    <t>data('DOD')=="D:NS,M:NS,Y:NS"</t>
  </si>
  <si>
    <t>data('VACHIS') == '1'</t>
  </si>
  <si>
    <t>data('HOSPI')=="1"</t>
  </si>
  <si>
    <t>HOSPI</t>
  </si>
  <si>
    <t>HOSPIVEZ</t>
  </si>
  <si>
    <t>Quantos vezes?</t>
  </si>
  <si>
    <t>vezes</t>
  </si>
  <si>
    <t>More than 3 times</t>
  </si>
  <si>
    <t>data('HOSPIVEZ') &gt; 0</t>
  </si>
  <si>
    <t>hospalta</t>
  </si>
  <si>
    <t>The child still admitted</t>
  </si>
  <si>
    <t>data('HOSPIVEZ') == '33'</t>
  </si>
  <si>
    <t>data('HOSPIVEZ') == '33' &amp;&amp; data('HOSPI2')=="1"</t>
  </si>
  <si>
    <t>data('HOSPI3')=="1" || data('HOSPIVEZ') == '3' || data('HOSPIVEZ') == '77'</t>
  </si>
  <si>
    <t>data('HOSPI2')=="1" || data('HOSPIVEZ') == '3' || data('HOSPIVEZ') == '2' || data('HOSPIVEZ') == '77'</t>
  </si>
  <si>
    <t>Sim</t>
  </si>
  <si>
    <t>Não</t>
  </si>
  <si>
    <t>Não sabe</t>
  </si>
  <si>
    <t>data('PODEAUT') == '1'</t>
  </si>
  <si>
    <t>select_one_dropdown</t>
  </si>
  <si>
    <t>reg</t>
  </si>
  <si>
    <t>REG</t>
  </si>
  <si>
    <t>Região</t>
  </si>
  <si>
    <t>Region</t>
  </si>
  <si>
    <t>TABNOME</t>
  </si>
  <si>
    <t>Tabanca</t>
  </si>
  <si>
    <t>MORNOME</t>
  </si>
  <si>
    <t>Measles</t>
  </si>
  <si>
    <t>Amarelo</t>
  </si>
  <si>
    <t>Yellow fever</t>
  </si>
  <si>
    <t>Febre amarelo</t>
  </si>
  <si>
    <t>Ou</t>
  </si>
  <si>
    <t>Other</t>
  </si>
  <si>
    <t>Date of call</t>
  </si>
  <si>
    <t>Assistant</t>
  </si>
  <si>
    <t>Is the child still alive?</t>
  </si>
  <si>
    <t>Has the child received other vaccines since being vaccinated at Simão Mendes?</t>
  </si>
  <si>
    <t>What vaccines?</t>
  </si>
  <si>
    <t>Other Vaccine</t>
  </si>
  <si>
    <t>Has the child been admitted to hospital since being vaccinated against measles in Simão Mendes?</t>
  </si>
  <si>
    <t>How many times?</t>
  </si>
  <si>
    <t>Cause of first admission</t>
  </si>
  <si>
    <t>Length of first internment in days</t>
  </si>
  <si>
    <t>Has the child been hospitalized more than once?</t>
  </si>
  <si>
    <t>Has the child been admitted to hospital more than twice?</t>
  </si>
  <si>
    <t>We can visit you to ask more questions about your child's death.</t>
  </si>
  <si>
    <t>Phone 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</si>
  <si>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</si>
  <si>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</si>
  <si>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</si>
  <si>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</si>
  <si>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</si>
  <si>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If you cannot get information on the first call, call each number three times</t>
  </si>
  <si>
    <t>Se voce não conseguir obter informação na primeira chamada, liga cada numero trez vezes</t>
  </si>
  <si>
    <t>START</t>
  </si>
  <si>
    <t>now()</t>
  </si>
  <si>
    <t>Informant</t>
  </si>
  <si>
    <t>Data do falecimento</t>
  </si>
  <si>
    <t>Date of death</t>
  </si>
  <si>
    <t>Age year(s)</t>
  </si>
  <si>
    <t>Data do primeiro internamento</t>
  </si>
  <si>
    <t>Date of first admission</t>
  </si>
  <si>
    <t>Location of first admission</t>
  </si>
  <si>
    <t>reg_csv</t>
  </si>
  <si>
    <t>hc_csv</t>
  </si>
  <si>
    <t>Health center / hospital: &lt;b&gt;{{data.HOSPCODE1}}&lt;/b&gt;</t>
  </si>
  <si>
    <t>Centro de saúde / hospital: &lt;b&gt;{{data.HOSPCODE1}}&lt;/b&gt;</t>
  </si>
  <si>
    <t>reghosp1</t>
  </si>
  <si>
    <t>Region: &lt;b&gt;{{data.reghosp1}}&lt;/b&gt;</t>
  </si>
  <si>
    <t>Região: &lt;b&gt;{{data.reghosp1}}&lt;/b&gt;</t>
  </si>
  <si>
    <t>hospcode1ns</t>
  </si>
  <si>
    <t>data('hospcode1ns') != null</t>
  </si>
  <si>
    <t>data('hospcode1ns')</t>
  </si>
  <si>
    <t>choice_filter</t>
  </si>
  <si>
    <t>choice_item.reg === data('reghosp1')</t>
  </si>
  <si>
    <t>dontknowhosp</t>
  </si>
  <si>
    <t>Other place</t>
  </si>
  <si>
    <t>Outro lugar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</si>
  <si>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</si>
  <si>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</si>
  <si>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</si>
  <si>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</si>
  <si>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</si>
  <si>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</si>
  <si>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</si>
  <si>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</si>
  <si>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</si>
  <si>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uri</t>
  </si>
  <si>
    <t>callback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</si>
  <si>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</si>
  <si>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</si>
  <si>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</si>
  <si>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</si>
  <si>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Date of second admission</t>
  </si>
  <si>
    <t>Location of second admission</t>
  </si>
  <si>
    <t>reghosp2</t>
  </si>
  <si>
    <t>Region: &lt;b&gt;{{data.reghosp2}}&lt;/b&gt;</t>
  </si>
  <si>
    <t>Região: &lt;b&gt;{{data.reghosp2}}&lt;/b&gt;</t>
  </si>
  <si>
    <t>Health center / hospital: &lt;b&gt;{{data.HOSPCODE2}}&lt;/b&gt;</t>
  </si>
  <si>
    <t>Centro de saúde / hospital: &lt;b&gt;{{data.HOSPCODE2}}&lt;/b&gt;</t>
  </si>
  <si>
    <t>hospcode2ns</t>
  </si>
  <si>
    <t>data('hospcode2ns') != null</t>
  </si>
  <si>
    <t>data('hospcode2ns')</t>
  </si>
  <si>
    <t>choice_item.reg === data('reghosp2')</t>
  </si>
  <si>
    <t>Causa do primeiro internamento</t>
  </si>
  <si>
    <t>Causa do segundo internamento</t>
  </si>
  <si>
    <t>Local do segundo internamento</t>
  </si>
  <si>
    <t>Data do segundo internamento</t>
  </si>
  <si>
    <t>Duração do primeiro internamento em dias</t>
  </si>
  <si>
    <t>Length of second admission in days</t>
  </si>
  <si>
    <t>Duração do segundo internamento em dias</t>
  </si>
  <si>
    <t>reghosp3</t>
  </si>
  <si>
    <t>Region: &lt;b&gt;{{data.reghosp3}}&lt;/b&gt;</t>
  </si>
  <si>
    <t>Região: &lt;b&gt;{{data.reghosp3}}&lt;/b&gt;</t>
  </si>
  <si>
    <t>Health center / hospital: &lt;b&gt;{{data.HOSPCODE3}}&lt;/b&gt;</t>
  </si>
  <si>
    <t>Centro de saúde / hospital: &lt;b&gt;{{data.HOSPCODE3}}&lt;/b&gt;</t>
  </si>
  <si>
    <t>choice_item.reg === data('reghosp3')</t>
  </si>
  <si>
    <t>hospcode3ns</t>
  </si>
  <si>
    <t>data('hospcode3ns') != null</t>
  </si>
  <si>
    <t>data('hospcode3ns')</t>
  </si>
  <si>
    <t>Data do terceiro internamento</t>
  </si>
  <si>
    <t>Causa do terceiro internamento</t>
  </si>
  <si>
    <t>Duração do terceiro internamento em dias</t>
  </si>
  <si>
    <t>Cause of third admission</t>
  </si>
  <si>
    <t>Length of third internment in days</t>
  </si>
  <si>
    <t>Date of third admission</t>
  </si>
  <si>
    <t>Location of third admission</t>
  </si>
  <si>
    <t>MADtrail Seguimento Telemovel</t>
  </si>
  <si>
    <t>Yes</t>
  </si>
  <si>
    <t>No</t>
  </si>
  <si>
    <t>Assistant 1</t>
  </si>
  <si>
    <t>Assistente 1</t>
  </si>
  <si>
    <t>No network</t>
  </si>
  <si>
    <t>Incorrect Number</t>
  </si>
  <si>
    <t>Doesn't answer the phone</t>
  </si>
  <si>
    <t>Follow up possible</t>
  </si>
  <si>
    <t>Mais de 3 vezes</t>
  </si>
  <si>
    <t>Name of morança</t>
  </si>
  <si>
    <t>Nome da morança</t>
  </si>
  <si>
    <t>Oio</t>
  </si>
  <si>
    <t>Biombo</t>
  </si>
  <si>
    <t>Gabu</t>
  </si>
  <si>
    <t>Cacheu</t>
  </si>
  <si>
    <t>Bafata</t>
  </si>
  <si>
    <t>Quinara</t>
  </si>
  <si>
    <t>Tombali</t>
  </si>
  <si>
    <t>Burbaque</t>
  </si>
  <si>
    <t>Bolama</t>
  </si>
  <si>
    <t>Sao Domigos</t>
  </si>
  <si>
    <t>MSF Bafata</t>
  </si>
  <si>
    <t>The date cannot be in the future:</t>
  </si>
  <si>
    <t>A data não pode estar no futuro:</t>
  </si>
  <si>
    <t>adate.diffInDays(data('DATSEGUI'), data('DOD'))&lt;1 || adate.hasUncertainty(data('DOD'))</t>
  </si>
  <si>
    <t>data('IDADEMES')&lt;13 || data('DOB')!="D:NS,M:NS,Y:NS"</t>
  </si>
  <si>
    <t>Must be less than 13:</t>
  </si>
  <si>
    <t>Deve ser menor que 13:</t>
  </si>
  <si>
    <t>1ª chamada</t>
  </si>
  <si>
    <t>1st call</t>
  </si>
  <si>
    <t>2nd call</t>
  </si>
  <si>
    <t>3rd call</t>
  </si>
  <si>
    <t>2ª chamada</t>
  </si>
  <si>
    <t>3ª chamada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</si>
</sst>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37</v>
      </c>
    </row>
    <row r="5" spans="1:6" x14ac:dyDescent="0.25">
      <c r="A5" t="s">
        <v>5</v>
      </c>
      <c r="B5" t="s">
        <v>37</v>
      </c>
      <c r="C5" t="s">
        <v>38</v>
      </c>
      <c r="D5" t="s">
        <v>268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8"/>
  <sheetViews>
    <sheetView zoomScaleNormal="100" workbookViewId="0">
      <pane ySplit="1" topLeftCell="A2" activePane="bottomLeft" state="frozen"/>
      <selection pane="bottomLeft" activeCell="D3" activeCellId="1" sqref="F3:F124 D3:D12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9" bestFit="1" customWidth="1"/>
    <col min="10" max="10" width="30.7109375" customWidth="1"/>
    <col min="11" max="11" width="37.42578125" bestFit="1" customWidth="1"/>
    <col min="12" max="12" width="30.28515625" bestFit="1" customWidth="1"/>
    <col min="13" max="13" width="23" bestFit="1" customWidth="1"/>
    <col min="14" max="14" width="27.42578125" customWidth="1"/>
    <col min="15" max="15" width="31.7109375" bestFit="1" customWidth="1"/>
  </cols>
  <sheetData>
    <row r="1" spans="1:15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188</v>
      </c>
      <c r="K1" s="5" t="s">
        <v>189</v>
      </c>
      <c r="L1" s="5" t="s">
        <v>190</v>
      </c>
      <c r="M1" s="5" t="s">
        <v>191</v>
      </c>
      <c r="N1" s="5" t="s">
        <v>192</v>
      </c>
      <c r="O1" s="5" t="s">
        <v>214</v>
      </c>
    </row>
    <row r="2" spans="1:15" x14ac:dyDescent="0.25">
      <c r="B2" t="s">
        <v>39</v>
      </c>
    </row>
    <row r="3" spans="1:15" x14ac:dyDescent="0.25">
      <c r="D3" t="s">
        <v>114</v>
      </c>
      <c r="F3" t="s">
        <v>195</v>
      </c>
      <c r="I3" t="s">
        <v>196</v>
      </c>
    </row>
    <row r="4" spans="1:15" x14ac:dyDescent="0.25">
      <c r="D4" t="s">
        <v>114</v>
      </c>
      <c r="F4" t="s">
        <v>42</v>
      </c>
      <c r="I4" t="s">
        <v>115</v>
      </c>
    </row>
    <row r="5" spans="1:15" x14ac:dyDescent="0.25">
      <c r="D5" t="s">
        <v>30</v>
      </c>
      <c r="F5" t="s">
        <v>42</v>
      </c>
      <c r="G5" t="s">
        <v>174</v>
      </c>
      <c r="H5" t="s">
        <v>43</v>
      </c>
    </row>
    <row r="6" spans="1:15" x14ac:dyDescent="0.25">
      <c r="D6" t="s">
        <v>116</v>
      </c>
      <c r="E6" t="s">
        <v>117</v>
      </c>
      <c r="F6" t="s">
        <v>46</v>
      </c>
      <c r="G6" t="s">
        <v>175</v>
      </c>
      <c r="H6" t="s">
        <v>45</v>
      </c>
    </row>
    <row r="7" spans="1:15" x14ac:dyDescent="0.25">
      <c r="B7" t="s">
        <v>40</v>
      </c>
    </row>
    <row r="8" spans="1:15" x14ac:dyDescent="0.25">
      <c r="B8" t="s">
        <v>39</v>
      </c>
    </row>
    <row r="9" spans="1:15" x14ac:dyDescent="0.25">
      <c r="D9" t="s">
        <v>56</v>
      </c>
      <c r="F9" t="s">
        <v>44</v>
      </c>
      <c r="G9" t="s">
        <v>187</v>
      </c>
      <c r="H9" t="s">
        <v>48</v>
      </c>
      <c r="M9" t="s">
        <v>193</v>
      </c>
      <c r="N9" t="s">
        <v>194</v>
      </c>
    </row>
    <row r="10" spans="1:15" x14ac:dyDescent="0.25">
      <c r="D10" t="s">
        <v>49</v>
      </c>
      <c r="E10" s="4" t="s">
        <v>50</v>
      </c>
      <c r="F10" t="s">
        <v>51</v>
      </c>
      <c r="G10" t="s">
        <v>298</v>
      </c>
      <c r="H10" t="s">
        <v>297</v>
      </c>
    </row>
    <row r="11" spans="1:15" x14ac:dyDescent="0.25">
      <c r="B11" t="s">
        <v>40</v>
      </c>
      <c r="G11" s="11"/>
    </row>
    <row r="12" spans="1:15" x14ac:dyDescent="0.25">
      <c r="B12" t="s">
        <v>85</v>
      </c>
      <c r="C12" t="s">
        <v>119</v>
      </c>
      <c r="G12" s="11"/>
    </row>
    <row r="13" spans="1:15" x14ac:dyDescent="0.25">
      <c r="B13" t="s">
        <v>39</v>
      </c>
    </row>
    <row r="14" spans="1:15" x14ac:dyDescent="0.25">
      <c r="D14" t="s">
        <v>56</v>
      </c>
      <c r="F14" t="s">
        <v>57</v>
      </c>
      <c r="G14" t="s">
        <v>187</v>
      </c>
      <c r="H14" t="s">
        <v>48</v>
      </c>
      <c r="M14" t="s">
        <v>193</v>
      </c>
      <c r="N14" t="s">
        <v>194</v>
      </c>
    </row>
    <row r="15" spans="1:15" x14ac:dyDescent="0.25">
      <c r="D15" t="s">
        <v>49</v>
      </c>
      <c r="E15" t="s">
        <v>50</v>
      </c>
      <c r="F15" t="s">
        <v>58</v>
      </c>
      <c r="G15" t="s">
        <v>299</v>
      </c>
      <c r="H15" t="s">
        <v>301</v>
      </c>
    </row>
    <row r="16" spans="1:15" x14ac:dyDescent="0.25">
      <c r="B16" t="s">
        <v>40</v>
      </c>
    </row>
    <row r="17" spans="2:14" x14ac:dyDescent="0.25">
      <c r="B17" t="s">
        <v>85</v>
      </c>
      <c r="C17" t="s">
        <v>120</v>
      </c>
    </row>
    <row r="18" spans="2:14" x14ac:dyDescent="0.25">
      <c r="B18" t="s">
        <v>39</v>
      </c>
    </row>
    <row r="19" spans="2:14" x14ac:dyDescent="0.25">
      <c r="C19" t="s">
        <v>41</v>
      </c>
      <c r="D19" t="s">
        <v>56</v>
      </c>
      <c r="F19" t="s">
        <v>59</v>
      </c>
      <c r="G19" t="s">
        <v>187</v>
      </c>
      <c r="H19" t="s">
        <v>48</v>
      </c>
      <c r="M19" t="s">
        <v>193</v>
      </c>
      <c r="N19" t="s">
        <v>194</v>
      </c>
    </row>
    <row r="20" spans="2:14" x14ac:dyDescent="0.25">
      <c r="D20" t="s">
        <v>49</v>
      </c>
      <c r="E20" t="s">
        <v>50</v>
      </c>
      <c r="F20" t="s">
        <v>118</v>
      </c>
      <c r="G20" t="s">
        <v>300</v>
      </c>
      <c r="H20" t="s">
        <v>302</v>
      </c>
    </row>
    <row r="21" spans="2:14" x14ac:dyDescent="0.25">
      <c r="B21" t="s">
        <v>40</v>
      </c>
    </row>
    <row r="22" spans="2:14" x14ac:dyDescent="0.25">
      <c r="B22" t="s">
        <v>86</v>
      </c>
    </row>
    <row r="23" spans="2:14" x14ac:dyDescent="0.25">
      <c r="B23" t="s">
        <v>86</v>
      </c>
    </row>
    <row r="24" spans="2:14" x14ac:dyDescent="0.25">
      <c r="B24" t="s">
        <v>85</v>
      </c>
      <c r="C24" t="s">
        <v>121</v>
      </c>
    </row>
    <row r="25" spans="2:14" x14ac:dyDescent="0.25">
      <c r="B25" t="s">
        <v>39</v>
      </c>
    </row>
    <row r="26" spans="2:14" x14ac:dyDescent="0.25">
      <c r="D26" t="s">
        <v>116</v>
      </c>
      <c r="E26" t="s">
        <v>122</v>
      </c>
      <c r="F26" t="s">
        <v>60</v>
      </c>
      <c r="G26" t="s">
        <v>197</v>
      </c>
      <c r="H26" t="s">
        <v>61</v>
      </c>
    </row>
    <row r="27" spans="2:14" x14ac:dyDescent="0.25">
      <c r="B27" t="s">
        <v>40</v>
      </c>
    </row>
    <row r="28" spans="2:14" x14ac:dyDescent="0.25">
      <c r="B28" t="s">
        <v>39</v>
      </c>
    </row>
    <row r="29" spans="2:14" x14ac:dyDescent="0.25">
      <c r="D29" t="s">
        <v>49</v>
      </c>
      <c r="E29" t="s">
        <v>66</v>
      </c>
      <c r="F29" t="s">
        <v>65</v>
      </c>
      <c r="G29" t="s">
        <v>176</v>
      </c>
      <c r="H29" t="s">
        <v>108</v>
      </c>
    </row>
    <row r="30" spans="2:14" x14ac:dyDescent="0.25">
      <c r="B30" t="s">
        <v>85</v>
      </c>
      <c r="C30" t="s">
        <v>111</v>
      </c>
    </row>
    <row r="31" spans="2:14" x14ac:dyDescent="0.25">
      <c r="D31" t="s">
        <v>30</v>
      </c>
      <c r="F31" t="s">
        <v>67</v>
      </c>
      <c r="G31" t="s">
        <v>199</v>
      </c>
      <c r="H31" t="s">
        <v>198</v>
      </c>
      <c r="J31" t="s">
        <v>293</v>
      </c>
      <c r="K31" t="s">
        <v>291</v>
      </c>
      <c r="L31" t="s">
        <v>292</v>
      </c>
    </row>
    <row r="32" spans="2:14" x14ac:dyDescent="0.25">
      <c r="D32" t="s">
        <v>70</v>
      </c>
      <c r="E32" t="s">
        <v>131</v>
      </c>
      <c r="F32" t="s">
        <v>130</v>
      </c>
    </row>
    <row r="33" spans="2:12" x14ac:dyDescent="0.25">
      <c r="B33" t="s">
        <v>85</v>
      </c>
      <c r="C33" t="s">
        <v>138</v>
      </c>
    </row>
    <row r="34" spans="2:12" x14ac:dyDescent="0.25">
      <c r="D34" t="s">
        <v>114</v>
      </c>
      <c r="F34" t="s">
        <v>67</v>
      </c>
      <c r="I34" s="12" t="s">
        <v>134</v>
      </c>
    </row>
    <row r="35" spans="2:12" x14ac:dyDescent="0.25">
      <c r="B35" t="s">
        <v>86</v>
      </c>
    </row>
    <row r="36" spans="2:12" x14ac:dyDescent="0.25">
      <c r="B36" t="s">
        <v>85</v>
      </c>
      <c r="C36" t="s">
        <v>141</v>
      </c>
    </row>
    <row r="37" spans="2:12" x14ac:dyDescent="0.25">
      <c r="D37" t="s">
        <v>56</v>
      </c>
      <c r="F37" t="s">
        <v>139</v>
      </c>
      <c r="G37" t="s">
        <v>200</v>
      </c>
      <c r="H37" t="s">
        <v>135</v>
      </c>
    </row>
    <row r="38" spans="2:12" x14ac:dyDescent="0.25">
      <c r="D38" t="s">
        <v>56</v>
      </c>
      <c r="F38" t="s">
        <v>140</v>
      </c>
      <c r="G38" t="s">
        <v>136</v>
      </c>
      <c r="H38" t="s">
        <v>137</v>
      </c>
      <c r="J38" t="s">
        <v>294</v>
      </c>
      <c r="K38" t="s">
        <v>295</v>
      </c>
      <c r="L38" t="s">
        <v>296</v>
      </c>
    </row>
    <row r="39" spans="2:12" x14ac:dyDescent="0.25">
      <c r="B39" t="s">
        <v>86</v>
      </c>
    </row>
    <row r="40" spans="2:12" x14ac:dyDescent="0.25">
      <c r="B40" t="s">
        <v>86</v>
      </c>
    </row>
    <row r="41" spans="2:12" x14ac:dyDescent="0.25">
      <c r="B41" t="s">
        <v>40</v>
      </c>
    </row>
    <row r="42" spans="2:12" x14ac:dyDescent="0.25">
      <c r="B42" t="s">
        <v>39</v>
      </c>
    </row>
    <row r="43" spans="2:12" x14ac:dyDescent="0.25">
      <c r="D43" t="s">
        <v>49</v>
      </c>
      <c r="E43" t="s">
        <v>66</v>
      </c>
      <c r="F43" t="s">
        <v>68</v>
      </c>
      <c r="G43" t="s">
        <v>177</v>
      </c>
      <c r="H43" t="s">
        <v>69</v>
      </c>
    </row>
    <row r="44" spans="2:12" x14ac:dyDescent="0.25">
      <c r="B44" t="s">
        <v>40</v>
      </c>
    </row>
    <row r="45" spans="2:12" x14ac:dyDescent="0.25">
      <c r="B45" t="s">
        <v>85</v>
      </c>
      <c r="C45" t="s">
        <v>142</v>
      </c>
    </row>
    <row r="46" spans="2:12" x14ac:dyDescent="0.25">
      <c r="B46" t="s">
        <v>39</v>
      </c>
    </row>
    <row r="47" spans="2:12" x14ac:dyDescent="0.25">
      <c r="D47" t="s">
        <v>70</v>
      </c>
      <c r="E47" t="s">
        <v>71</v>
      </c>
      <c r="F47" t="s">
        <v>72</v>
      </c>
      <c r="G47" t="s">
        <v>178</v>
      </c>
      <c r="H47" t="s">
        <v>73</v>
      </c>
    </row>
    <row r="48" spans="2:12" x14ac:dyDescent="0.25">
      <c r="D48" t="s">
        <v>47</v>
      </c>
      <c r="F48" t="s">
        <v>80</v>
      </c>
      <c r="G48" t="s">
        <v>179</v>
      </c>
      <c r="H48" t="s">
        <v>81</v>
      </c>
    </row>
    <row r="49" spans="2:15" x14ac:dyDescent="0.25">
      <c r="B49" t="s">
        <v>40</v>
      </c>
    </row>
    <row r="50" spans="2:15" x14ac:dyDescent="0.25">
      <c r="B50" t="s">
        <v>86</v>
      </c>
    </row>
    <row r="51" spans="2:15" x14ac:dyDescent="0.25">
      <c r="B51" t="s">
        <v>39</v>
      </c>
    </row>
    <row r="52" spans="2:15" x14ac:dyDescent="0.25">
      <c r="D52" t="s">
        <v>49</v>
      </c>
      <c r="E52" t="s">
        <v>66</v>
      </c>
      <c r="F52" t="s">
        <v>144</v>
      </c>
      <c r="G52" t="s">
        <v>180</v>
      </c>
      <c r="H52" t="s">
        <v>82</v>
      </c>
    </row>
    <row r="53" spans="2:15" x14ac:dyDescent="0.25">
      <c r="B53" t="s">
        <v>85</v>
      </c>
      <c r="C53" t="s">
        <v>143</v>
      </c>
    </row>
    <row r="54" spans="2:15" x14ac:dyDescent="0.25">
      <c r="D54" t="s">
        <v>49</v>
      </c>
      <c r="E54" t="s">
        <v>147</v>
      </c>
      <c r="F54" t="s">
        <v>145</v>
      </c>
      <c r="G54" t="s">
        <v>181</v>
      </c>
      <c r="H54" t="s">
        <v>146</v>
      </c>
    </row>
    <row r="55" spans="2:15" x14ac:dyDescent="0.25">
      <c r="B55" t="s">
        <v>86</v>
      </c>
    </row>
    <row r="56" spans="2:15" x14ac:dyDescent="0.25">
      <c r="B56" t="s">
        <v>40</v>
      </c>
    </row>
    <row r="57" spans="2:15" x14ac:dyDescent="0.25">
      <c r="B57" t="s">
        <v>85</v>
      </c>
      <c r="C57" t="s">
        <v>149</v>
      </c>
    </row>
    <row r="58" spans="2:15" x14ac:dyDescent="0.25">
      <c r="B58" t="s">
        <v>39</v>
      </c>
      <c r="H58" s="4"/>
    </row>
    <row r="59" spans="2:15" x14ac:dyDescent="0.25">
      <c r="D59" t="s">
        <v>83</v>
      </c>
      <c r="F59" t="s">
        <v>84</v>
      </c>
      <c r="G59" t="s">
        <v>202</v>
      </c>
      <c r="H59" s="4" t="s">
        <v>201</v>
      </c>
    </row>
    <row r="60" spans="2:15" x14ac:dyDescent="0.25">
      <c r="D60" t="s">
        <v>110</v>
      </c>
      <c r="G60" t="s">
        <v>203</v>
      </c>
      <c r="H60" s="4" t="s">
        <v>88</v>
      </c>
    </row>
    <row r="61" spans="2:15" x14ac:dyDescent="0.25">
      <c r="D61" t="s">
        <v>160</v>
      </c>
      <c r="E61" t="s">
        <v>204</v>
      </c>
      <c r="F61" t="s">
        <v>208</v>
      </c>
      <c r="G61" t="s">
        <v>209</v>
      </c>
      <c r="H61" t="s">
        <v>210</v>
      </c>
    </row>
    <row r="62" spans="2:15" x14ac:dyDescent="0.25">
      <c r="D62" t="s">
        <v>160</v>
      </c>
      <c r="E62" t="s">
        <v>205</v>
      </c>
      <c r="F62" t="s">
        <v>87</v>
      </c>
      <c r="G62" t="s">
        <v>206</v>
      </c>
      <c r="H62" t="s">
        <v>207</v>
      </c>
      <c r="O62" s="13" t="s">
        <v>215</v>
      </c>
    </row>
    <row r="63" spans="2:15" x14ac:dyDescent="0.25">
      <c r="D63" t="s">
        <v>70</v>
      </c>
      <c r="E63" t="s">
        <v>216</v>
      </c>
      <c r="F63" t="s">
        <v>211</v>
      </c>
      <c r="J63" s="13"/>
    </row>
    <row r="64" spans="2:15" x14ac:dyDescent="0.25">
      <c r="B64" t="s">
        <v>85</v>
      </c>
      <c r="C64" t="s">
        <v>212</v>
      </c>
      <c r="J64" s="13"/>
    </row>
    <row r="65" spans="2:10" x14ac:dyDescent="0.25">
      <c r="D65" t="s">
        <v>114</v>
      </c>
      <c r="F65" t="s">
        <v>87</v>
      </c>
      <c r="I65" t="s">
        <v>213</v>
      </c>
      <c r="J65" s="13"/>
    </row>
    <row r="66" spans="2:10" x14ac:dyDescent="0.25">
      <c r="B66" t="s">
        <v>86</v>
      </c>
      <c r="J66" s="13"/>
    </row>
    <row r="67" spans="2:10" x14ac:dyDescent="0.25">
      <c r="B67" t="s">
        <v>40</v>
      </c>
      <c r="H67" s="4"/>
    </row>
    <row r="68" spans="2:10" x14ac:dyDescent="0.25">
      <c r="B68" t="s">
        <v>39</v>
      </c>
      <c r="H68" s="4"/>
    </row>
    <row r="69" spans="2:10" x14ac:dyDescent="0.25">
      <c r="D69" t="s">
        <v>47</v>
      </c>
      <c r="F69" t="s">
        <v>89</v>
      </c>
      <c r="G69" t="s">
        <v>182</v>
      </c>
      <c r="H69" s="4" t="s">
        <v>245</v>
      </c>
    </row>
    <row r="70" spans="2:10" x14ac:dyDescent="0.25">
      <c r="D70" t="s">
        <v>56</v>
      </c>
      <c r="F70" t="s">
        <v>90</v>
      </c>
      <c r="G70" t="s">
        <v>183</v>
      </c>
      <c r="H70" s="4" t="s">
        <v>249</v>
      </c>
    </row>
    <row r="71" spans="2:10" x14ac:dyDescent="0.25">
      <c r="D71" t="s">
        <v>70</v>
      </c>
      <c r="E71" t="s">
        <v>150</v>
      </c>
      <c r="F71" t="s">
        <v>112</v>
      </c>
      <c r="H71" s="4"/>
    </row>
    <row r="72" spans="2:10" x14ac:dyDescent="0.25">
      <c r="B72" t="s">
        <v>40</v>
      </c>
      <c r="H72" s="4"/>
    </row>
    <row r="73" spans="2:10" x14ac:dyDescent="0.25">
      <c r="B73" t="s">
        <v>85</v>
      </c>
      <c r="C73" t="s">
        <v>152</v>
      </c>
      <c r="H73" s="4"/>
    </row>
    <row r="74" spans="2:10" x14ac:dyDescent="0.25">
      <c r="B74" t="s">
        <v>39</v>
      </c>
    </row>
    <row r="75" spans="2:10" x14ac:dyDescent="0.25">
      <c r="D75" t="s">
        <v>49</v>
      </c>
      <c r="E75" t="s">
        <v>66</v>
      </c>
      <c r="F75" t="s">
        <v>91</v>
      </c>
      <c r="G75" t="s">
        <v>184</v>
      </c>
      <c r="H75" t="s">
        <v>92</v>
      </c>
    </row>
    <row r="76" spans="2:10" x14ac:dyDescent="0.25">
      <c r="B76" t="s">
        <v>40</v>
      </c>
    </row>
    <row r="77" spans="2:10" x14ac:dyDescent="0.25">
      <c r="B77" t="s">
        <v>86</v>
      </c>
    </row>
    <row r="78" spans="2:10" x14ac:dyDescent="0.25">
      <c r="B78" t="s">
        <v>85</v>
      </c>
      <c r="C78" t="s">
        <v>155</v>
      </c>
    </row>
    <row r="79" spans="2:10" x14ac:dyDescent="0.25">
      <c r="B79" t="s">
        <v>39</v>
      </c>
      <c r="H79" s="4"/>
    </row>
    <row r="80" spans="2:10" x14ac:dyDescent="0.25">
      <c r="D80" t="s">
        <v>83</v>
      </c>
      <c r="F80" t="s">
        <v>93</v>
      </c>
      <c r="G80" t="s">
        <v>234</v>
      </c>
      <c r="H80" t="s">
        <v>248</v>
      </c>
    </row>
    <row r="81" spans="2:15" x14ac:dyDescent="0.25">
      <c r="D81" t="s">
        <v>110</v>
      </c>
      <c r="G81" t="s">
        <v>235</v>
      </c>
      <c r="H81" s="4" t="s">
        <v>247</v>
      </c>
    </row>
    <row r="82" spans="2:15" x14ac:dyDescent="0.25">
      <c r="D82" t="s">
        <v>160</v>
      </c>
      <c r="E82" t="s">
        <v>204</v>
      </c>
      <c r="F82" t="s">
        <v>236</v>
      </c>
      <c r="G82" t="s">
        <v>237</v>
      </c>
      <c r="H82" t="s">
        <v>238</v>
      </c>
    </row>
    <row r="83" spans="2:15" x14ac:dyDescent="0.25">
      <c r="D83" t="s">
        <v>160</v>
      </c>
      <c r="E83" t="s">
        <v>205</v>
      </c>
      <c r="F83" t="s">
        <v>96</v>
      </c>
      <c r="G83" t="s">
        <v>239</v>
      </c>
      <c r="H83" t="s">
        <v>240</v>
      </c>
      <c r="O83" s="13" t="s">
        <v>244</v>
      </c>
    </row>
    <row r="84" spans="2:15" x14ac:dyDescent="0.25">
      <c r="D84" t="s">
        <v>70</v>
      </c>
      <c r="E84" t="s">
        <v>216</v>
      </c>
      <c r="F84" t="s">
        <v>241</v>
      </c>
      <c r="J84" s="13"/>
    </row>
    <row r="85" spans="2:15" x14ac:dyDescent="0.25">
      <c r="B85" t="s">
        <v>85</v>
      </c>
      <c r="C85" t="s">
        <v>242</v>
      </c>
      <c r="J85" s="13"/>
    </row>
    <row r="86" spans="2:15" x14ac:dyDescent="0.25">
      <c r="D86" t="s">
        <v>114</v>
      </c>
      <c r="F86" t="s">
        <v>96</v>
      </c>
      <c r="I86" t="s">
        <v>243</v>
      </c>
      <c r="J86" s="13"/>
    </row>
    <row r="87" spans="2:15" x14ac:dyDescent="0.25">
      <c r="B87" t="s">
        <v>86</v>
      </c>
      <c r="J87" s="13"/>
    </row>
    <row r="88" spans="2:15" x14ac:dyDescent="0.25">
      <c r="B88" t="s">
        <v>40</v>
      </c>
      <c r="H88" s="4"/>
    </row>
    <row r="89" spans="2:15" x14ac:dyDescent="0.25">
      <c r="B89" t="s">
        <v>39</v>
      </c>
      <c r="H89" s="4"/>
    </row>
    <row r="90" spans="2:15" x14ac:dyDescent="0.25">
      <c r="D90" t="s">
        <v>47</v>
      </c>
      <c r="F90" t="s">
        <v>94</v>
      </c>
      <c r="G90" t="s">
        <v>182</v>
      </c>
      <c r="H90" s="4" t="s">
        <v>246</v>
      </c>
    </row>
    <row r="91" spans="2:15" x14ac:dyDescent="0.25">
      <c r="D91" t="s">
        <v>56</v>
      </c>
      <c r="F91" t="s">
        <v>113</v>
      </c>
      <c r="G91" t="s">
        <v>250</v>
      </c>
      <c r="H91" t="s">
        <v>251</v>
      </c>
    </row>
    <row r="92" spans="2:15" x14ac:dyDescent="0.25">
      <c r="D92" t="s">
        <v>70</v>
      </c>
      <c r="E92" t="s">
        <v>150</v>
      </c>
      <c r="F92" t="s">
        <v>95</v>
      </c>
      <c r="H92" s="4"/>
    </row>
    <row r="93" spans="2:15" x14ac:dyDescent="0.25">
      <c r="B93" t="s">
        <v>40</v>
      </c>
      <c r="H93" s="4"/>
    </row>
    <row r="94" spans="2:15" x14ac:dyDescent="0.25">
      <c r="B94" t="s">
        <v>86</v>
      </c>
    </row>
    <row r="95" spans="2:15" x14ac:dyDescent="0.25">
      <c r="B95" t="s">
        <v>85</v>
      </c>
      <c r="C95" t="s">
        <v>153</v>
      </c>
    </row>
    <row r="96" spans="2:15" x14ac:dyDescent="0.25">
      <c r="B96" t="s">
        <v>39</v>
      </c>
    </row>
    <row r="97" spans="2:15" x14ac:dyDescent="0.25">
      <c r="D97" t="s">
        <v>49</v>
      </c>
      <c r="E97" t="s">
        <v>66</v>
      </c>
      <c r="F97" t="s">
        <v>98</v>
      </c>
      <c r="G97" t="s">
        <v>185</v>
      </c>
      <c r="H97" t="s">
        <v>109</v>
      </c>
    </row>
    <row r="98" spans="2:15" x14ac:dyDescent="0.25">
      <c r="B98" t="s">
        <v>40</v>
      </c>
    </row>
    <row r="99" spans="2:15" x14ac:dyDescent="0.25">
      <c r="B99" t="s">
        <v>86</v>
      </c>
    </row>
    <row r="100" spans="2:15" x14ac:dyDescent="0.25">
      <c r="B100" t="s">
        <v>99</v>
      </c>
      <c r="C100" t="s">
        <v>154</v>
      </c>
    </row>
    <row r="101" spans="2:15" x14ac:dyDescent="0.25">
      <c r="B101" t="s">
        <v>39</v>
      </c>
      <c r="H101" s="4"/>
    </row>
    <row r="102" spans="2:15" x14ac:dyDescent="0.25">
      <c r="D102" t="s">
        <v>83</v>
      </c>
      <c r="F102" t="s">
        <v>100</v>
      </c>
      <c r="G102" t="s">
        <v>266</v>
      </c>
      <c r="H102" s="4" t="s">
        <v>261</v>
      </c>
    </row>
    <row r="103" spans="2:15" x14ac:dyDescent="0.25">
      <c r="D103" t="s">
        <v>110</v>
      </c>
      <c r="G103" t="s">
        <v>267</v>
      </c>
      <c r="H103" s="4" t="s">
        <v>101</v>
      </c>
    </row>
    <row r="104" spans="2:15" x14ac:dyDescent="0.25">
      <c r="D104" t="s">
        <v>160</v>
      </c>
      <c r="E104" t="s">
        <v>204</v>
      </c>
      <c r="F104" t="s">
        <v>252</v>
      </c>
      <c r="G104" t="s">
        <v>253</v>
      </c>
      <c r="H104" t="s">
        <v>254</v>
      </c>
    </row>
    <row r="105" spans="2:15" x14ac:dyDescent="0.25">
      <c r="D105" t="s">
        <v>160</v>
      </c>
      <c r="E105" t="s">
        <v>205</v>
      </c>
      <c r="F105" t="s">
        <v>102</v>
      </c>
      <c r="G105" t="s">
        <v>255</v>
      </c>
      <c r="H105" t="s">
        <v>256</v>
      </c>
      <c r="O105" s="13" t="s">
        <v>257</v>
      </c>
    </row>
    <row r="106" spans="2:15" x14ac:dyDescent="0.25">
      <c r="D106" t="s">
        <v>70</v>
      </c>
      <c r="E106" t="s">
        <v>216</v>
      </c>
      <c r="F106" t="s">
        <v>258</v>
      </c>
      <c r="J106" s="13"/>
    </row>
    <row r="107" spans="2:15" x14ac:dyDescent="0.25">
      <c r="B107" t="s">
        <v>85</v>
      </c>
      <c r="C107" t="s">
        <v>259</v>
      </c>
      <c r="J107" s="13"/>
    </row>
    <row r="108" spans="2:15" x14ac:dyDescent="0.25">
      <c r="D108" t="s">
        <v>114</v>
      </c>
      <c r="F108" t="s">
        <v>102</v>
      </c>
      <c r="I108" t="s">
        <v>260</v>
      </c>
      <c r="J108" s="13"/>
    </row>
    <row r="109" spans="2:15" x14ac:dyDescent="0.25">
      <c r="B109" t="s">
        <v>86</v>
      </c>
      <c r="J109" s="13"/>
    </row>
    <row r="110" spans="2:15" x14ac:dyDescent="0.25">
      <c r="B110" t="s">
        <v>40</v>
      </c>
      <c r="H110" s="4"/>
    </row>
    <row r="111" spans="2:15" x14ac:dyDescent="0.25">
      <c r="B111" t="s">
        <v>39</v>
      </c>
      <c r="H111" s="4"/>
    </row>
    <row r="112" spans="2:15" x14ac:dyDescent="0.25">
      <c r="D112" t="s">
        <v>47</v>
      </c>
      <c r="F112" t="s">
        <v>103</v>
      </c>
      <c r="G112" t="s">
        <v>264</v>
      </c>
      <c r="H112" s="4" t="s">
        <v>262</v>
      </c>
    </row>
    <row r="113" spans="2:8" x14ac:dyDescent="0.25">
      <c r="D113" t="s">
        <v>56</v>
      </c>
      <c r="F113" t="s">
        <v>104</v>
      </c>
      <c r="G113" t="s">
        <v>265</v>
      </c>
      <c r="H113" s="4" t="s">
        <v>263</v>
      </c>
    </row>
    <row r="114" spans="2:8" x14ac:dyDescent="0.25">
      <c r="D114" t="s">
        <v>70</v>
      </c>
      <c r="E114" t="s">
        <v>150</v>
      </c>
      <c r="F114" t="s">
        <v>105</v>
      </c>
      <c r="H114" s="4"/>
    </row>
    <row r="115" spans="2:8" x14ac:dyDescent="0.25">
      <c r="B115" t="s">
        <v>40</v>
      </c>
      <c r="H115" s="4"/>
    </row>
    <row r="116" spans="2:8" x14ac:dyDescent="0.25">
      <c r="B116" t="s">
        <v>86</v>
      </c>
    </row>
    <row r="117" spans="2:8" x14ac:dyDescent="0.25">
      <c r="B117" t="s">
        <v>86</v>
      </c>
    </row>
    <row r="118" spans="2:8" x14ac:dyDescent="0.25">
      <c r="B118" t="s">
        <v>85</v>
      </c>
      <c r="C118" t="s">
        <v>111</v>
      </c>
    </row>
    <row r="119" spans="2:8" x14ac:dyDescent="0.25">
      <c r="B119" t="s">
        <v>39</v>
      </c>
    </row>
    <row r="120" spans="2:8" x14ac:dyDescent="0.25">
      <c r="D120" t="s">
        <v>49</v>
      </c>
      <c r="E120" t="s">
        <v>64</v>
      </c>
      <c r="F120" t="s">
        <v>106</v>
      </c>
      <c r="G120" t="s">
        <v>186</v>
      </c>
      <c r="H120" t="s">
        <v>107</v>
      </c>
    </row>
    <row r="121" spans="2:8" x14ac:dyDescent="0.25">
      <c r="B121" t="s">
        <v>85</v>
      </c>
      <c r="C121" t="s">
        <v>159</v>
      </c>
    </row>
    <row r="122" spans="2:8" x14ac:dyDescent="0.25">
      <c r="D122" t="s">
        <v>160</v>
      </c>
      <c r="E122" t="s">
        <v>161</v>
      </c>
      <c r="F122" t="s">
        <v>162</v>
      </c>
      <c r="G122" t="s">
        <v>164</v>
      </c>
      <c r="H122" t="s">
        <v>163</v>
      </c>
    </row>
    <row r="123" spans="2:8" x14ac:dyDescent="0.25">
      <c r="D123" t="s">
        <v>47</v>
      </c>
      <c r="F123" t="s">
        <v>165</v>
      </c>
      <c r="G123" t="s">
        <v>166</v>
      </c>
      <c r="H123" t="s">
        <v>166</v>
      </c>
    </row>
    <row r="124" spans="2:8" x14ac:dyDescent="0.25">
      <c r="D124" t="s">
        <v>47</v>
      </c>
      <c r="F124" t="s">
        <v>167</v>
      </c>
      <c r="G124" t="s">
        <v>278</v>
      </c>
      <c r="H124" t="s">
        <v>279</v>
      </c>
    </row>
    <row r="125" spans="2:8" x14ac:dyDescent="0.25">
      <c r="B125" t="s">
        <v>86</v>
      </c>
    </row>
    <row r="126" spans="2:8" x14ac:dyDescent="0.25">
      <c r="B126" t="s">
        <v>40</v>
      </c>
    </row>
    <row r="127" spans="2:8" x14ac:dyDescent="0.25">
      <c r="B127" t="s">
        <v>86</v>
      </c>
    </row>
    <row r="128" spans="2:8" x14ac:dyDescent="0.25">
      <c r="B128" t="s">
        <v>86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89F-BD4B-4FB8-941E-A2F1BA51DC5F}">
  <dimension ref="A1:K3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x14ac:dyDescent="0.25">
      <c r="A1" s="5" t="s">
        <v>219</v>
      </c>
      <c r="B1" s="5" t="s">
        <v>220</v>
      </c>
      <c r="C1" s="14" t="s">
        <v>221</v>
      </c>
      <c r="D1" s="14" t="s">
        <v>222</v>
      </c>
      <c r="E1" s="14" t="s">
        <v>223</v>
      </c>
      <c r="F1" s="14" t="s">
        <v>224</v>
      </c>
      <c r="G1" s="14" t="s">
        <v>225</v>
      </c>
      <c r="H1" s="5" t="s">
        <v>226</v>
      </c>
      <c r="I1" s="14" t="s">
        <v>227</v>
      </c>
      <c r="J1" s="5" t="s">
        <v>228</v>
      </c>
      <c r="K1" s="5" t="s">
        <v>229</v>
      </c>
    </row>
    <row r="2" spans="1:11" ht="135" x14ac:dyDescent="0.25">
      <c r="A2" t="s">
        <v>204</v>
      </c>
      <c r="B2" t="s">
        <v>230</v>
      </c>
      <c r="J2" t="s">
        <v>231</v>
      </c>
      <c r="K2" s="7" t="s">
        <v>232</v>
      </c>
    </row>
    <row r="3" spans="1:11" ht="75" x14ac:dyDescent="0.25">
      <c r="A3" t="s">
        <v>205</v>
      </c>
      <c r="B3" t="s">
        <v>230</v>
      </c>
      <c r="J3" t="s">
        <v>231</v>
      </c>
      <c r="K3" s="7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50</v>
      </c>
      <c r="B2" t="str">
        <f>"1"</f>
        <v>1</v>
      </c>
      <c r="C2" t="s">
        <v>276</v>
      </c>
      <c r="D2" t="s">
        <v>52</v>
      </c>
    </row>
    <row r="3" spans="1:4" x14ac:dyDescent="0.25">
      <c r="A3" t="s">
        <v>50</v>
      </c>
      <c r="B3" s="2" t="str">
        <f>"2"</f>
        <v>2</v>
      </c>
      <c r="C3" s="2" t="s">
        <v>273</v>
      </c>
      <c r="D3" s="2" t="s">
        <v>53</v>
      </c>
    </row>
    <row r="4" spans="1:4" x14ac:dyDescent="0.25">
      <c r="A4" t="s">
        <v>50</v>
      </c>
      <c r="B4" t="str">
        <f>"3"</f>
        <v>3</v>
      </c>
      <c r="C4" t="s">
        <v>275</v>
      </c>
      <c r="D4" s="2" t="s">
        <v>54</v>
      </c>
    </row>
    <row r="5" spans="1:4" x14ac:dyDescent="0.25">
      <c r="A5" t="s">
        <v>50</v>
      </c>
      <c r="B5" t="str">
        <f>"4"</f>
        <v>4</v>
      </c>
      <c r="C5" t="s">
        <v>274</v>
      </c>
      <c r="D5" s="2" t="s">
        <v>55</v>
      </c>
    </row>
    <row r="6" spans="1:4" x14ac:dyDescent="0.25">
      <c r="A6" t="s">
        <v>50</v>
      </c>
      <c r="B6" t="str">
        <f>"5"</f>
        <v>5</v>
      </c>
      <c r="C6" t="s">
        <v>129</v>
      </c>
      <c r="D6" s="2" t="s">
        <v>63</v>
      </c>
    </row>
    <row r="7" spans="1:4" x14ac:dyDescent="0.25">
      <c r="A7" t="s">
        <v>122</v>
      </c>
      <c r="B7" t="str">
        <f>"1"</f>
        <v>1</v>
      </c>
      <c r="C7" t="s">
        <v>123</v>
      </c>
      <c r="D7" t="s">
        <v>124</v>
      </c>
    </row>
    <row r="8" spans="1:4" x14ac:dyDescent="0.25">
      <c r="A8" t="s">
        <v>122</v>
      </c>
      <c r="B8" t="str">
        <f>"2"</f>
        <v>2</v>
      </c>
      <c r="C8" t="s">
        <v>125</v>
      </c>
      <c r="D8" t="s">
        <v>126</v>
      </c>
    </row>
    <row r="9" spans="1:4" x14ac:dyDescent="0.25">
      <c r="A9" t="s">
        <v>122</v>
      </c>
      <c r="B9" t="str">
        <f>"3"</f>
        <v>3</v>
      </c>
      <c r="C9" t="s">
        <v>127</v>
      </c>
      <c r="D9" t="s">
        <v>128</v>
      </c>
    </row>
    <row r="10" spans="1:4" x14ac:dyDescent="0.25">
      <c r="A10" t="s">
        <v>66</v>
      </c>
      <c r="B10" t="str">
        <f>"1"</f>
        <v>1</v>
      </c>
      <c r="C10" t="s">
        <v>269</v>
      </c>
      <c r="D10" s="2" t="s">
        <v>156</v>
      </c>
    </row>
    <row r="11" spans="1:4" x14ac:dyDescent="0.25">
      <c r="A11" t="s">
        <v>66</v>
      </c>
      <c r="B11" t="str">
        <f>"2"</f>
        <v>2</v>
      </c>
      <c r="C11" t="s">
        <v>270</v>
      </c>
      <c r="D11" s="2" t="s">
        <v>157</v>
      </c>
    </row>
    <row r="12" spans="1:4" x14ac:dyDescent="0.25">
      <c r="A12" t="s">
        <v>66</v>
      </c>
      <c r="B12" t="str">
        <f>"3"</f>
        <v>3</v>
      </c>
      <c r="C12" t="s">
        <v>132</v>
      </c>
      <c r="D12" s="2" t="s">
        <v>158</v>
      </c>
    </row>
    <row r="13" spans="1:4" x14ac:dyDescent="0.25">
      <c r="A13" t="s">
        <v>71</v>
      </c>
      <c r="B13" t="s">
        <v>74</v>
      </c>
      <c r="C13" t="s">
        <v>74</v>
      </c>
      <c r="D13" t="s">
        <v>74</v>
      </c>
    </row>
    <row r="14" spans="1:4" x14ac:dyDescent="0.25">
      <c r="A14" t="s">
        <v>71</v>
      </c>
      <c r="B14" t="s">
        <v>75</v>
      </c>
      <c r="C14" t="s">
        <v>75</v>
      </c>
      <c r="D14" t="s">
        <v>75</v>
      </c>
    </row>
    <row r="15" spans="1:4" x14ac:dyDescent="0.25">
      <c r="A15" t="s">
        <v>71</v>
      </c>
      <c r="B15" t="s">
        <v>76</v>
      </c>
      <c r="C15" t="s">
        <v>76</v>
      </c>
      <c r="D15" t="s">
        <v>76</v>
      </c>
    </row>
    <row r="16" spans="1:4" x14ac:dyDescent="0.25">
      <c r="A16" t="s">
        <v>71</v>
      </c>
      <c r="B16" t="s">
        <v>77</v>
      </c>
      <c r="C16" t="s">
        <v>77</v>
      </c>
      <c r="D16" t="s">
        <v>77</v>
      </c>
    </row>
    <row r="17" spans="1:4" x14ac:dyDescent="0.25">
      <c r="A17" t="s">
        <v>71</v>
      </c>
      <c r="B17" t="s">
        <v>78</v>
      </c>
      <c r="C17" t="s">
        <v>78</v>
      </c>
      <c r="D17" t="s">
        <v>78</v>
      </c>
    </row>
    <row r="18" spans="1:4" x14ac:dyDescent="0.25">
      <c r="A18" t="s">
        <v>71</v>
      </c>
      <c r="B18" t="s">
        <v>79</v>
      </c>
      <c r="C18" t="s">
        <v>168</v>
      </c>
      <c r="D18" t="s">
        <v>79</v>
      </c>
    </row>
    <row r="19" spans="1:4" x14ac:dyDescent="0.25">
      <c r="A19" t="s">
        <v>71</v>
      </c>
      <c r="B19" t="s">
        <v>169</v>
      </c>
      <c r="C19" t="s">
        <v>170</v>
      </c>
      <c r="D19" t="s">
        <v>171</v>
      </c>
    </row>
    <row r="20" spans="1:4" x14ac:dyDescent="0.25">
      <c r="A20" t="s">
        <v>71</v>
      </c>
      <c r="B20" t="s">
        <v>172</v>
      </c>
      <c r="C20" t="s">
        <v>173</v>
      </c>
      <c r="D20" t="s">
        <v>62</v>
      </c>
    </row>
    <row r="21" spans="1:4" x14ac:dyDescent="0.25">
      <c r="A21" t="s">
        <v>64</v>
      </c>
      <c r="B21" t="str">
        <f>"1"</f>
        <v>1</v>
      </c>
      <c r="C21" t="s">
        <v>269</v>
      </c>
      <c r="D21" s="2" t="s">
        <v>156</v>
      </c>
    </row>
    <row r="22" spans="1:4" x14ac:dyDescent="0.25">
      <c r="A22" t="s">
        <v>64</v>
      </c>
      <c r="B22" t="str">
        <f>"2"</f>
        <v>2</v>
      </c>
      <c r="C22" t="s">
        <v>270</v>
      </c>
      <c r="D22" s="2" t="s">
        <v>157</v>
      </c>
    </row>
    <row r="23" spans="1:4" x14ac:dyDescent="0.25">
      <c r="A23" t="s">
        <v>117</v>
      </c>
      <c r="B23" t="str">
        <f>"1"</f>
        <v>1</v>
      </c>
      <c r="C23" t="s">
        <v>271</v>
      </c>
      <c r="D23" t="s">
        <v>272</v>
      </c>
    </row>
    <row r="24" spans="1:4" x14ac:dyDescent="0.25">
      <c r="A24" t="s">
        <v>131</v>
      </c>
      <c r="B24" t="str">
        <f>"99"</f>
        <v>99</v>
      </c>
      <c r="C24" t="s">
        <v>132</v>
      </c>
      <c r="D24" t="s">
        <v>133</v>
      </c>
    </row>
    <row r="25" spans="1:4" x14ac:dyDescent="0.25">
      <c r="A25" t="s">
        <v>147</v>
      </c>
      <c r="B25" t="str">
        <f>"1"</f>
        <v>1</v>
      </c>
      <c r="C25" t="str">
        <f>"1"</f>
        <v>1</v>
      </c>
      <c r="D25" t="str">
        <f>"1"</f>
        <v>1</v>
      </c>
    </row>
    <row r="26" spans="1:4" x14ac:dyDescent="0.25">
      <c r="A26" t="s">
        <v>147</v>
      </c>
      <c r="B26" t="str">
        <f>"2"</f>
        <v>2</v>
      </c>
      <c r="C26" t="str">
        <f>"2"</f>
        <v>2</v>
      </c>
      <c r="D26" t="str">
        <f>"2"</f>
        <v>2</v>
      </c>
    </row>
    <row r="27" spans="1:4" x14ac:dyDescent="0.25">
      <c r="A27" t="s">
        <v>147</v>
      </c>
      <c r="B27" t="str">
        <f>"3"</f>
        <v>3</v>
      </c>
      <c r="C27" t="str">
        <f>"3"</f>
        <v>3</v>
      </c>
      <c r="D27" t="str">
        <f>"3"</f>
        <v>3</v>
      </c>
    </row>
    <row r="28" spans="1:4" x14ac:dyDescent="0.25">
      <c r="A28" t="s">
        <v>147</v>
      </c>
      <c r="B28" t="str">
        <f>"77"</f>
        <v>77</v>
      </c>
      <c r="C28" t="s">
        <v>148</v>
      </c>
      <c r="D28" t="s">
        <v>277</v>
      </c>
    </row>
    <row r="29" spans="1:4" x14ac:dyDescent="0.25">
      <c r="A29" t="s">
        <v>147</v>
      </c>
      <c r="B29" t="str">
        <f>"33"</f>
        <v>33</v>
      </c>
      <c r="C29" t="s">
        <v>132</v>
      </c>
      <c r="D29" t="s">
        <v>133</v>
      </c>
    </row>
    <row r="30" spans="1:4" x14ac:dyDescent="0.25">
      <c r="A30" t="s">
        <v>150</v>
      </c>
      <c r="B30" t="str">
        <f>"1"</f>
        <v>1</v>
      </c>
      <c r="C30" t="s">
        <v>151</v>
      </c>
      <c r="D30" t="s">
        <v>97</v>
      </c>
    </row>
    <row r="31" spans="1:4" x14ac:dyDescent="0.25">
      <c r="A31" t="s">
        <v>216</v>
      </c>
      <c r="B31" t="str">
        <f>"8888"</f>
        <v>8888</v>
      </c>
      <c r="C31" t="s">
        <v>217</v>
      </c>
      <c r="D31" t="s">
        <v>218</v>
      </c>
    </row>
    <row r="32" spans="1:4" x14ac:dyDescent="0.25">
      <c r="A32" t="s">
        <v>216</v>
      </c>
      <c r="B32" t="str">
        <f>"9999"</f>
        <v>9999</v>
      </c>
      <c r="C32" t="s">
        <v>132</v>
      </c>
      <c r="D32" t="s">
        <v>158</v>
      </c>
    </row>
    <row r="33" spans="1:4" x14ac:dyDescent="0.25">
      <c r="A33" t="s">
        <v>161</v>
      </c>
      <c r="B33" t="str">
        <f>"1"</f>
        <v>1</v>
      </c>
      <c r="C33" t="s">
        <v>280</v>
      </c>
      <c r="D33" t="s">
        <v>280</v>
      </c>
    </row>
    <row r="34" spans="1:4" x14ac:dyDescent="0.25">
      <c r="A34" t="s">
        <v>161</v>
      </c>
      <c r="B34" t="str">
        <f>"2"</f>
        <v>2</v>
      </c>
      <c r="C34" t="s">
        <v>281</v>
      </c>
      <c r="D34" t="s">
        <v>281</v>
      </c>
    </row>
    <row r="35" spans="1:4" x14ac:dyDescent="0.25">
      <c r="A35" t="s">
        <v>161</v>
      </c>
      <c r="B35" t="str">
        <f>"5"</f>
        <v>5</v>
      </c>
      <c r="C35" t="s">
        <v>282</v>
      </c>
      <c r="D35" t="s">
        <v>282</v>
      </c>
    </row>
    <row r="36" spans="1:4" x14ac:dyDescent="0.25">
      <c r="A36" t="s">
        <v>161</v>
      </c>
      <c r="B36" t="str">
        <f>"7"</f>
        <v>7</v>
      </c>
      <c r="C36" t="s">
        <v>283</v>
      </c>
      <c r="D36" t="s">
        <v>283</v>
      </c>
    </row>
    <row r="37" spans="1:4" x14ac:dyDescent="0.25">
      <c r="A37" t="s">
        <v>161</v>
      </c>
      <c r="B37" t="str">
        <f>"8"</f>
        <v>8</v>
      </c>
      <c r="C37" t="s">
        <v>284</v>
      </c>
      <c r="D37" t="s">
        <v>284</v>
      </c>
    </row>
    <row r="38" spans="1:4" x14ac:dyDescent="0.25">
      <c r="A38" t="s">
        <v>161</v>
      </c>
      <c r="B38" t="str">
        <f>"11"</f>
        <v>11</v>
      </c>
      <c r="C38" t="s">
        <v>285</v>
      </c>
      <c r="D38" t="s">
        <v>285</v>
      </c>
    </row>
    <row r="39" spans="1:4" x14ac:dyDescent="0.25">
      <c r="A39" t="s">
        <v>161</v>
      </c>
      <c r="B39" t="str">
        <f>"12"</f>
        <v>12</v>
      </c>
      <c r="C39" t="s">
        <v>286</v>
      </c>
      <c r="D39" t="s">
        <v>286</v>
      </c>
    </row>
    <row r="40" spans="1:4" x14ac:dyDescent="0.25">
      <c r="A40" t="s">
        <v>161</v>
      </c>
      <c r="B40" t="str">
        <f>"13"</f>
        <v>13</v>
      </c>
      <c r="C40" t="s">
        <v>287</v>
      </c>
      <c r="D40" t="s">
        <v>287</v>
      </c>
    </row>
    <row r="41" spans="1:4" x14ac:dyDescent="0.25">
      <c r="A41" t="s">
        <v>161</v>
      </c>
      <c r="B41" t="str">
        <f>"14"</f>
        <v>14</v>
      </c>
      <c r="C41" t="s">
        <v>288</v>
      </c>
      <c r="D41" t="s">
        <v>288</v>
      </c>
    </row>
    <row r="42" spans="1:4" x14ac:dyDescent="0.25">
      <c r="A42" t="s">
        <v>161</v>
      </c>
      <c r="B42" t="str">
        <f>"15"</f>
        <v>15</v>
      </c>
      <c r="C42" t="s">
        <v>289</v>
      </c>
      <c r="D42" t="s">
        <v>289</v>
      </c>
    </row>
    <row r="43" spans="1:4" x14ac:dyDescent="0.25">
      <c r="A43" t="s">
        <v>161</v>
      </c>
      <c r="B43" t="str">
        <f>"16"</f>
        <v>16</v>
      </c>
      <c r="C43" t="s">
        <v>290</v>
      </c>
      <c r="D43" t="s">
        <v>290</v>
      </c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  <c r="D52" s="2"/>
    </row>
    <row r="54" spans="1:4" x14ac:dyDescent="0.25">
      <c r="B54" s="8"/>
    </row>
    <row r="55" spans="1:4" x14ac:dyDescent="0.25">
      <c r="B55" s="8"/>
    </row>
    <row r="56" spans="1:4" x14ac:dyDescent="0.25">
      <c r="B56" s="8"/>
    </row>
    <row r="57" spans="1:4" x14ac:dyDescent="0.25">
      <c r="B57" s="8"/>
    </row>
    <row r="58" spans="1:4" x14ac:dyDescent="0.25">
      <c r="B58" s="8"/>
    </row>
    <row r="59" spans="1:4" x14ac:dyDescent="0.25">
      <c r="B59" s="8"/>
    </row>
    <row r="60" spans="1:4" x14ac:dyDescent="0.25">
      <c r="B60" s="8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  <c r="C85" s="8"/>
    </row>
    <row r="86" spans="2:3" x14ac:dyDescent="0.25">
      <c r="B86" s="8"/>
      <c r="C86" s="8"/>
    </row>
    <row r="87" spans="2:3" x14ac:dyDescent="0.25">
      <c r="B87" s="8"/>
      <c r="C87" s="8"/>
    </row>
    <row r="88" spans="2:3" x14ac:dyDescent="0.25">
      <c r="B88" s="8"/>
      <c r="C88" s="8"/>
    </row>
    <row r="89" spans="2:3" x14ac:dyDescent="0.25">
      <c r="B89" s="8"/>
      <c r="C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C92" s="8"/>
    </row>
    <row r="93" spans="2:3" x14ac:dyDescent="0.25">
      <c r="B93" s="8"/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</row>
    <row r="112" spans="2:3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8"/>
  <sheetViews>
    <sheetView tabSelected="1" workbookViewId="0">
      <pane ySplit="1" topLeftCell="A2" activePane="bottomLeft" state="frozen"/>
      <selection pane="bottomLeft" activeCell="C44" sqref="C4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15</v>
      </c>
    </row>
    <row r="2" spans="1:3" x14ac:dyDescent="0.25">
      <c r="A2" t="s">
        <v>46</v>
      </c>
      <c r="B2" t="s">
        <v>116</v>
      </c>
      <c r="C2" t="b">
        <v>0</v>
      </c>
    </row>
    <row r="3" spans="1:3" x14ac:dyDescent="0.25">
      <c r="A3" t="s">
        <v>51</v>
      </c>
      <c r="B3" t="s">
        <v>49</v>
      </c>
      <c r="C3" t="b">
        <v>0</v>
      </c>
    </row>
    <row r="4" spans="1:3" x14ac:dyDescent="0.25">
      <c r="A4" t="s">
        <v>58</v>
      </c>
      <c r="B4" t="s">
        <v>49</v>
      </c>
      <c r="C4" t="b">
        <v>0</v>
      </c>
    </row>
    <row r="5" spans="1:3" x14ac:dyDescent="0.25">
      <c r="A5" t="s">
        <v>118</v>
      </c>
      <c r="B5" t="s">
        <v>49</v>
      </c>
      <c r="C5" t="b">
        <v>0</v>
      </c>
    </row>
    <row r="6" spans="1:3" x14ac:dyDescent="0.25">
      <c r="A6" t="s">
        <v>42</v>
      </c>
      <c r="B6" t="s">
        <v>30</v>
      </c>
      <c r="C6" t="b">
        <v>0</v>
      </c>
    </row>
    <row r="7" spans="1:3" x14ac:dyDescent="0.25">
      <c r="A7" t="s">
        <v>67</v>
      </c>
      <c r="B7" t="s">
        <v>30</v>
      </c>
      <c r="C7" t="b">
        <v>0</v>
      </c>
    </row>
    <row r="8" spans="1:3" x14ac:dyDescent="0.25">
      <c r="A8" t="s">
        <v>139</v>
      </c>
      <c r="B8" t="s">
        <v>56</v>
      </c>
      <c r="C8" t="b">
        <v>0</v>
      </c>
    </row>
    <row r="9" spans="1:3" x14ac:dyDescent="0.25">
      <c r="A9" t="s">
        <v>140</v>
      </c>
      <c r="B9" t="s">
        <v>56</v>
      </c>
      <c r="C9" t="b">
        <v>0</v>
      </c>
    </row>
    <row r="10" spans="1:3" x14ac:dyDescent="0.25">
      <c r="A10" t="s">
        <v>130</v>
      </c>
      <c r="B10" t="s">
        <v>70</v>
      </c>
      <c r="C10" t="b">
        <v>1</v>
      </c>
    </row>
    <row r="11" spans="1:3" x14ac:dyDescent="0.25">
      <c r="A11" t="s">
        <v>112</v>
      </c>
      <c r="B11" t="s">
        <v>70</v>
      </c>
      <c r="C11" t="b">
        <v>0</v>
      </c>
    </row>
    <row r="12" spans="1:3" x14ac:dyDescent="0.25">
      <c r="A12" t="s">
        <v>95</v>
      </c>
      <c r="B12" t="s">
        <v>70</v>
      </c>
      <c r="C12" t="b">
        <v>0</v>
      </c>
    </row>
    <row r="13" spans="1:3" x14ac:dyDescent="0.25">
      <c r="A13" t="s">
        <v>105</v>
      </c>
      <c r="B13" t="s">
        <v>70</v>
      </c>
      <c r="C13" t="b">
        <v>0</v>
      </c>
    </row>
    <row r="14" spans="1:3" x14ac:dyDescent="0.25">
      <c r="A14" t="s">
        <v>89</v>
      </c>
      <c r="B14" t="s">
        <v>47</v>
      </c>
      <c r="C14" t="b">
        <v>0</v>
      </c>
    </row>
    <row r="15" spans="1:3" x14ac:dyDescent="0.25">
      <c r="A15" t="s">
        <v>94</v>
      </c>
      <c r="B15" t="s">
        <v>47</v>
      </c>
      <c r="C15" t="b">
        <v>0</v>
      </c>
    </row>
    <row r="16" spans="1:3" x14ac:dyDescent="0.25">
      <c r="A16" t="s">
        <v>103</v>
      </c>
      <c r="B16" t="s">
        <v>47</v>
      </c>
      <c r="C16" t="b">
        <v>0</v>
      </c>
    </row>
    <row r="17" spans="1:3" x14ac:dyDescent="0.25">
      <c r="A17" t="s">
        <v>87</v>
      </c>
      <c r="B17" t="s">
        <v>160</v>
      </c>
      <c r="C17" t="b">
        <v>0</v>
      </c>
    </row>
    <row r="18" spans="1:3" x14ac:dyDescent="0.25">
      <c r="A18" t="s">
        <v>211</v>
      </c>
      <c r="B18" t="s">
        <v>70</v>
      </c>
      <c r="C18" t="b">
        <v>1</v>
      </c>
    </row>
    <row r="19" spans="1:3" x14ac:dyDescent="0.25">
      <c r="A19" t="s">
        <v>96</v>
      </c>
      <c r="B19" t="s">
        <v>160</v>
      </c>
      <c r="C19" t="b">
        <v>0</v>
      </c>
    </row>
    <row r="20" spans="1:3" x14ac:dyDescent="0.25">
      <c r="A20" t="s">
        <v>241</v>
      </c>
      <c r="B20" t="s">
        <v>70</v>
      </c>
      <c r="C20" t="b">
        <v>1</v>
      </c>
    </row>
    <row r="21" spans="1:3" x14ac:dyDescent="0.25">
      <c r="A21" t="s">
        <v>102</v>
      </c>
      <c r="B21" t="s">
        <v>160</v>
      </c>
      <c r="C21" t="b">
        <v>0</v>
      </c>
    </row>
    <row r="22" spans="1:3" x14ac:dyDescent="0.25">
      <c r="A22" t="s">
        <v>258</v>
      </c>
      <c r="B22" t="s">
        <v>70</v>
      </c>
      <c r="C22" t="b">
        <v>1</v>
      </c>
    </row>
    <row r="23" spans="1:3" x14ac:dyDescent="0.25">
      <c r="A23" t="s">
        <v>84</v>
      </c>
      <c r="B23" t="s">
        <v>83</v>
      </c>
      <c r="C23" t="b">
        <v>0</v>
      </c>
    </row>
    <row r="24" spans="1:3" x14ac:dyDescent="0.25">
      <c r="A24" t="s">
        <v>93</v>
      </c>
      <c r="B24" t="s">
        <v>83</v>
      </c>
      <c r="C24" t="b">
        <v>0</v>
      </c>
    </row>
    <row r="25" spans="1:3" x14ac:dyDescent="0.25">
      <c r="A25" t="s">
        <v>100</v>
      </c>
      <c r="B25" t="s">
        <v>83</v>
      </c>
      <c r="C25" t="b">
        <v>0</v>
      </c>
    </row>
    <row r="26" spans="1:3" x14ac:dyDescent="0.25">
      <c r="A26" t="s">
        <v>90</v>
      </c>
      <c r="B26" t="s">
        <v>56</v>
      </c>
      <c r="C26" t="b">
        <v>0</v>
      </c>
    </row>
    <row r="27" spans="1:3" x14ac:dyDescent="0.25">
      <c r="A27" t="s">
        <v>113</v>
      </c>
      <c r="B27" t="s">
        <v>56</v>
      </c>
      <c r="C27" t="b">
        <v>0</v>
      </c>
    </row>
    <row r="28" spans="1:3" x14ac:dyDescent="0.25">
      <c r="A28" t="s">
        <v>104</v>
      </c>
      <c r="B28" t="s">
        <v>56</v>
      </c>
      <c r="C28" t="b">
        <v>0</v>
      </c>
    </row>
    <row r="29" spans="1:3" x14ac:dyDescent="0.25">
      <c r="A29" t="s">
        <v>144</v>
      </c>
      <c r="B29" t="s">
        <v>49</v>
      </c>
      <c r="C29" t="b">
        <v>0</v>
      </c>
    </row>
    <row r="30" spans="1:3" x14ac:dyDescent="0.25">
      <c r="A30" t="s">
        <v>91</v>
      </c>
      <c r="B30" t="s">
        <v>49</v>
      </c>
      <c r="C30" t="b">
        <v>0</v>
      </c>
    </row>
    <row r="31" spans="1:3" x14ac:dyDescent="0.25">
      <c r="A31" t="s">
        <v>98</v>
      </c>
      <c r="B31" t="s">
        <v>49</v>
      </c>
      <c r="C31" t="b">
        <v>0</v>
      </c>
    </row>
    <row r="32" spans="1:3" x14ac:dyDescent="0.25">
      <c r="A32" t="s">
        <v>145</v>
      </c>
      <c r="B32" t="s">
        <v>49</v>
      </c>
      <c r="C32" t="b">
        <v>0</v>
      </c>
    </row>
    <row r="33" spans="1:3" x14ac:dyDescent="0.25">
      <c r="A33" t="s">
        <v>60</v>
      </c>
      <c r="B33" t="s">
        <v>116</v>
      </c>
      <c r="C33" t="b">
        <v>0</v>
      </c>
    </row>
    <row r="34" spans="1:3" x14ac:dyDescent="0.25">
      <c r="A34" t="s">
        <v>167</v>
      </c>
      <c r="B34" t="s">
        <v>47</v>
      </c>
      <c r="C34" t="b">
        <v>0</v>
      </c>
    </row>
    <row r="35" spans="1:3" x14ac:dyDescent="0.25">
      <c r="A35" t="s">
        <v>106</v>
      </c>
      <c r="B35" t="s">
        <v>49</v>
      </c>
      <c r="C35" t="b">
        <v>0</v>
      </c>
    </row>
    <row r="36" spans="1:3" x14ac:dyDescent="0.25">
      <c r="A36" t="s">
        <v>162</v>
      </c>
      <c r="B36" t="s">
        <v>160</v>
      </c>
      <c r="C36" t="b">
        <v>0</v>
      </c>
    </row>
    <row r="37" spans="1:3" x14ac:dyDescent="0.25">
      <c r="A37" t="s">
        <v>208</v>
      </c>
      <c r="B37" t="s">
        <v>160</v>
      </c>
      <c r="C37" t="b">
        <v>1</v>
      </c>
    </row>
    <row r="38" spans="1:3" x14ac:dyDescent="0.25">
      <c r="A38" t="s">
        <v>236</v>
      </c>
      <c r="B38" t="s">
        <v>160</v>
      </c>
      <c r="C38" t="b">
        <v>1</v>
      </c>
    </row>
    <row r="39" spans="1:3" x14ac:dyDescent="0.25">
      <c r="A39" t="s">
        <v>252</v>
      </c>
      <c r="B39" t="s">
        <v>160</v>
      </c>
      <c r="C39" t="b">
        <v>1</v>
      </c>
    </row>
    <row r="40" spans="1:3" x14ac:dyDescent="0.25">
      <c r="A40" t="s">
        <v>195</v>
      </c>
      <c r="B40" t="s">
        <v>114</v>
      </c>
      <c r="C40" t="b">
        <v>0</v>
      </c>
    </row>
    <row r="41" spans="1:3" x14ac:dyDescent="0.25">
      <c r="A41" t="s">
        <v>165</v>
      </c>
      <c r="B41" t="s">
        <v>47</v>
      </c>
      <c r="C41" t="b">
        <v>0</v>
      </c>
    </row>
    <row r="42" spans="1:3" x14ac:dyDescent="0.25">
      <c r="A42" t="s">
        <v>44</v>
      </c>
      <c r="B42" t="s">
        <v>56</v>
      </c>
      <c r="C42" t="b">
        <v>0</v>
      </c>
    </row>
    <row r="43" spans="1:3" x14ac:dyDescent="0.25">
      <c r="A43" t="s">
        <v>57</v>
      </c>
      <c r="B43" t="s">
        <v>56</v>
      </c>
      <c r="C43" t="b">
        <v>0</v>
      </c>
    </row>
    <row r="44" spans="1:3" x14ac:dyDescent="0.25">
      <c r="A44" t="s">
        <v>59</v>
      </c>
      <c r="B44" t="s">
        <v>56</v>
      </c>
      <c r="C44" t="b">
        <v>0</v>
      </c>
    </row>
    <row r="45" spans="1:3" x14ac:dyDescent="0.25">
      <c r="A45" t="s">
        <v>68</v>
      </c>
      <c r="B45" t="s">
        <v>49</v>
      </c>
      <c r="C45" t="b">
        <v>0</v>
      </c>
    </row>
    <row r="46" spans="1:3" x14ac:dyDescent="0.25">
      <c r="A46" t="s">
        <v>80</v>
      </c>
      <c r="B46" t="s">
        <v>47</v>
      </c>
      <c r="C46" t="b">
        <v>0</v>
      </c>
    </row>
    <row r="47" spans="1:3" x14ac:dyDescent="0.25">
      <c r="A47" t="s">
        <v>72</v>
      </c>
      <c r="B47" t="s">
        <v>70</v>
      </c>
      <c r="C47" t="b">
        <v>0</v>
      </c>
    </row>
    <row r="48" spans="1:3" x14ac:dyDescent="0.25">
      <c r="A48" t="s">
        <v>65</v>
      </c>
      <c r="B48" t="s">
        <v>49</v>
      </c>
      <c r="C48" t="b">
        <v>0</v>
      </c>
    </row>
  </sheetData>
  <sortState xmlns:xlrd2="http://schemas.microsoft.com/office/spreadsheetml/2017/richdata2" ref="A2:B1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2019-12-04T10:44:14Z</dcterms:modified>
</cp:coreProperties>
</file>