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70CDAA00-EA43-4B94-B0C5-4CF41BD1002B}" xr6:coauthVersionLast="45" xr6:coauthVersionMax="45" xr10:uidLastSave="{00000000-0000-0000-0000-000000000000}"/>
  <bookViews>
    <workbookView xWindow="-120" yWindow="-120" windowWidth="20730" windowHeight="11160" tabRatio="728" activeTab="1" xr2:uid="{00000000-000D-0000-FFFF-FFFF00000000}"/>
  </bookViews>
  <sheets>
    <sheet name="settings" sheetId="1" r:id="rId1"/>
    <sheet name="survey" sheetId="12" r:id="rId2"/>
    <sheet name="calculates" sheetId="7" r:id="rId3"/>
    <sheet name="choices" sheetId="3" r:id="rId4"/>
    <sheet name="prompt_types" sheetId="6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9" i="3" l="1"/>
  <c r="B95" i="3"/>
  <c r="B91" i="3"/>
  <c r="B80" i="3" l="1"/>
  <c r="B98" i="3"/>
  <c r="B97" i="3"/>
  <c r="B94" i="3"/>
  <c r="B93" i="3"/>
  <c r="B90" i="3"/>
  <c r="B89" i="3"/>
  <c r="B83" i="3"/>
  <c r="B82" i="3"/>
  <c r="B87" i="3"/>
  <c r="B86" i="3"/>
  <c r="B85" i="3"/>
  <c r="B79" i="3"/>
  <c r="B78" i="3"/>
  <c r="B77" i="3"/>
  <c r="B40" i="3"/>
  <c r="B39" i="3"/>
  <c r="B38" i="3"/>
  <c r="B30" i="3"/>
  <c r="B29" i="3"/>
  <c r="B28" i="3"/>
  <c r="B27" i="3"/>
  <c r="B26" i="3"/>
  <c r="B24" i="3"/>
  <c r="B23" i="3"/>
  <c r="B22" i="3"/>
  <c r="B21" i="3"/>
  <c r="B20" i="3"/>
  <c r="B18" i="3"/>
  <c r="B17" i="3"/>
  <c r="B34" i="3"/>
  <c r="B33" i="3"/>
  <c r="B32" i="3"/>
  <c r="B75" i="3"/>
  <c r="B74" i="3"/>
  <c r="B73" i="3"/>
  <c r="B72" i="3"/>
  <c r="B71" i="3"/>
  <c r="B70" i="3"/>
  <c r="B69" i="3"/>
  <c r="B68" i="3"/>
  <c r="B67" i="3"/>
  <c r="B66" i="3"/>
  <c r="B15" i="3"/>
  <c r="B14" i="3"/>
  <c r="B13" i="3"/>
  <c r="I42" i="12"/>
  <c r="B42" i="3" l="1"/>
  <c r="B64" i="3" l="1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36" i="3" l="1"/>
</calcChain>
</file>

<file path=xl/sharedStrings.xml><?xml version="1.0" encoding="utf-8"?>
<sst xmlns="http://schemas.openxmlformats.org/spreadsheetml/2006/main" count="975" uniqueCount="453">
  <si>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</si>
  <si>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</si>
  <si>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</si>
  <si>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</si>
  <si>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</si>
  <si>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</si>
  <si>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</si>
  <si>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</si>
  <si>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</si>
  <si>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</si>
  <si>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</si>
  <si>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</si>
  <si>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</si>
  <si>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</si>
  <si>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</si>
  <si>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</si>
  <si>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</si>
  <si>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</si>
  <si>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</si>
  <si>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</si>
  <si>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</si>
  <si>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</si>
  <si>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</si>
  <si>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</si>
  <si>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font-size</t>
  </si>
  <si>
    <t>20pt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</si>
  <si>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</si>
  <si>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</si>
  <si>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</si>
  <si>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</si>
  <si>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</si>
  <si>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</si>
  <si>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</si>
  <si>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</si>
  <si>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</si>
  <si>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</si>
  <si>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</si>
  <si>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select_one</t>
  </si>
  <si>
    <t>if</t>
  </si>
  <si>
    <t>end if</t>
  </si>
  <si>
    <t>note</t>
  </si>
  <si>
    <t>Don't know</t>
  </si>
  <si>
    <t>Sim</t>
  </si>
  <si>
    <t>Não</t>
  </si>
  <si>
    <t>Não sabe</t>
  </si>
  <si>
    <t>No</t>
  </si>
  <si>
    <t>display.adate.helperText</t>
  </si>
  <si>
    <t>instance_name</t>
  </si>
  <si>
    <t>dontknowdate</t>
  </si>
  <si>
    <t xml:space="preserve">Yes </t>
  </si>
  <si>
    <t>Don't know the date</t>
  </si>
  <si>
    <t>Não sabe a data</t>
  </si>
  <si>
    <t>begin screen</t>
  </si>
  <si>
    <t>end screen</t>
  </si>
  <si>
    <t>constraint</t>
  </si>
  <si>
    <t>display.constraint_message.text.english</t>
  </si>
  <si>
    <t>display.constraint_message.text</t>
  </si>
  <si>
    <t>select_one_with_other</t>
  </si>
  <si>
    <t>YesNo</t>
  </si>
  <si>
    <t>YesNoDontknow</t>
  </si>
  <si>
    <t>CONSTI</t>
  </si>
  <si>
    <t>Symptoms of constipation since last interview?</t>
  </si>
  <si>
    <t>display.hint.text.english</t>
  </si>
  <si>
    <t>display.hint.text</t>
  </si>
  <si>
    <t>Flu - Nasal discharge</t>
  </si>
  <si>
    <t>Sintomas de constipação desde a última entrevista?</t>
  </si>
  <si>
    <t>Gripe – Secreção nasal</t>
  </si>
  <si>
    <t>When?</t>
  </si>
  <si>
    <t>Quando?</t>
  </si>
  <si>
    <t>TOSSE</t>
  </si>
  <si>
    <t>Sintomas de tosse desde a última entrevista?</t>
  </si>
  <si>
    <t>Symptoms of coughing since last interview?</t>
  </si>
  <si>
    <t>FEBRE</t>
  </si>
  <si>
    <t>Symptoms of fever since last interview?</t>
  </si>
  <si>
    <t>Sintomas de febre desde a última entrevista?</t>
  </si>
  <si>
    <t>Sintomas de dispnéia desde a última entrevista?</t>
  </si>
  <si>
    <t>Symptoms of dyspnea since last interview?</t>
  </si>
  <si>
    <t>DISPNE</t>
  </si>
  <si>
    <t>Fôlego cansado</t>
  </si>
  <si>
    <t>Tired breath</t>
  </si>
  <si>
    <t>OLFATO</t>
  </si>
  <si>
    <t>Sintomas de perda do olfato desde a última entrevista?</t>
  </si>
  <si>
    <t>Symptoms of loss of smell since last interview?</t>
  </si>
  <si>
    <t>Symptoms of loss of taste since last interview?</t>
  </si>
  <si>
    <t>Sintomas de perda do paladar desde a última entrevista?</t>
  </si>
  <si>
    <t>text</t>
  </si>
  <si>
    <t>select_multiple</t>
  </si>
  <si>
    <t>assign</t>
  </si>
  <si>
    <t>integer</t>
  </si>
  <si>
    <t xml:space="preserve">if </t>
  </si>
  <si>
    <t>COVID</t>
  </si>
  <si>
    <t>TestResult</t>
  </si>
  <si>
    <t>Positive</t>
  </si>
  <si>
    <t>Negative</t>
  </si>
  <si>
    <t>Don't know yet</t>
  </si>
  <si>
    <t>Positivo</t>
  </si>
  <si>
    <t>Negativo</t>
  </si>
  <si>
    <t>Ainda não sabe</t>
  </si>
  <si>
    <t>Onde?</t>
  </si>
  <si>
    <t>Where?</t>
  </si>
  <si>
    <t>HC</t>
  </si>
  <si>
    <t>CS Bandim</t>
  </si>
  <si>
    <t>CS Belem</t>
  </si>
  <si>
    <t>CS Cuntum. Sobrada</t>
  </si>
  <si>
    <t>CS Cuntum Madina</t>
  </si>
  <si>
    <t>CS Plak</t>
  </si>
  <si>
    <t>CS Quelele</t>
  </si>
  <si>
    <t>Clinica de Bra. Seminario de Padre</t>
  </si>
  <si>
    <t>CS Bairro Militar</t>
  </si>
  <si>
    <t>Hospital Militar. Chines</t>
  </si>
  <si>
    <t>Casa Emanuel</t>
  </si>
  <si>
    <t>CS Ajuda</t>
  </si>
  <si>
    <t>Raul Follerau</t>
  </si>
  <si>
    <t>Clinica Sissoko. Mindara</t>
  </si>
  <si>
    <t>Clinica 3 di Augusto</t>
  </si>
  <si>
    <t>CS Antula</t>
  </si>
  <si>
    <t>CS Gã Beafada</t>
  </si>
  <si>
    <t>CS Pefine</t>
  </si>
  <si>
    <t>CS Santa Luzia</t>
  </si>
  <si>
    <t>CS Luanda</t>
  </si>
  <si>
    <t>CS Missará</t>
  </si>
  <si>
    <t>CS Centro</t>
  </si>
  <si>
    <t>Name</t>
  </si>
  <si>
    <t>Sex</t>
  </si>
  <si>
    <t>Zone</t>
  </si>
  <si>
    <t>House</t>
  </si>
  <si>
    <t>Date of enrolment</t>
  </si>
  <si>
    <t>Last interview</t>
  </si>
  <si>
    <t>start</t>
  </si>
  <si>
    <t>No answer</t>
  </si>
  <si>
    <t>Sem resposta</t>
  </si>
  <si>
    <t>START</t>
  </si>
  <si>
    <t>now()</t>
  </si>
  <si>
    <t>Predefined</t>
  </si>
  <si>
    <t>NOME</t>
  </si>
  <si>
    <t>SEX</t>
  </si>
  <si>
    <t>DOB</t>
  </si>
  <si>
    <t>TABZ</t>
  </si>
  <si>
    <t>CAMO</t>
  </si>
  <si>
    <t>LASTINTERVIEW</t>
  </si>
  <si>
    <t>displayDOB</t>
  </si>
  <si>
    <t>adate.display(data('DOB'))</t>
  </si>
  <si>
    <t>adate.display(data('LASTINTERVIEW'))</t>
  </si>
  <si>
    <t>displayLASTINTERVIEW</t>
  </si>
  <si>
    <t>Dob</t>
  </si>
  <si>
    <t>Name: &lt;b&gt;{{data.NOME}}&lt;/b&gt;</t>
  </si>
  <si>
    <t>Nome: &lt;b&gt;{{data.NOME}}&lt;/b&gt;</t>
  </si>
  <si>
    <t>Date of birth: &lt;b&gt;{{calculates.displayDOB}}&lt;/b&gt;</t>
  </si>
  <si>
    <t>Data de nascimento: &lt;b&gt;{{calculates.displayDOB}}&lt;/b&gt;</t>
  </si>
  <si>
    <t>Zone: &lt;b&gt;{{data.TABZ}}&lt;/b&gt;</t>
  </si>
  <si>
    <t>Zona: &lt;b&gt;{{data.TABZ}}&lt;/b&gt;</t>
  </si>
  <si>
    <t>House: &lt;b&gt;{{data.CAMO}}&lt;/b&gt;</t>
  </si>
  <si>
    <t>Casa: &lt;b&gt;{{data.CAMO}}&lt;/b&gt;</t>
  </si>
  <si>
    <t>Last interview: &lt;b&gt;{{calculates.displayLASTINTERVIEW}}&lt;/b&gt;</t>
  </si>
  <si>
    <t>Última entrevista: &lt;b&gt;{{calculates.displayLASTINTERVIEW}}&lt;/b&gt;</t>
  </si>
  <si>
    <t>Resposta - A pessoa não pôde fornecer informações</t>
  </si>
  <si>
    <t>Answer - Person could not provide information</t>
  </si>
  <si>
    <t>No network or off</t>
  </si>
  <si>
    <t>Sem rede ou desativado</t>
  </si>
  <si>
    <t>else</t>
  </si>
  <si>
    <t>data('SEX')  ==  "1"</t>
  </si>
  <si>
    <t>Sex: &lt;b&gt;Male&lt;/b&gt;</t>
  </si>
  <si>
    <t>Sexo: &lt;b&gt;Masculino&lt;/b&gt;</t>
  </si>
  <si>
    <t>Sex: &lt;b&gt;Female&lt;/b&gt;</t>
  </si>
  <si>
    <t>Sexo: &lt;b&gt;Feminino&lt;/b&gt;</t>
  </si>
  <si>
    <t>FU</t>
  </si>
  <si>
    <t>FU for list</t>
  </si>
  <si>
    <t>DATSEG</t>
  </si>
  <si>
    <t>decimal</t>
  </si>
  <si>
    <t>ESTADO</t>
  </si>
  <si>
    <t>vitalstatus</t>
  </si>
  <si>
    <t>Absent</t>
  </si>
  <si>
    <t>Ausente</t>
  </si>
  <si>
    <t>Travelling</t>
  </si>
  <si>
    <t>Viagem</t>
  </si>
  <si>
    <t>Died</t>
  </si>
  <si>
    <t>Faleceu</t>
  </si>
  <si>
    <t>DATASAI</t>
  </si>
  <si>
    <t>Exit date</t>
  </si>
  <si>
    <t>Data de saída</t>
  </si>
  <si>
    <t>HNSM</t>
  </si>
  <si>
    <t>Ceu e Terra</t>
  </si>
  <si>
    <t>MASKCOVID - Follow up</t>
  </si>
  <si>
    <t>MASKCOVID  - Seguimento</t>
  </si>
  <si>
    <t>EVENTO</t>
  </si>
  <si>
    <t>Events</t>
  </si>
  <si>
    <t>Almoso</t>
  </si>
  <si>
    <t>Lunch</t>
  </si>
  <si>
    <t>Funeral</t>
  </si>
  <si>
    <t>Choro</t>
  </si>
  <si>
    <t>Marriage</t>
  </si>
  <si>
    <t>Casamento</t>
  </si>
  <si>
    <t>Birthday</t>
  </si>
  <si>
    <t>Anivarsario</t>
  </si>
  <si>
    <t>Ceremony</t>
  </si>
  <si>
    <t>Ceremonia</t>
  </si>
  <si>
    <t>Fera</t>
  </si>
  <si>
    <t>Pray</t>
  </si>
  <si>
    <t>Reza</t>
  </si>
  <si>
    <t>Family meeting</t>
  </si>
  <si>
    <t>Reunião famíliar</t>
  </si>
  <si>
    <t>Other</t>
  </si>
  <si>
    <t>Outro</t>
  </si>
  <si>
    <t>NumberEvent</t>
  </si>
  <si>
    <t>1 veze</t>
  </si>
  <si>
    <t>1 time</t>
  </si>
  <si>
    <t>2-10 times</t>
  </si>
  <si>
    <t>2-10 vezes</t>
  </si>
  <si>
    <t>Almost every day</t>
  </si>
  <si>
    <t>Quas tudo dia</t>
  </si>
  <si>
    <t>Tudo dia</t>
  </si>
  <si>
    <t>Every day</t>
  </si>
  <si>
    <t>PlaceEvent</t>
  </si>
  <si>
    <t>Outside</t>
  </si>
  <si>
    <t>Inside</t>
  </si>
  <si>
    <t>Fora</t>
  </si>
  <si>
    <t>Dentro</t>
  </si>
  <si>
    <t>PartiEvent</t>
  </si>
  <si>
    <t>20-30</t>
  </si>
  <si>
    <t>31-50</t>
  </si>
  <si>
    <t>&gt;50</t>
  </si>
  <si>
    <t>MASCARA</t>
  </si>
  <si>
    <t>TypeMask</t>
  </si>
  <si>
    <t>Qual tipo di mascara?</t>
  </si>
  <si>
    <t>What type of mask?</t>
  </si>
  <si>
    <t>Mask from study</t>
  </si>
  <si>
    <t>TypeMask2</t>
  </si>
  <si>
    <t>Surgery</t>
  </si>
  <si>
    <t>Pano</t>
  </si>
  <si>
    <t>Cirúrgia</t>
  </si>
  <si>
    <t>WhenMask</t>
  </si>
  <si>
    <t>Always</t>
  </si>
  <si>
    <t>Quando sai</t>
  </si>
  <si>
    <t>Sempre</t>
  </si>
  <si>
    <t>PALADAR</t>
  </si>
  <si>
    <t>Symptoms of anything else since last interview?</t>
  </si>
  <si>
    <t>Sintomas de outro desde a última entrevista?</t>
  </si>
  <si>
    <t>OUTRO1</t>
  </si>
  <si>
    <t>data("OUTRO1") == "1"</t>
  </si>
  <si>
    <t>OUTROQ</t>
  </si>
  <si>
    <t>OUTRO2</t>
  </si>
  <si>
    <t>Other symptoms?</t>
  </si>
  <si>
    <t>data("OUTRO2") == "1"</t>
  </si>
  <si>
    <t>OUTROQ2</t>
  </si>
  <si>
    <t>ONDE</t>
  </si>
  <si>
    <t>Symptoms of extreme fatigue since last interview?</t>
  </si>
  <si>
    <t>When I go out</t>
  </si>
  <si>
    <t>ASSISTENTE</t>
  </si>
  <si>
    <t>Assistant</t>
  </si>
  <si>
    <t>Assistente</t>
  </si>
  <si>
    <t>Cloth</t>
  </si>
  <si>
    <t>TELE1</t>
  </si>
  <si>
    <t>TELE2</t>
  </si>
  <si>
    <t>NOVONUM1</t>
  </si>
  <si>
    <t>NOVONUM2</t>
  </si>
  <si>
    <t>INF</t>
  </si>
  <si>
    <t>INFOUT</t>
  </si>
  <si>
    <t>Market</t>
  </si>
  <si>
    <t>Is the informant the participant (&lt;b&gt;{{data.NOME}}&lt;/b&gt;)?</t>
  </si>
  <si>
    <t>O informante é o participante (&lt;b&gt;{{data.NOME}}&lt;/b&gt;)?</t>
  </si>
  <si>
    <t>data("INF") == "2"</t>
  </si>
  <si>
    <t>How is the informant related to the participant?</t>
  </si>
  <si>
    <t>Como o informante se relaciona com o participante?</t>
  </si>
  <si>
    <t>relation</t>
  </si>
  <si>
    <t>Husband</t>
  </si>
  <si>
    <t>Marido</t>
  </si>
  <si>
    <t>Wife</t>
  </si>
  <si>
    <t>Esposa</t>
  </si>
  <si>
    <t>Sister</t>
  </si>
  <si>
    <t>Irmã</t>
  </si>
  <si>
    <t>Brother</t>
  </si>
  <si>
    <t>Irmão</t>
  </si>
  <si>
    <t>Child</t>
  </si>
  <si>
    <t>Criança</t>
  </si>
  <si>
    <t>MASKFU</t>
  </si>
  <si>
    <t>Mascara di estudo</t>
  </si>
  <si>
    <t>INTERVIEW</t>
  </si>
  <si>
    <t>INFOU</t>
  </si>
  <si>
    <t>Status</t>
  </si>
  <si>
    <t>Estado</t>
  </si>
  <si>
    <t>data("INF") == "1" &amp;&amp; data("ESTADO") == null</t>
  </si>
  <si>
    <t>Present</t>
  </si>
  <si>
    <t>Presente</t>
  </si>
  <si>
    <t>data("ESTADO") == "2" || data("ESTADO") == "3" || data("ESTADO") == "5"</t>
  </si>
  <si>
    <t>data("ESTADO") == "2"  || data("ESTADO") == "5"</t>
  </si>
  <si>
    <t>In the past 6 weeks have you attended an event with more than 20 people you don't live with?</t>
  </si>
  <si>
    <t>How many times have you been to such an event?</t>
  </si>
  <si>
    <t>What type of location?</t>
  </si>
  <si>
    <t>Quantas vezes você foi?</t>
  </si>
  <si>
    <t>How many participants?</t>
  </si>
  <si>
    <t>Quantos participantes?</t>
  </si>
  <si>
    <t>Qual tipo di local?</t>
  </si>
  <si>
    <t>During the past 6 weeks, have you seen someone who has been diagnosed with COVID19?</t>
  </si>
  <si>
    <t>Durante as últimas 6 semanas, você atendeu alguém que foi diagnosticado com COVID19?</t>
  </si>
  <si>
    <t>During the past 6 weeks, have you used a mask?</t>
  </si>
  <si>
    <t>Durante as últimas 6 semanas, você usou mascara?</t>
  </si>
  <si>
    <t>Which one?</t>
  </si>
  <si>
    <t>Qual?</t>
  </si>
  <si>
    <t>MASC</t>
  </si>
  <si>
    <t>MASCTIPO</t>
  </si>
  <si>
    <t xml:space="preserve">data("MASC") == "1" </t>
  </si>
  <si>
    <t xml:space="preserve">data("MASCTIPO") == "2" </t>
  </si>
  <si>
    <t xml:space="preserve">data("MASC") == "2" </t>
  </si>
  <si>
    <t>Why?</t>
  </si>
  <si>
    <t>Porque?</t>
  </si>
  <si>
    <t>DOENCA</t>
  </si>
  <si>
    <t>Have you been sick since {{calculates.displayLASTINTERVIEW}}?&lt;b&gt;</t>
  </si>
  <si>
    <t>data("DOENCA") == "1"</t>
  </si>
  <si>
    <t>CANSERA</t>
  </si>
  <si>
    <t>Sintomas de cansera extremamento desde a última entrevista?</t>
  </si>
  <si>
    <t>EVENT</t>
  </si>
  <si>
    <t>EVENTQUAL</t>
  </si>
  <si>
    <t>EVENTQUAN</t>
  </si>
  <si>
    <t>EVENTLOCAL</t>
  </si>
  <si>
    <t>EVENTPART</t>
  </si>
  <si>
    <t>CONS</t>
  </si>
  <si>
    <t xml:space="preserve">data("CONS") == "1" </t>
  </si>
  <si>
    <t>CONSDATA</t>
  </si>
  <si>
    <t>CONSONDE</t>
  </si>
  <si>
    <t>CONSMOTIVO</t>
  </si>
  <si>
    <t>What was the reason for consultation?</t>
  </si>
  <si>
    <t>Motivo da consulta?</t>
  </si>
  <si>
    <t>CONSDIAG</t>
  </si>
  <si>
    <t xml:space="preserve">data("CONSDIAG") == "1" </t>
  </si>
  <si>
    <t>CONSDIAGQ</t>
  </si>
  <si>
    <t>What diagosis?</t>
  </si>
  <si>
    <t>Qual diagnóstico?</t>
  </si>
  <si>
    <t>Did you receive a diagnosis?</t>
  </si>
  <si>
    <t>Recebeu um diagnostico?</t>
  </si>
  <si>
    <t>Did a doctor tell you that you had COVID since the last interview?</t>
  </si>
  <si>
    <t>Um médico disse que você tinha COVID desde a última entrevista?</t>
  </si>
  <si>
    <t>Was a COVID test performed?</t>
  </si>
  <si>
    <t>Foi realizado um teste de COVID?</t>
  </si>
  <si>
    <t>Was it a throat and nose test?</t>
  </si>
  <si>
    <t>Foi um teste de garganta e nariz?</t>
  </si>
  <si>
    <t>What type of test?</t>
  </si>
  <si>
    <t>Que tipo de teste?</t>
  </si>
  <si>
    <t>Result of test</t>
  </si>
  <si>
    <t>Resultado do teste</t>
  </si>
  <si>
    <t>Você foi a um centro de saúde para consulta desde a última entrevista?</t>
  </si>
  <si>
    <t>Have you been to a health center for a consultation since last interview?</t>
  </si>
  <si>
    <t>HOSP</t>
  </si>
  <si>
    <t>Have you been hospitalized in the last 6 weeks?</t>
  </si>
  <si>
    <t xml:space="preserve">Você foi hospitalizado nas últimas 6 semanas? </t>
  </si>
  <si>
    <t xml:space="preserve">data("HOSP") == "1" </t>
  </si>
  <si>
    <t>HOSPDATA</t>
  </si>
  <si>
    <t>HOSPONDE</t>
  </si>
  <si>
    <t>HOSPMOTIVO</t>
  </si>
  <si>
    <t>HOSPDIAG</t>
  </si>
  <si>
    <t>HOSPDIAGQ</t>
  </si>
  <si>
    <t xml:space="preserve">data("HOSPDIAG") == "1" </t>
  </si>
  <si>
    <t>Which event?</t>
  </si>
  <si>
    <t>Qual evento?</t>
  </si>
  <si>
    <t>selected(data("EVENTQUAL"),"10")</t>
  </si>
  <si>
    <t>EVENTQUALO</t>
  </si>
  <si>
    <t>Nas últimas 6 semanas você participou de um evento com mais de 20 pessoas com quem não mora?</t>
  </si>
  <si>
    <t>Bu tchia di bai un kau nunde ku mas di 20 pessoa ku bu ka mora ku bai</t>
  </si>
  <si>
    <t xml:space="preserve">data("EVENT") == "1" </t>
  </si>
  <si>
    <t>&lt;i&gt;For the event with most participants&lt;/i&gt;</t>
  </si>
  <si>
    <t>&lt;i&gt;Para o evento com a maioria dos participantes&lt;/i&gt;</t>
  </si>
  <si>
    <t>Mudou</t>
  </si>
  <si>
    <t>Moved</t>
  </si>
  <si>
    <t>Você esteve doente desda {{calculates.displayLASTINTERVIEW}}?</t>
  </si>
  <si>
    <t>MAL</t>
  </si>
  <si>
    <t>Malam</t>
  </si>
  <si>
    <t>NEM</t>
  </si>
  <si>
    <t>Nene Mario</t>
  </si>
  <si>
    <t>MAU</t>
  </si>
  <si>
    <t>Maudu</t>
  </si>
  <si>
    <t>DEM</t>
  </si>
  <si>
    <t>Demba</t>
  </si>
  <si>
    <t>WIL</t>
  </si>
  <si>
    <t>William</t>
  </si>
  <si>
    <t>IAI</t>
  </si>
  <si>
    <t>Iaia</t>
  </si>
  <si>
    <t>EDU</t>
  </si>
  <si>
    <t>Eduardo</t>
  </si>
  <si>
    <t>ARM</t>
  </si>
  <si>
    <t>Armando</t>
  </si>
  <si>
    <t>OID</t>
  </si>
  <si>
    <t>Oides</t>
  </si>
  <si>
    <t>KEL</t>
  </si>
  <si>
    <t>Kelbit</t>
  </si>
  <si>
    <t>HHOID</t>
  </si>
  <si>
    <t>BAIRRO</t>
  </si>
  <si>
    <t>for logic</t>
  </si>
  <si>
    <t>HOUSEGRP</t>
  </si>
  <si>
    <t>FAM</t>
  </si>
  <si>
    <t>FNO</t>
  </si>
  <si>
    <t>fno id</t>
  </si>
  <si>
    <t>POID</t>
  </si>
  <si>
    <t>IDOID</t>
  </si>
  <si>
    <t>ATTCOVID</t>
  </si>
  <si>
    <t>MASCOU</t>
  </si>
  <si>
    <t>MASCQUAN</t>
  </si>
  <si>
    <t>MASCRAZAO</t>
  </si>
  <si>
    <t>COVIDTEST</t>
  </si>
  <si>
    <t>TESTGARGA</t>
  </si>
  <si>
    <t>TESTOU</t>
  </si>
  <si>
    <t>TESTRESUL</t>
  </si>
  <si>
    <t>POSSIVEL</t>
  </si>
  <si>
    <t>Is it possible to conduct the interview?</t>
  </si>
  <si>
    <t>data("POSSIVEL") == "2"</t>
  </si>
  <si>
    <t>RAZAO</t>
  </si>
  <si>
    <t>consdatans</t>
  </si>
  <si>
    <t>data("consdatans") != null</t>
  </si>
  <si>
    <t>data("consdatans")</t>
  </si>
  <si>
    <t>data("CONSDATA") == "D:NS,M:NS,Y:NS"</t>
  </si>
  <si>
    <t>CONSDIA</t>
  </si>
  <si>
    <t>How many days ago?</t>
  </si>
  <si>
    <t>Quantos dias atrás?</t>
  </si>
  <si>
    <t>data("hospdatans") != null</t>
  </si>
  <si>
    <t>data("HOSPDATA") == "D:NS,M:NS,Y:NS"</t>
  </si>
  <si>
    <t>HOSPDIA</t>
  </si>
  <si>
    <t>hospdatans</t>
  </si>
  <si>
    <t>data("hospdatans")</t>
  </si>
  <si>
    <t>Date of call</t>
  </si>
  <si>
    <t>Data da chamada</t>
  </si>
  <si>
    <t>DATEX</t>
  </si>
  <si>
    <t>adate.display(data('DATEX'))</t>
  </si>
  <si>
    <t>displayDATEX</t>
  </si>
  <si>
    <t>Date of enrolment: &lt;b&gt;{{calculates.displayDATEX}}&lt;/b&gt;</t>
  </si>
  <si>
    <t>Inclusão: &lt;b&gt;{{calculates.displayDATEX}}&lt;/b&gt;</t>
  </si>
  <si>
    <t>GETRESULTS</t>
  </si>
  <si>
    <t>ID</t>
  </si>
  <si>
    <t>É possível realizar a entrevista?</t>
  </si>
  <si>
    <t>data("POSSIVEL") == "1" || data("INF") == "1"</t>
  </si>
  <si>
    <t>data("COVIDTEST") == "1"</t>
  </si>
  <si>
    <t>data("TESTGARGA") == "2"</t>
  </si>
  <si>
    <t>What symptom?</t>
  </si>
  <si>
    <t>Qual sintoma?</t>
  </si>
  <si>
    <t>What was the reason for hospitalization?</t>
  </si>
  <si>
    <t>Motivo da hospitalizado?</t>
  </si>
  <si>
    <t>New number 1</t>
  </si>
  <si>
    <t>Novo número 1</t>
  </si>
  <si>
    <t>number</t>
  </si>
  <si>
    <t>New number 2</t>
  </si>
  <si>
    <t>Novo número 2</t>
  </si>
  <si>
    <t>Current number: {{data.TELE1}}</t>
  </si>
  <si>
    <t>Número atual: {{data.TELE1}}</t>
  </si>
  <si>
    <t>inputAttributes.type</t>
  </si>
  <si>
    <t>If possible, please add a new number if the current number is incorrect or missing</t>
  </si>
  <si>
    <t>Se possível, adicione um novo número se o número atual estiver incorreto ou ausente</t>
  </si>
  <si>
    <t>data("GETRESULTS") != null</t>
  </si>
  <si>
    <t>goto COVID</t>
  </si>
  <si>
    <t>data("GETRESULTS") != "1"</t>
  </si>
  <si>
    <t>data("TESTRESUL") == "3"</t>
  </si>
  <si>
    <t>Please add a new number if the current number is incorrect or missing</t>
  </si>
  <si>
    <t>Por favor, adicione um novo número se o número atual estiver incorreto ou ausente</t>
  </si>
  <si>
    <t xml:space="preserve">end if </t>
  </si>
  <si>
    <t>NoInterview</t>
  </si>
  <si>
    <t>data("POSSIVEL") == "1"</t>
  </si>
  <si>
    <t>Outro sintomas?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</si>
</sst>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32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applyFont="1" applyBorder="1"/>
    <xf numFmtId="0" fontId="7" fillId="0" borderId="0" xfId="0" applyFont="1"/>
    <xf numFmtId="0" fontId="0" fillId="0" borderId="0" xfId="0" applyFont="1" applyFill="1" applyBorder="1"/>
    <xf numFmtId="0" fontId="3" fillId="0" borderId="0" xfId="0" applyFont="1" applyAlignment="1">
      <alignment vertical="center"/>
    </xf>
    <xf numFmtId="0" fontId="1" fillId="0" borderId="0" xfId="0" applyFont="1" applyFill="1" applyBorder="1"/>
    <xf numFmtId="0" fontId="0" fillId="0" borderId="0" xfId="0" applyBorder="1"/>
    <xf numFmtId="0" fontId="0" fillId="0" borderId="0" xfId="0" applyFill="1"/>
    <xf numFmtId="0" fontId="0" fillId="2" borderId="0" xfId="0" applyFont="1" applyFill="1"/>
    <xf numFmtId="0" fontId="0" fillId="0" borderId="0" xfId="0" applyFont="1" applyFill="1"/>
    <xf numFmtId="0" fontId="8" fillId="0" borderId="0" xfId="0" applyFont="1"/>
    <xf numFmtId="0" fontId="7" fillId="0" borderId="0" xfId="0" applyFont="1" applyFill="1"/>
    <xf numFmtId="0" fontId="8" fillId="0" borderId="0" xfId="0" applyFont="1" applyAlignment="1">
      <alignment vertical="center"/>
    </xf>
    <xf numFmtId="0" fontId="8" fillId="2" borderId="0" xfId="0" applyFont="1" applyFill="1" applyAlignment="1">
      <alignment vertical="center"/>
    </xf>
    <xf numFmtId="0" fontId="7" fillId="0" borderId="0" xfId="0" applyFont="1" applyBorder="1"/>
    <xf numFmtId="0" fontId="7" fillId="0" borderId="0" xfId="0" applyFont="1" applyFill="1" applyBorder="1"/>
    <xf numFmtId="0" fontId="1" fillId="0" borderId="1" xfId="0" applyFont="1" applyFill="1" applyBorder="1" applyAlignment="1"/>
    <xf numFmtId="0" fontId="0" fillId="0" borderId="0" xfId="0" applyFont="1" applyFill="1" applyBorder="1" applyAlignment="1"/>
    <xf numFmtId="0" fontId="0" fillId="0" borderId="0" xfId="0" applyFill="1" applyAlignment="1"/>
    <xf numFmtId="0" fontId="0" fillId="0" borderId="0" xfId="0" applyFont="1" applyFill="1" applyAlignment="1"/>
    <xf numFmtId="0" fontId="0" fillId="0" borderId="0" xfId="0" applyAlignment="1"/>
    <xf numFmtId="0" fontId="7" fillId="0" borderId="0" xfId="0" applyFont="1" applyFill="1" applyAlignment="1"/>
    <xf numFmtId="0" fontId="0" fillId="0" borderId="0" xfId="0" applyFill="1" applyBorder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C8" sqref="C8"/>
    </sheetView>
  </sheetViews>
  <sheetFormatPr defaultColWidth="8.85546875" defaultRowHeight="15" x14ac:dyDescent="0.25"/>
  <cols>
    <col min="1" max="1" width="13.28515625" bestFit="1" customWidth="1"/>
    <col min="2" max="2" width="11.85546875" bestFit="1" customWidth="1"/>
    <col min="3" max="3" width="29" bestFit="1" customWidth="1"/>
    <col min="4" max="4" width="27" bestFit="1" customWidth="1"/>
    <col min="5" max="5" width="24.7109375" bestFit="1" customWidth="1"/>
    <col min="6" max="6" width="28.42578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36</v>
      </c>
      <c r="D1" s="4" t="s">
        <v>14</v>
      </c>
      <c r="E1" s="4" t="s">
        <v>35</v>
      </c>
      <c r="F1" s="4" t="s">
        <v>16</v>
      </c>
    </row>
    <row r="2" spans="1:6" x14ac:dyDescent="0.25">
      <c r="A2" t="s">
        <v>2</v>
      </c>
      <c r="B2" t="s">
        <v>274</v>
      </c>
    </row>
    <row r="3" spans="1:6" x14ac:dyDescent="0.25">
      <c r="A3" t="s">
        <v>3</v>
      </c>
      <c r="B3" s="11">
        <v>60120</v>
      </c>
    </row>
    <row r="4" spans="1:6" x14ac:dyDescent="0.25">
      <c r="A4" t="s">
        <v>4</v>
      </c>
      <c r="B4" s="11" t="s">
        <v>274</v>
      </c>
    </row>
    <row r="5" spans="1:6" x14ac:dyDescent="0.25">
      <c r="A5" t="s">
        <v>5</v>
      </c>
      <c r="B5" s="3"/>
      <c r="C5" t="s">
        <v>182</v>
      </c>
      <c r="D5" t="s">
        <v>183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34</v>
      </c>
      <c r="E7" t="s">
        <v>17</v>
      </c>
      <c r="F7" t="s">
        <v>18</v>
      </c>
    </row>
    <row r="8" spans="1:6" x14ac:dyDescent="0.25">
      <c r="A8" s="6" t="s">
        <v>24</v>
      </c>
      <c r="B8" s="6" t="s">
        <v>25</v>
      </c>
    </row>
    <row r="9" spans="1:6" x14ac:dyDescent="0.25">
      <c r="A9" t="s">
        <v>47</v>
      </c>
      <c r="B9" t="s">
        <v>134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P191"/>
  <sheetViews>
    <sheetView tabSelected="1" topLeftCell="B1" workbookViewId="0">
      <pane ySplit="1" topLeftCell="A97" activePane="bottomLeft" state="frozen"/>
      <selection pane="bottomLeft" activeCell="G110" sqref="G110"/>
    </sheetView>
  </sheetViews>
  <sheetFormatPr defaultColWidth="11.42578125" defaultRowHeight="15" x14ac:dyDescent="0.25"/>
  <cols>
    <col min="1" max="1" width="12.42578125" style="16" bestFit="1" customWidth="1"/>
    <col min="2" max="2" width="12.28515625" style="16" bestFit="1" customWidth="1"/>
    <col min="3" max="3" width="26" style="16" customWidth="1"/>
    <col min="4" max="4" width="22" style="18" bestFit="1" customWidth="1"/>
    <col min="5" max="5" width="15.85546875" style="16" bestFit="1" customWidth="1"/>
    <col min="6" max="6" width="14.7109375" style="16" bestFit="1" customWidth="1"/>
    <col min="7" max="7" width="46.28515625" style="27" customWidth="1"/>
    <col min="8" max="8" width="41" style="16" customWidth="1"/>
    <col min="9" max="9" width="29.85546875" style="16" customWidth="1"/>
    <col min="10" max="10" width="14.28515625" style="16" customWidth="1"/>
    <col min="11" max="11" width="33.85546875" style="16" bestFit="1" customWidth="1"/>
    <col min="12" max="12" width="20.85546875" style="16" bestFit="1" customWidth="1"/>
    <col min="13" max="13" width="37.42578125" style="16" bestFit="1" customWidth="1"/>
    <col min="14" max="14" width="30.28515625" style="16" bestFit="1" customWidth="1"/>
    <col min="15" max="15" width="23.42578125" style="16" bestFit="1" customWidth="1"/>
    <col min="16" max="16384" width="11.42578125" style="16"/>
  </cols>
  <sheetData>
    <row r="1" spans="1:16" s="2" customFormat="1" x14ac:dyDescent="0.25">
      <c r="A1" s="2" t="s">
        <v>23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5" t="s">
        <v>33</v>
      </c>
      <c r="H1" s="2" t="s">
        <v>11</v>
      </c>
      <c r="I1" s="2" t="s">
        <v>22</v>
      </c>
      <c r="J1" s="2" t="s">
        <v>54</v>
      </c>
      <c r="K1" s="2" t="s">
        <v>62</v>
      </c>
      <c r="L1" s="2" t="s">
        <v>63</v>
      </c>
      <c r="M1" s="2" t="s">
        <v>55</v>
      </c>
      <c r="N1" s="2" t="s">
        <v>56</v>
      </c>
      <c r="O1" s="2" t="s">
        <v>46</v>
      </c>
      <c r="P1" s="2" t="s">
        <v>440</v>
      </c>
    </row>
    <row r="2" spans="1:16" s="12" customFormat="1" x14ac:dyDescent="0.25">
      <c r="A2" s="12" t="s">
        <v>128</v>
      </c>
      <c r="B2" s="12" t="s">
        <v>52</v>
      </c>
      <c r="G2" s="26"/>
    </row>
    <row r="3" spans="1:16" s="12" customFormat="1" x14ac:dyDescent="0.25">
      <c r="D3" s="12" t="s">
        <v>87</v>
      </c>
      <c r="F3" s="12" t="s">
        <v>131</v>
      </c>
      <c r="G3" s="26"/>
      <c r="I3" s="12" t="s">
        <v>132</v>
      </c>
    </row>
    <row r="4" spans="1:16" s="12" customFormat="1" x14ac:dyDescent="0.25">
      <c r="D4" s="18" t="s">
        <v>30</v>
      </c>
      <c r="E4" s="16"/>
      <c r="F4" s="16" t="s">
        <v>167</v>
      </c>
      <c r="G4" s="27" t="s">
        <v>416</v>
      </c>
      <c r="H4" s="16" t="s">
        <v>417</v>
      </c>
      <c r="O4" s="12" t="b">
        <v>0</v>
      </c>
    </row>
    <row r="5" spans="1:16" x14ac:dyDescent="0.25">
      <c r="D5" s="18" t="s">
        <v>57</v>
      </c>
      <c r="E5" t="s">
        <v>248</v>
      </c>
      <c r="F5" s="16" t="s">
        <v>247</v>
      </c>
      <c r="G5" s="27" t="s">
        <v>248</v>
      </c>
      <c r="H5" s="16" t="s">
        <v>249</v>
      </c>
    </row>
    <row r="6" spans="1:16" s="12" customFormat="1" x14ac:dyDescent="0.25">
      <c r="B6" s="12" t="s">
        <v>53</v>
      </c>
      <c r="G6" s="26"/>
    </row>
    <row r="7" spans="1:16" x14ac:dyDescent="0.25">
      <c r="B7" s="12" t="s">
        <v>52</v>
      </c>
      <c r="C7" s="12"/>
      <c r="D7" s="12"/>
      <c r="E7" s="12"/>
      <c r="F7" s="12"/>
      <c r="G7" s="26"/>
      <c r="H7" s="12"/>
    </row>
    <row r="8" spans="1:16" x14ac:dyDescent="0.25">
      <c r="D8" s="18" t="s">
        <v>40</v>
      </c>
      <c r="G8" s="27" t="s">
        <v>145</v>
      </c>
      <c r="H8" s="16" t="s">
        <v>146</v>
      </c>
    </row>
    <row r="9" spans="1:16" x14ac:dyDescent="0.25">
      <c r="B9" s="16" t="s">
        <v>38</v>
      </c>
      <c r="C9" s="16" t="s">
        <v>160</v>
      </c>
    </row>
    <row r="10" spans="1:16" x14ac:dyDescent="0.25">
      <c r="D10" s="18" t="s">
        <v>40</v>
      </c>
      <c r="G10" s="27" t="s">
        <v>161</v>
      </c>
      <c r="H10" s="16" t="s">
        <v>162</v>
      </c>
    </row>
    <row r="11" spans="1:16" x14ac:dyDescent="0.25">
      <c r="B11" s="16" t="s">
        <v>159</v>
      </c>
    </row>
    <row r="12" spans="1:16" x14ac:dyDescent="0.25">
      <c r="D12" s="18" t="s">
        <v>40</v>
      </c>
      <c r="G12" s="27" t="s">
        <v>163</v>
      </c>
      <c r="H12" s="16" t="s">
        <v>164</v>
      </c>
    </row>
    <row r="13" spans="1:16" x14ac:dyDescent="0.25">
      <c r="B13" s="16" t="s">
        <v>39</v>
      </c>
    </row>
    <row r="14" spans="1:16" x14ac:dyDescent="0.25">
      <c r="D14" s="18" t="s">
        <v>40</v>
      </c>
      <c r="G14" s="27" t="s">
        <v>147</v>
      </c>
      <c r="H14" s="16" t="s">
        <v>148</v>
      </c>
    </row>
    <row r="15" spans="1:16" x14ac:dyDescent="0.25">
      <c r="D15" s="18" t="s">
        <v>40</v>
      </c>
      <c r="G15" s="27" t="s">
        <v>149</v>
      </c>
      <c r="H15" s="16" t="s">
        <v>150</v>
      </c>
    </row>
    <row r="16" spans="1:16" x14ac:dyDescent="0.25">
      <c r="D16" s="18" t="s">
        <v>40</v>
      </c>
      <c r="G16" s="27" t="s">
        <v>151</v>
      </c>
      <c r="H16" s="16" t="s">
        <v>152</v>
      </c>
    </row>
    <row r="17" spans="1:9" x14ac:dyDescent="0.25">
      <c r="D17" s="18" t="s">
        <v>40</v>
      </c>
      <c r="G17" s="27" t="s">
        <v>421</v>
      </c>
      <c r="H17" s="16" t="s">
        <v>422</v>
      </c>
    </row>
    <row r="18" spans="1:9" x14ac:dyDescent="0.25">
      <c r="D18" s="18" t="s">
        <v>40</v>
      </c>
      <c r="G18" s="27" t="s">
        <v>153</v>
      </c>
      <c r="H18" s="16" t="s">
        <v>154</v>
      </c>
    </row>
    <row r="19" spans="1:9" x14ac:dyDescent="0.25">
      <c r="B19" s="16" t="s">
        <v>53</v>
      </c>
    </row>
    <row r="20" spans="1:9" x14ac:dyDescent="0.25">
      <c r="B20" s="16" t="s">
        <v>52</v>
      </c>
    </row>
    <row r="21" spans="1:9" s="18" customFormat="1" x14ac:dyDescent="0.25">
      <c r="A21" s="16"/>
      <c r="B21" s="16"/>
      <c r="C21" s="16"/>
      <c r="D21" s="18" t="s">
        <v>37</v>
      </c>
      <c r="E21" s="16" t="s">
        <v>58</v>
      </c>
      <c r="F21" s="16" t="s">
        <v>400</v>
      </c>
      <c r="G21" s="27" t="s">
        <v>401</v>
      </c>
      <c r="H21" s="27" t="s">
        <v>425</v>
      </c>
      <c r="I21" s="16"/>
    </row>
    <row r="22" spans="1:9" s="18" customFormat="1" x14ac:dyDescent="0.25">
      <c r="A22" s="16"/>
      <c r="B22" s="16" t="s">
        <v>38</v>
      </c>
      <c r="C22" s="16" t="s">
        <v>402</v>
      </c>
      <c r="E22" s="16"/>
      <c r="F22" s="16"/>
      <c r="G22" s="27"/>
      <c r="H22" s="16"/>
      <c r="I22" s="16"/>
    </row>
    <row r="23" spans="1:9" s="18" customFormat="1" x14ac:dyDescent="0.25">
      <c r="A23" s="16"/>
      <c r="B23" s="16"/>
      <c r="C23" s="16"/>
      <c r="D23" s="18" t="s">
        <v>57</v>
      </c>
      <c r="E23" s="16" t="s">
        <v>450</v>
      </c>
      <c r="F23" s="16" t="s">
        <v>403</v>
      </c>
      <c r="G23" s="27" t="s">
        <v>303</v>
      </c>
      <c r="H23" s="16" t="s">
        <v>304</v>
      </c>
      <c r="I23" s="16"/>
    </row>
    <row r="24" spans="1:9" s="18" customFormat="1" x14ac:dyDescent="0.25">
      <c r="A24" s="16"/>
      <c r="B24" s="16" t="s">
        <v>39</v>
      </c>
      <c r="C24" s="16"/>
      <c r="E24" s="16"/>
      <c r="F24" s="16"/>
      <c r="G24" s="27"/>
      <c r="H24" s="16"/>
      <c r="I24" s="16"/>
    </row>
    <row r="25" spans="1:9" s="18" customFormat="1" x14ac:dyDescent="0.25">
      <c r="A25" s="16"/>
      <c r="B25" s="16" t="s">
        <v>38</v>
      </c>
      <c r="C25" s="16" t="s">
        <v>451</v>
      </c>
      <c r="E25" s="16"/>
      <c r="F25" s="16"/>
      <c r="G25" s="27"/>
      <c r="H25" s="16"/>
      <c r="I25" s="16"/>
    </row>
    <row r="26" spans="1:9" x14ac:dyDescent="0.25">
      <c r="D26" s="18" t="s">
        <v>37</v>
      </c>
      <c r="E26" s="16" t="s">
        <v>58</v>
      </c>
      <c r="F26" s="16" t="s">
        <v>255</v>
      </c>
      <c r="G26" s="27" t="s">
        <v>258</v>
      </c>
      <c r="H26" s="16" t="s">
        <v>259</v>
      </c>
    </row>
    <row r="27" spans="1:9" x14ac:dyDescent="0.25">
      <c r="B27" s="16" t="s">
        <v>38</v>
      </c>
      <c r="C27" s="16" t="s">
        <v>260</v>
      </c>
    </row>
    <row r="28" spans="1:9" s="18" customFormat="1" x14ac:dyDescent="0.25">
      <c r="A28" s="16"/>
      <c r="B28" s="16"/>
      <c r="C28" s="16"/>
      <c r="D28" s="18" t="s">
        <v>57</v>
      </c>
      <c r="E28" s="16" t="s">
        <v>263</v>
      </c>
      <c r="F28" s="16" t="s">
        <v>277</v>
      </c>
      <c r="G28" s="27" t="s">
        <v>261</v>
      </c>
      <c r="H28" s="16" t="s">
        <v>262</v>
      </c>
      <c r="I28" s="16"/>
    </row>
    <row r="29" spans="1:9" s="18" customFormat="1" x14ac:dyDescent="0.25">
      <c r="A29" s="16"/>
      <c r="B29" s="16" t="s">
        <v>39</v>
      </c>
      <c r="C29" s="16"/>
      <c r="E29" s="16"/>
      <c r="F29" s="16"/>
      <c r="G29" s="27"/>
      <c r="H29" s="16"/>
      <c r="I29" s="16"/>
    </row>
    <row r="30" spans="1:9" s="18" customFormat="1" x14ac:dyDescent="0.25">
      <c r="A30" s="16"/>
      <c r="B30" s="16" t="s">
        <v>39</v>
      </c>
      <c r="C30" s="16"/>
      <c r="E30" s="16"/>
      <c r="F30" s="16"/>
      <c r="G30" s="27"/>
      <c r="H30" s="16"/>
      <c r="I30" s="16"/>
    </row>
    <row r="31" spans="1:9" s="18" customFormat="1" x14ac:dyDescent="0.25">
      <c r="A31" s="16"/>
      <c r="B31" s="18" t="s">
        <v>53</v>
      </c>
      <c r="C31" s="16"/>
      <c r="E31" s="16"/>
      <c r="F31" s="16"/>
      <c r="G31" s="27"/>
      <c r="H31" s="16"/>
      <c r="I31" s="16"/>
    </row>
    <row r="32" spans="1:9" customFormat="1" x14ac:dyDescent="0.25">
      <c r="B32" t="s">
        <v>52</v>
      </c>
      <c r="D32" s="18"/>
      <c r="E32" s="16"/>
      <c r="F32" s="16"/>
      <c r="G32" s="27"/>
      <c r="H32" s="16"/>
    </row>
    <row r="33" spans="1:16" customFormat="1" x14ac:dyDescent="0.25">
      <c r="D33" s="18" t="s">
        <v>40</v>
      </c>
      <c r="E33" s="16"/>
      <c r="F33" s="16"/>
      <c r="G33" s="27" t="s">
        <v>438</v>
      </c>
      <c r="H33" s="16" t="s">
        <v>439</v>
      </c>
    </row>
    <row r="34" spans="1:16" customFormat="1" x14ac:dyDescent="0.25">
      <c r="D34" s="18" t="s">
        <v>40</v>
      </c>
      <c r="E34" s="16"/>
      <c r="F34" s="16"/>
      <c r="G34" s="27" t="s">
        <v>441</v>
      </c>
      <c r="H34" s="16" t="s">
        <v>442</v>
      </c>
    </row>
    <row r="35" spans="1:16" customFormat="1" x14ac:dyDescent="0.25">
      <c r="D35" t="s">
        <v>85</v>
      </c>
      <c r="F35" t="s">
        <v>253</v>
      </c>
      <c r="G35" t="s">
        <v>433</v>
      </c>
      <c r="H35" t="s">
        <v>434</v>
      </c>
      <c r="O35" s="16"/>
      <c r="P35" t="s">
        <v>435</v>
      </c>
    </row>
    <row r="36" spans="1:16" customFormat="1" x14ac:dyDescent="0.25">
      <c r="D36" t="s">
        <v>85</v>
      </c>
      <c r="F36" t="s">
        <v>254</v>
      </c>
      <c r="G36" t="s">
        <v>436</v>
      </c>
      <c r="H36" t="s">
        <v>437</v>
      </c>
      <c r="O36" s="16"/>
      <c r="P36" t="s">
        <v>435</v>
      </c>
    </row>
    <row r="37" spans="1:16" customFormat="1" x14ac:dyDescent="0.25">
      <c r="B37" t="s">
        <v>53</v>
      </c>
    </row>
    <row r="38" spans="1:16" s="18" customFormat="1" x14ac:dyDescent="0.25">
      <c r="A38" s="16"/>
      <c r="B38" s="18" t="s">
        <v>38</v>
      </c>
      <c r="C38" s="16" t="s">
        <v>426</v>
      </c>
      <c r="E38" s="16"/>
      <c r="F38" s="16"/>
      <c r="G38" s="27"/>
      <c r="H38" s="16"/>
      <c r="I38" s="16"/>
    </row>
    <row r="39" spans="1:16" s="18" customFormat="1" x14ac:dyDescent="0.25">
      <c r="A39" t="s">
        <v>276</v>
      </c>
      <c r="B39" s="16" t="s">
        <v>52</v>
      </c>
      <c r="C39" s="16"/>
      <c r="E39" s="16"/>
      <c r="F39" s="16"/>
      <c r="G39" s="27"/>
      <c r="H39" s="16"/>
      <c r="I39" s="16"/>
    </row>
    <row r="40" spans="1:16" customFormat="1" x14ac:dyDescent="0.25">
      <c r="D40" s="3" t="s">
        <v>37</v>
      </c>
      <c r="E40" t="s">
        <v>170</v>
      </c>
      <c r="F40" t="s">
        <v>169</v>
      </c>
      <c r="G40" s="29" t="s">
        <v>278</v>
      </c>
      <c r="H40" t="s">
        <v>279</v>
      </c>
    </row>
    <row r="41" spans="1:16" customFormat="1" x14ac:dyDescent="0.25">
      <c r="B41" t="s">
        <v>38</v>
      </c>
      <c r="C41" t="s">
        <v>280</v>
      </c>
      <c r="D41" s="3"/>
      <c r="G41" s="29"/>
    </row>
    <row r="42" spans="1:16" customFormat="1" x14ac:dyDescent="0.25">
      <c r="D42" s="3" t="s">
        <v>87</v>
      </c>
      <c r="F42" t="s">
        <v>169</v>
      </c>
      <c r="G42" s="29"/>
      <c r="I42" t="str">
        <f>"1"</f>
        <v>1</v>
      </c>
    </row>
    <row r="43" spans="1:16" customFormat="1" x14ac:dyDescent="0.25">
      <c r="B43" t="s">
        <v>39</v>
      </c>
      <c r="D43" s="3"/>
      <c r="G43" s="29"/>
    </row>
    <row r="44" spans="1:16" s="18" customFormat="1" x14ac:dyDescent="0.25">
      <c r="B44" s="18" t="s">
        <v>89</v>
      </c>
      <c r="C44" s="18" t="s">
        <v>283</v>
      </c>
      <c r="G44" s="28"/>
    </row>
    <row r="45" spans="1:16" s="18" customFormat="1" x14ac:dyDescent="0.25">
      <c r="D45" s="20" t="s">
        <v>30</v>
      </c>
      <c r="E45" s="20"/>
      <c r="F45" s="20" t="s">
        <v>177</v>
      </c>
      <c r="G45" s="30" t="s">
        <v>178</v>
      </c>
      <c r="H45" s="18" t="s">
        <v>179</v>
      </c>
    </row>
    <row r="46" spans="1:16" s="18" customFormat="1" x14ac:dyDescent="0.25">
      <c r="B46" s="18" t="s">
        <v>38</v>
      </c>
      <c r="C46" s="18" t="s">
        <v>284</v>
      </c>
      <c r="G46" s="28"/>
    </row>
    <row r="47" spans="1:16" s="18" customFormat="1" x14ac:dyDescent="0.25">
      <c r="D47" s="18" t="s">
        <v>85</v>
      </c>
      <c r="F47" s="18" t="s">
        <v>244</v>
      </c>
      <c r="G47" s="28" t="s">
        <v>99</v>
      </c>
      <c r="H47" s="18" t="s">
        <v>98</v>
      </c>
    </row>
    <row r="48" spans="1:16" s="18" customFormat="1" x14ac:dyDescent="0.25">
      <c r="B48" s="18" t="s">
        <v>39</v>
      </c>
      <c r="G48" s="28"/>
    </row>
    <row r="49" spans="1:12" s="18" customFormat="1" x14ac:dyDescent="0.25">
      <c r="B49" s="18" t="s">
        <v>39</v>
      </c>
      <c r="G49" s="28"/>
    </row>
    <row r="50" spans="1:12" s="18" customFormat="1" x14ac:dyDescent="0.25">
      <c r="B50" s="18" t="s">
        <v>53</v>
      </c>
      <c r="G50" s="28"/>
    </row>
    <row r="51" spans="1:12" customFormat="1" x14ac:dyDescent="0.25">
      <c r="B51" t="s">
        <v>38</v>
      </c>
      <c r="C51" t="s">
        <v>443</v>
      </c>
    </row>
    <row r="52" spans="1:12" customFormat="1" x14ac:dyDescent="0.25">
      <c r="B52" t="s">
        <v>444</v>
      </c>
    </row>
    <row r="53" spans="1:12" customFormat="1" x14ac:dyDescent="0.25">
      <c r="B53" t="s">
        <v>39</v>
      </c>
    </row>
    <row r="54" spans="1:12" x14ac:dyDescent="0.25">
      <c r="A54" s="16" t="s">
        <v>184</v>
      </c>
      <c r="B54" s="16" t="s">
        <v>52</v>
      </c>
    </row>
    <row r="55" spans="1:12" x14ac:dyDescent="0.25">
      <c r="D55" s="18" t="s">
        <v>37</v>
      </c>
      <c r="E55" s="16" t="s">
        <v>59</v>
      </c>
      <c r="F55" s="16" t="s">
        <v>310</v>
      </c>
      <c r="G55" s="27" t="s">
        <v>285</v>
      </c>
      <c r="H55" s="16" t="s">
        <v>355</v>
      </c>
      <c r="L55" s="16" t="s">
        <v>356</v>
      </c>
    </row>
    <row r="56" spans="1:12" x14ac:dyDescent="0.25">
      <c r="B56" s="16" t="s">
        <v>53</v>
      </c>
    </row>
    <row r="57" spans="1:12" x14ac:dyDescent="0.25">
      <c r="B57" s="16" t="s">
        <v>38</v>
      </c>
      <c r="C57" s="16" t="s">
        <v>357</v>
      </c>
    </row>
    <row r="58" spans="1:12" x14ac:dyDescent="0.25">
      <c r="B58" s="16" t="s">
        <v>52</v>
      </c>
    </row>
    <row r="59" spans="1:12" x14ac:dyDescent="0.25">
      <c r="D59" s="18" t="s">
        <v>86</v>
      </c>
      <c r="E59" s="16" t="s">
        <v>185</v>
      </c>
      <c r="F59" s="20" t="s">
        <v>311</v>
      </c>
      <c r="G59" s="27" t="s">
        <v>351</v>
      </c>
      <c r="H59" s="16" t="s">
        <v>352</v>
      </c>
    </row>
    <row r="60" spans="1:12" x14ac:dyDescent="0.25">
      <c r="B60" s="16" t="s">
        <v>38</v>
      </c>
      <c r="C60" s="16" t="s">
        <v>353</v>
      </c>
      <c r="F60" s="20"/>
    </row>
    <row r="61" spans="1:12" x14ac:dyDescent="0.25">
      <c r="D61" s="18" t="s">
        <v>85</v>
      </c>
      <c r="F61" s="20" t="s">
        <v>354</v>
      </c>
      <c r="G61" s="27" t="s">
        <v>201</v>
      </c>
      <c r="H61" s="27" t="s">
        <v>202</v>
      </c>
    </row>
    <row r="62" spans="1:12" x14ac:dyDescent="0.25">
      <c r="B62" s="16" t="s">
        <v>39</v>
      </c>
      <c r="F62" s="20"/>
    </row>
    <row r="63" spans="1:12" x14ac:dyDescent="0.25">
      <c r="B63" s="16" t="s">
        <v>53</v>
      </c>
      <c r="F63" s="20"/>
    </row>
    <row r="64" spans="1:12" x14ac:dyDescent="0.25">
      <c r="B64" s="16" t="s">
        <v>52</v>
      </c>
      <c r="F64" s="20"/>
    </row>
    <row r="65" spans="1:8" x14ac:dyDescent="0.25">
      <c r="D65" s="18" t="s">
        <v>40</v>
      </c>
      <c r="G65" s="16" t="s">
        <v>358</v>
      </c>
      <c r="H65" s="16" t="s">
        <v>359</v>
      </c>
    </row>
    <row r="66" spans="1:8" x14ac:dyDescent="0.25">
      <c r="D66" s="18" t="s">
        <v>37</v>
      </c>
      <c r="E66" s="16" t="s">
        <v>217</v>
      </c>
      <c r="F66" s="16" t="s">
        <v>314</v>
      </c>
      <c r="G66" s="27" t="s">
        <v>289</v>
      </c>
      <c r="H66" s="18" t="s">
        <v>290</v>
      </c>
    </row>
    <row r="67" spans="1:8" ht="12.95" customHeight="1" x14ac:dyDescent="0.25">
      <c r="D67" s="18" t="s">
        <v>37</v>
      </c>
      <c r="E67" s="16" t="s">
        <v>203</v>
      </c>
      <c r="F67" s="16" t="s">
        <v>312</v>
      </c>
      <c r="G67" s="27" t="s">
        <v>286</v>
      </c>
      <c r="H67" s="18" t="s">
        <v>288</v>
      </c>
    </row>
    <row r="68" spans="1:8" x14ac:dyDescent="0.25">
      <c r="D68" s="18" t="s">
        <v>37</v>
      </c>
      <c r="E68" s="16" t="s">
        <v>212</v>
      </c>
      <c r="F68" s="16" t="s">
        <v>313</v>
      </c>
      <c r="G68" s="27" t="s">
        <v>287</v>
      </c>
      <c r="H68" s="18" t="s">
        <v>291</v>
      </c>
    </row>
    <row r="69" spans="1:8" x14ac:dyDescent="0.25">
      <c r="B69" s="16" t="s">
        <v>53</v>
      </c>
    </row>
    <row r="70" spans="1:8" x14ac:dyDescent="0.25">
      <c r="B70" s="16" t="s">
        <v>39</v>
      </c>
    </row>
    <row r="71" spans="1:8" x14ac:dyDescent="0.25">
      <c r="B71" s="16" t="s">
        <v>52</v>
      </c>
    </row>
    <row r="72" spans="1:8" x14ac:dyDescent="0.25">
      <c r="D72" s="18" t="s">
        <v>37</v>
      </c>
      <c r="E72" s="16" t="s">
        <v>59</v>
      </c>
      <c r="F72" s="16" t="s">
        <v>392</v>
      </c>
      <c r="G72" s="27" t="s">
        <v>292</v>
      </c>
      <c r="H72" s="18" t="s">
        <v>293</v>
      </c>
    </row>
    <row r="73" spans="1:8" x14ac:dyDescent="0.25">
      <c r="B73" s="16" t="s">
        <v>53</v>
      </c>
    </row>
    <row r="74" spans="1:8" x14ac:dyDescent="0.25">
      <c r="A74" s="16" t="s">
        <v>221</v>
      </c>
      <c r="B74" s="16" t="s">
        <v>52</v>
      </c>
    </row>
    <row r="75" spans="1:8" x14ac:dyDescent="0.25">
      <c r="D75" s="18" t="s">
        <v>37</v>
      </c>
      <c r="E75" s="16" t="s">
        <v>59</v>
      </c>
      <c r="F75" s="16" t="s">
        <v>298</v>
      </c>
      <c r="G75" s="27" t="s">
        <v>294</v>
      </c>
      <c r="H75" s="18" t="s">
        <v>295</v>
      </c>
    </row>
    <row r="76" spans="1:8" x14ac:dyDescent="0.25">
      <c r="B76" s="16" t="s">
        <v>38</v>
      </c>
      <c r="C76" s="16" t="s">
        <v>300</v>
      </c>
    </row>
    <row r="77" spans="1:8" x14ac:dyDescent="0.25">
      <c r="D77" s="18" t="s">
        <v>37</v>
      </c>
      <c r="E77" s="16" t="s">
        <v>222</v>
      </c>
      <c r="F77" s="16" t="s">
        <v>299</v>
      </c>
      <c r="G77" s="27" t="s">
        <v>224</v>
      </c>
      <c r="H77" s="16" t="s">
        <v>223</v>
      </c>
    </row>
    <row r="78" spans="1:8" x14ac:dyDescent="0.25">
      <c r="B78" s="16" t="s">
        <v>38</v>
      </c>
      <c r="C78" s="16" t="s">
        <v>301</v>
      </c>
    </row>
    <row r="79" spans="1:8" x14ac:dyDescent="0.25">
      <c r="D79" s="18" t="s">
        <v>37</v>
      </c>
      <c r="E79" s="16" t="s">
        <v>226</v>
      </c>
      <c r="F79" s="16" t="s">
        <v>393</v>
      </c>
      <c r="G79" s="27" t="s">
        <v>296</v>
      </c>
      <c r="H79" s="16" t="s">
        <v>297</v>
      </c>
    </row>
    <row r="80" spans="1:8" x14ac:dyDescent="0.25">
      <c r="B80" s="16" t="s">
        <v>39</v>
      </c>
    </row>
    <row r="81" spans="1:12" x14ac:dyDescent="0.25">
      <c r="D81" s="18" t="s">
        <v>37</v>
      </c>
      <c r="E81" s="16" t="s">
        <v>230</v>
      </c>
      <c r="F81" s="16" t="s">
        <v>394</v>
      </c>
      <c r="G81" s="27" t="s">
        <v>67</v>
      </c>
      <c r="H81" s="16" t="s">
        <v>68</v>
      </c>
    </row>
    <row r="82" spans="1:12" x14ac:dyDescent="0.25">
      <c r="B82" s="16" t="s">
        <v>39</v>
      </c>
    </row>
    <row r="83" spans="1:12" x14ac:dyDescent="0.25">
      <c r="B83" s="16" t="s">
        <v>38</v>
      </c>
      <c r="C83" s="16" t="s">
        <v>302</v>
      </c>
    </row>
    <row r="84" spans="1:12" x14ac:dyDescent="0.25">
      <c r="D84" s="18" t="s">
        <v>85</v>
      </c>
      <c r="F84" s="16" t="s">
        <v>395</v>
      </c>
      <c r="G84" s="27" t="s">
        <v>303</v>
      </c>
      <c r="H84" s="16" t="s">
        <v>304</v>
      </c>
    </row>
    <row r="85" spans="1:12" x14ac:dyDescent="0.25">
      <c r="B85" s="16" t="s">
        <v>39</v>
      </c>
    </row>
    <row r="86" spans="1:12" x14ac:dyDescent="0.25">
      <c r="B86" s="16" t="s">
        <v>53</v>
      </c>
    </row>
    <row r="87" spans="1:12" x14ac:dyDescent="0.25">
      <c r="A87" s="16" t="s">
        <v>305</v>
      </c>
      <c r="B87" s="16" t="s">
        <v>52</v>
      </c>
    </row>
    <row r="88" spans="1:12" x14ac:dyDescent="0.25">
      <c r="D88" s="18" t="s">
        <v>37</v>
      </c>
      <c r="E88" s="16" t="s">
        <v>59</v>
      </c>
      <c r="F88" s="16" t="s">
        <v>305</v>
      </c>
      <c r="G88" s="27" t="s">
        <v>306</v>
      </c>
      <c r="H88" s="16" t="s">
        <v>362</v>
      </c>
    </row>
    <row r="89" spans="1:12" x14ac:dyDescent="0.25">
      <c r="B89" s="16" t="s">
        <v>53</v>
      </c>
    </row>
    <row r="90" spans="1:12" x14ac:dyDescent="0.25">
      <c r="B90" s="16" t="s">
        <v>38</v>
      </c>
      <c r="C90" s="16" t="s">
        <v>307</v>
      </c>
    </row>
    <row r="91" spans="1:12" x14ac:dyDescent="0.25">
      <c r="B91" s="16" t="s">
        <v>52</v>
      </c>
    </row>
    <row r="92" spans="1:12" x14ac:dyDescent="0.25">
      <c r="D92" s="18" t="s">
        <v>40</v>
      </c>
      <c r="G92" s="27" t="s">
        <v>153</v>
      </c>
      <c r="H92" s="16" t="s">
        <v>154</v>
      </c>
    </row>
    <row r="93" spans="1:12" x14ac:dyDescent="0.25">
      <c r="D93" s="18" t="s">
        <v>37</v>
      </c>
      <c r="E93" s="16" t="s">
        <v>59</v>
      </c>
      <c r="F93" s="16" t="s">
        <v>60</v>
      </c>
      <c r="G93" s="27" t="s">
        <v>61</v>
      </c>
      <c r="H93" s="16" t="s">
        <v>65</v>
      </c>
      <c r="K93" s="16" t="s">
        <v>64</v>
      </c>
      <c r="L93" s="16" t="s">
        <v>66</v>
      </c>
    </row>
    <row r="94" spans="1:12" x14ac:dyDescent="0.25">
      <c r="D94" s="18" t="s">
        <v>37</v>
      </c>
      <c r="E94" s="16" t="s">
        <v>59</v>
      </c>
      <c r="F94" s="16" t="s">
        <v>69</v>
      </c>
      <c r="G94" s="27" t="s">
        <v>71</v>
      </c>
      <c r="H94" s="16" t="s">
        <v>70</v>
      </c>
    </row>
    <row r="95" spans="1:12" x14ac:dyDescent="0.25">
      <c r="D95" s="18" t="s">
        <v>37</v>
      </c>
      <c r="E95" s="16" t="s">
        <v>59</v>
      </c>
      <c r="F95" s="16" t="s">
        <v>72</v>
      </c>
      <c r="G95" s="27" t="s">
        <v>73</v>
      </c>
      <c r="H95" s="16" t="s">
        <v>74</v>
      </c>
    </row>
    <row r="96" spans="1:12" x14ac:dyDescent="0.25">
      <c r="D96" s="18" t="s">
        <v>37</v>
      </c>
      <c r="E96" s="16" t="s">
        <v>59</v>
      </c>
      <c r="F96" s="16" t="s">
        <v>77</v>
      </c>
      <c r="G96" s="27" t="s">
        <v>76</v>
      </c>
      <c r="H96" s="16" t="s">
        <v>75</v>
      </c>
      <c r="K96" s="16" t="s">
        <v>79</v>
      </c>
      <c r="L96" s="16" t="s">
        <v>78</v>
      </c>
    </row>
    <row r="97" spans="2:8" x14ac:dyDescent="0.25">
      <c r="B97" s="16" t="s">
        <v>53</v>
      </c>
    </row>
    <row r="98" spans="2:8" x14ac:dyDescent="0.25">
      <c r="B98" s="16" t="s">
        <v>52</v>
      </c>
    </row>
    <row r="99" spans="2:8" x14ac:dyDescent="0.25">
      <c r="D99" s="18" t="s">
        <v>40</v>
      </c>
      <c r="G99" s="27" t="s">
        <v>153</v>
      </c>
      <c r="H99" s="16" t="s">
        <v>154</v>
      </c>
    </row>
    <row r="100" spans="2:8" x14ac:dyDescent="0.25">
      <c r="D100" s="18" t="s">
        <v>37</v>
      </c>
      <c r="E100" s="16" t="s">
        <v>59</v>
      </c>
      <c r="F100" s="16" t="s">
        <v>80</v>
      </c>
      <c r="G100" s="27" t="s">
        <v>82</v>
      </c>
      <c r="H100" s="16" t="s">
        <v>81</v>
      </c>
    </row>
    <row r="101" spans="2:8" x14ac:dyDescent="0.25">
      <c r="D101" s="18" t="s">
        <v>37</v>
      </c>
      <c r="E101" s="16" t="s">
        <v>59</v>
      </c>
      <c r="F101" s="16" t="s">
        <v>234</v>
      </c>
      <c r="G101" s="27" t="s">
        <v>83</v>
      </c>
      <c r="H101" s="16" t="s">
        <v>84</v>
      </c>
    </row>
    <row r="102" spans="2:8" x14ac:dyDescent="0.25">
      <c r="D102" s="18" t="s">
        <v>37</v>
      </c>
      <c r="E102" s="16" t="s">
        <v>59</v>
      </c>
      <c r="F102" s="16" t="s">
        <v>308</v>
      </c>
      <c r="G102" s="27" t="s">
        <v>245</v>
      </c>
      <c r="H102" s="16" t="s">
        <v>309</v>
      </c>
    </row>
    <row r="103" spans="2:8" x14ac:dyDescent="0.25">
      <c r="B103" s="16" t="s">
        <v>53</v>
      </c>
    </row>
    <row r="104" spans="2:8" x14ac:dyDescent="0.25">
      <c r="B104" s="16" t="s">
        <v>52</v>
      </c>
    </row>
    <row r="105" spans="2:8" x14ac:dyDescent="0.25">
      <c r="D105" s="18" t="s">
        <v>40</v>
      </c>
      <c r="G105" s="27" t="s">
        <v>153</v>
      </c>
      <c r="H105" s="16" t="s">
        <v>154</v>
      </c>
    </row>
    <row r="106" spans="2:8" x14ac:dyDescent="0.25">
      <c r="D106" s="18" t="s">
        <v>37</v>
      </c>
      <c r="E106" s="16" t="s">
        <v>59</v>
      </c>
      <c r="F106" s="16" t="s">
        <v>237</v>
      </c>
      <c r="G106" s="27" t="s">
        <v>235</v>
      </c>
      <c r="H106" s="16" t="s">
        <v>236</v>
      </c>
    </row>
    <row r="107" spans="2:8" x14ac:dyDescent="0.25">
      <c r="B107" s="16" t="s">
        <v>38</v>
      </c>
      <c r="C107" s="16" t="s">
        <v>238</v>
      </c>
    </row>
    <row r="108" spans="2:8" x14ac:dyDescent="0.25">
      <c r="D108" s="18" t="s">
        <v>85</v>
      </c>
      <c r="F108" s="16" t="s">
        <v>239</v>
      </c>
      <c r="G108" s="27" t="s">
        <v>429</v>
      </c>
      <c r="H108" s="16" t="s">
        <v>430</v>
      </c>
    </row>
    <row r="109" spans="2:8" x14ac:dyDescent="0.25">
      <c r="D109" s="18" t="s">
        <v>37</v>
      </c>
      <c r="E109" s="16" t="s">
        <v>59</v>
      </c>
      <c r="F109" s="16" t="s">
        <v>240</v>
      </c>
      <c r="G109" s="27" t="s">
        <v>241</v>
      </c>
      <c r="H109" s="16" t="s">
        <v>452</v>
      </c>
    </row>
    <row r="110" spans="2:8" x14ac:dyDescent="0.25">
      <c r="B110" s="16" t="s">
        <v>39</v>
      </c>
    </row>
    <row r="111" spans="2:8" x14ac:dyDescent="0.25">
      <c r="B111" s="16" t="s">
        <v>38</v>
      </c>
      <c r="C111" s="16" t="s">
        <v>242</v>
      </c>
    </row>
    <row r="112" spans="2:8" x14ac:dyDescent="0.25">
      <c r="D112" s="18" t="s">
        <v>85</v>
      </c>
      <c r="F112" s="16" t="s">
        <v>243</v>
      </c>
      <c r="G112" s="27" t="s">
        <v>429</v>
      </c>
      <c r="H112" s="16" t="s">
        <v>430</v>
      </c>
    </row>
    <row r="113" spans="1:9" x14ac:dyDescent="0.25">
      <c r="B113" s="16" t="s">
        <v>39</v>
      </c>
    </row>
    <row r="114" spans="1:9" x14ac:dyDescent="0.25">
      <c r="B114" s="16" t="s">
        <v>53</v>
      </c>
    </row>
    <row r="115" spans="1:9" x14ac:dyDescent="0.25">
      <c r="B115" s="16" t="s">
        <v>39</v>
      </c>
    </row>
    <row r="116" spans="1:9" x14ac:dyDescent="0.25">
      <c r="A116" s="16" t="s">
        <v>315</v>
      </c>
      <c r="B116" s="16" t="s">
        <v>52</v>
      </c>
    </row>
    <row r="117" spans="1:9" customFormat="1" x14ac:dyDescent="0.25">
      <c r="D117" s="3" t="s">
        <v>40</v>
      </c>
      <c r="G117" s="29" t="s">
        <v>153</v>
      </c>
      <c r="H117" t="s">
        <v>154</v>
      </c>
    </row>
    <row r="118" spans="1:9" ht="14.1" customHeight="1" x14ac:dyDescent="0.25">
      <c r="D118" s="18" t="s">
        <v>37</v>
      </c>
      <c r="E118" s="16" t="s">
        <v>59</v>
      </c>
      <c r="F118" s="16" t="s">
        <v>315</v>
      </c>
      <c r="G118" s="29" t="s">
        <v>340</v>
      </c>
      <c r="H118" t="s">
        <v>339</v>
      </c>
    </row>
    <row r="119" spans="1:9" ht="15" customHeight="1" x14ac:dyDescent="0.25">
      <c r="B119" s="16" t="s">
        <v>38</v>
      </c>
      <c r="C119" s="16" t="s">
        <v>316</v>
      </c>
    </row>
    <row r="120" spans="1:9" ht="15" customHeight="1" x14ac:dyDescent="0.25">
      <c r="D120" s="18" t="s">
        <v>30</v>
      </c>
      <c r="F120" s="31" t="s">
        <v>317</v>
      </c>
      <c r="G120" s="27" t="s">
        <v>67</v>
      </c>
      <c r="H120" s="16" t="s">
        <v>68</v>
      </c>
    </row>
    <row r="121" spans="1:9" ht="15" customHeight="1" x14ac:dyDescent="0.25">
      <c r="D121" s="18" t="s">
        <v>86</v>
      </c>
      <c r="E121" t="s">
        <v>48</v>
      </c>
      <c r="F121" s="27" t="s">
        <v>404</v>
      </c>
      <c r="G121" s="16"/>
    </row>
    <row r="122" spans="1:9" ht="15" customHeight="1" x14ac:dyDescent="0.25">
      <c r="B122" s="16" t="s">
        <v>38</v>
      </c>
      <c r="C122" s="16" t="s">
        <v>405</v>
      </c>
      <c r="F122" s="27"/>
      <c r="G122" s="16"/>
    </row>
    <row r="123" spans="1:9" ht="15" customHeight="1" x14ac:dyDescent="0.25">
      <c r="D123" s="18" t="s">
        <v>87</v>
      </c>
      <c r="F123" s="27" t="s">
        <v>317</v>
      </c>
      <c r="G123" s="16"/>
      <c r="I123" s="16" t="s">
        <v>406</v>
      </c>
    </row>
    <row r="124" spans="1:9" ht="15" customHeight="1" x14ac:dyDescent="0.25">
      <c r="B124" s="16" t="s">
        <v>39</v>
      </c>
      <c r="F124" s="27"/>
      <c r="G124" s="16"/>
    </row>
    <row r="125" spans="1:9" ht="15" customHeight="1" x14ac:dyDescent="0.25">
      <c r="B125" s="16" t="s">
        <v>38</v>
      </c>
      <c r="C125" s="16" t="s">
        <v>407</v>
      </c>
      <c r="F125" s="27"/>
      <c r="G125" s="16"/>
    </row>
    <row r="126" spans="1:9" ht="15" customHeight="1" x14ac:dyDescent="0.25">
      <c r="D126" s="18" t="s">
        <v>88</v>
      </c>
      <c r="F126" s="27" t="s">
        <v>408</v>
      </c>
      <c r="G126" s="16" t="s">
        <v>409</v>
      </c>
      <c r="H126" s="16" t="s">
        <v>410</v>
      </c>
    </row>
    <row r="127" spans="1:9" ht="15" customHeight="1" x14ac:dyDescent="0.25">
      <c r="B127" s="16" t="s">
        <v>39</v>
      </c>
      <c r="F127" s="27"/>
      <c r="G127" s="16"/>
    </row>
    <row r="128" spans="1:9" ht="15" customHeight="1" x14ac:dyDescent="0.25">
      <c r="B128" s="16" t="s">
        <v>39</v>
      </c>
      <c r="G128" s="16"/>
    </row>
    <row r="129" spans="1:8" ht="15" customHeight="1" x14ac:dyDescent="0.25">
      <c r="B129" s="16" t="s">
        <v>53</v>
      </c>
      <c r="F129" s="27"/>
      <c r="G129" s="16"/>
    </row>
    <row r="130" spans="1:8" ht="15" customHeight="1" x14ac:dyDescent="0.25">
      <c r="B130" s="16" t="s">
        <v>38</v>
      </c>
      <c r="C130" s="16" t="s">
        <v>316</v>
      </c>
      <c r="F130" s="27"/>
      <c r="G130" s="16"/>
    </row>
    <row r="131" spans="1:8" ht="15" customHeight="1" x14ac:dyDescent="0.25">
      <c r="B131" s="16" t="s">
        <v>52</v>
      </c>
      <c r="F131" s="27"/>
      <c r="G131" s="16"/>
    </row>
    <row r="132" spans="1:8" ht="15" customHeight="1" x14ac:dyDescent="0.25">
      <c r="D132" s="3" t="s">
        <v>57</v>
      </c>
      <c r="E132" s="16" t="s">
        <v>100</v>
      </c>
      <c r="F132" s="16" t="s">
        <v>318</v>
      </c>
      <c r="G132" s="27" t="s">
        <v>99</v>
      </c>
      <c r="H132" s="16" t="s">
        <v>98</v>
      </c>
    </row>
    <row r="133" spans="1:8" ht="15" customHeight="1" x14ac:dyDescent="0.25">
      <c r="B133" s="16" t="s">
        <v>53</v>
      </c>
      <c r="G133" s="16"/>
    </row>
    <row r="134" spans="1:8" ht="15" customHeight="1" x14ac:dyDescent="0.25">
      <c r="B134" s="16" t="s">
        <v>52</v>
      </c>
      <c r="F134" s="27"/>
      <c r="G134" s="16"/>
    </row>
    <row r="135" spans="1:8" x14ac:dyDescent="0.25">
      <c r="D135" s="18" t="s">
        <v>85</v>
      </c>
      <c r="F135" s="16" t="s">
        <v>319</v>
      </c>
      <c r="G135" s="27" t="s">
        <v>320</v>
      </c>
      <c r="H135" s="16" t="s">
        <v>321</v>
      </c>
    </row>
    <row r="136" spans="1:8" x14ac:dyDescent="0.25">
      <c r="D136" s="18" t="s">
        <v>37</v>
      </c>
      <c r="E136" s="16" t="s">
        <v>59</v>
      </c>
      <c r="F136" s="16" t="s">
        <v>322</v>
      </c>
      <c r="G136" s="27" t="s">
        <v>327</v>
      </c>
      <c r="H136" s="16" t="s">
        <v>328</v>
      </c>
    </row>
    <row r="137" spans="1:8" x14ac:dyDescent="0.25">
      <c r="B137" s="16" t="s">
        <v>38</v>
      </c>
      <c r="C137" s="16" t="s">
        <v>323</v>
      </c>
    </row>
    <row r="138" spans="1:8" x14ac:dyDescent="0.25">
      <c r="D138" s="18" t="s">
        <v>85</v>
      </c>
      <c r="F138" s="16" t="s">
        <v>324</v>
      </c>
      <c r="G138" s="29" t="s">
        <v>325</v>
      </c>
      <c r="H138" t="s">
        <v>326</v>
      </c>
    </row>
    <row r="139" spans="1:8" x14ac:dyDescent="0.25">
      <c r="B139" s="16" t="s">
        <v>39</v>
      </c>
    </row>
    <row r="140" spans="1:8" x14ac:dyDescent="0.25">
      <c r="B140" s="16" t="s">
        <v>53</v>
      </c>
    </row>
    <row r="141" spans="1:8" x14ac:dyDescent="0.25">
      <c r="B141" s="16" t="s">
        <v>39</v>
      </c>
    </row>
    <row r="142" spans="1:8" customFormat="1" x14ac:dyDescent="0.25">
      <c r="A142" t="s">
        <v>90</v>
      </c>
      <c r="B142" t="s">
        <v>52</v>
      </c>
      <c r="D142" s="3"/>
      <c r="G142" s="29"/>
    </row>
    <row r="143" spans="1:8" customFormat="1" x14ac:dyDescent="0.25">
      <c r="D143" s="3" t="s">
        <v>40</v>
      </c>
      <c r="G143" s="29" t="s">
        <v>153</v>
      </c>
      <c r="H143" t="s">
        <v>154</v>
      </c>
    </row>
    <row r="144" spans="1:8" customFormat="1" x14ac:dyDescent="0.25">
      <c r="D144" s="3" t="s">
        <v>37</v>
      </c>
      <c r="E144" t="s">
        <v>59</v>
      </c>
      <c r="F144" t="s">
        <v>90</v>
      </c>
      <c r="G144" s="29" t="s">
        <v>329</v>
      </c>
      <c r="H144" t="s">
        <v>330</v>
      </c>
    </row>
    <row r="145" spans="1:8" customFormat="1" x14ac:dyDescent="0.25">
      <c r="B145" t="s">
        <v>53</v>
      </c>
      <c r="D145" s="3"/>
      <c r="G145" s="29"/>
    </row>
    <row r="146" spans="1:8" customFormat="1" x14ac:dyDescent="0.25">
      <c r="B146" t="s">
        <v>52</v>
      </c>
      <c r="D146" s="3"/>
      <c r="G146" s="29"/>
    </row>
    <row r="147" spans="1:8" customFormat="1" x14ac:dyDescent="0.25">
      <c r="D147" s="3" t="s">
        <v>37</v>
      </c>
      <c r="E147" t="s">
        <v>59</v>
      </c>
      <c r="F147" t="s">
        <v>396</v>
      </c>
      <c r="G147" s="29" t="s">
        <v>331</v>
      </c>
      <c r="H147" t="s">
        <v>332</v>
      </c>
    </row>
    <row r="148" spans="1:8" customFormat="1" x14ac:dyDescent="0.25">
      <c r="B148" t="s">
        <v>38</v>
      </c>
      <c r="C148" t="s">
        <v>427</v>
      </c>
      <c r="D148" s="3"/>
      <c r="G148" s="29"/>
    </row>
    <row r="149" spans="1:8" customFormat="1" x14ac:dyDescent="0.25">
      <c r="D149" s="3" t="s">
        <v>37</v>
      </c>
      <c r="E149" t="s">
        <v>59</v>
      </c>
      <c r="F149" t="s">
        <v>397</v>
      </c>
      <c r="G149" s="29" t="s">
        <v>333</v>
      </c>
      <c r="H149" t="s">
        <v>334</v>
      </c>
    </row>
    <row r="150" spans="1:8" customFormat="1" x14ac:dyDescent="0.25">
      <c r="B150" t="s">
        <v>38</v>
      </c>
      <c r="C150" t="s">
        <v>428</v>
      </c>
      <c r="D150" s="3"/>
      <c r="G150" s="29"/>
    </row>
    <row r="151" spans="1:8" customFormat="1" x14ac:dyDescent="0.25">
      <c r="D151" s="3" t="s">
        <v>85</v>
      </c>
      <c r="F151" t="s">
        <v>398</v>
      </c>
      <c r="G151" s="29" t="s">
        <v>335</v>
      </c>
      <c r="H151" t="s">
        <v>336</v>
      </c>
    </row>
    <row r="152" spans="1:8" customFormat="1" x14ac:dyDescent="0.25">
      <c r="B152" t="s">
        <v>39</v>
      </c>
      <c r="D152" s="3"/>
      <c r="G152" s="29"/>
    </row>
    <row r="153" spans="1:8" customFormat="1" x14ac:dyDescent="0.25">
      <c r="D153" s="3" t="s">
        <v>37</v>
      </c>
      <c r="E153" t="s">
        <v>91</v>
      </c>
      <c r="F153" t="s">
        <v>399</v>
      </c>
      <c r="G153" s="29" t="s">
        <v>337</v>
      </c>
      <c r="H153" t="s">
        <v>338</v>
      </c>
    </row>
    <row r="154" spans="1:8" customFormat="1" x14ac:dyDescent="0.25">
      <c r="B154" t="s">
        <v>39</v>
      </c>
      <c r="D154" s="3"/>
      <c r="G154" s="29"/>
    </row>
    <row r="155" spans="1:8" customFormat="1" x14ac:dyDescent="0.25">
      <c r="B155" t="s">
        <v>53</v>
      </c>
      <c r="D155" s="3"/>
      <c r="G155" s="29"/>
    </row>
    <row r="156" spans="1:8" customFormat="1" x14ac:dyDescent="0.25">
      <c r="B156" t="s">
        <v>38</v>
      </c>
      <c r="C156" t="s">
        <v>445</v>
      </c>
      <c r="D156" s="3"/>
      <c r="G156" s="29"/>
    </row>
    <row r="157" spans="1:8" customFormat="1" x14ac:dyDescent="0.25">
      <c r="A157" t="s">
        <v>341</v>
      </c>
      <c r="B157" t="s">
        <v>52</v>
      </c>
      <c r="D157" s="3"/>
      <c r="G157" s="29"/>
    </row>
    <row r="158" spans="1:8" ht="14.1" customHeight="1" x14ac:dyDescent="0.25">
      <c r="D158" s="18" t="s">
        <v>37</v>
      </c>
      <c r="E158" s="16" t="s">
        <v>59</v>
      </c>
      <c r="F158" s="16" t="s">
        <v>341</v>
      </c>
      <c r="G158" s="27" t="s">
        <v>342</v>
      </c>
      <c r="H158" s="18" t="s">
        <v>343</v>
      </c>
    </row>
    <row r="159" spans="1:8" ht="15.95" customHeight="1" x14ac:dyDescent="0.25">
      <c r="B159" s="16" t="s">
        <v>38</v>
      </c>
      <c r="C159" s="16" t="s">
        <v>344</v>
      </c>
    </row>
    <row r="160" spans="1:8" ht="15" customHeight="1" x14ac:dyDescent="0.25">
      <c r="D160" s="18" t="s">
        <v>30</v>
      </c>
      <c r="F160" s="16" t="s">
        <v>345</v>
      </c>
      <c r="G160" s="27" t="s">
        <v>67</v>
      </c>
      <c r="H160" s="16" t="s">
        <v>68</v>
      </c>
    </row>
    <row r="161" spans="2:9" ht="15" customHeight="1" x14ac:dyDescent="0.25">
      <c r="D161" s="18" t="s">
        <v>86</v>
      </c>
      <c r="E161" t="s">
        <v>48</v>
      </c>
      <c r="F161" s="27" t="s">
        <v>414</v>
      </c>
      <c r="G161" s="16"/>
    </row>
    <row r="162" spans="2:9" ht="15" customHeight="1" x14ac:dyDescent="0.25">
      <c r="B162" s="16" t="s">
        <v>38</v>
      </c>
      <c r="C162" s="16" t="s">
        <v>411</v>
      </c>
      <c r="F162" s="27"/>
      <c r="G162" s="16"/>
    </row>
    <row r="163" spans="2:9" ht="15" customHeight="1" x14ac:dyDescent="0.25">
      <c r="D163" s="18" t="s">
        <v>87</v>
      </c>
      <c r="F163" s="27" t="s">
        <v>345</v>
      </c>
      <c r="G163" s="16"/>
      <c r="I163" s="16" t="s">
        <v>415</v>
      </c>
    </row>
    <row r="164" spans="2:9" ht="15" customHeight="1" x14ac:dyDescent="0.25">
      <c r="B164" s="16" t="s">
        <v>39</v>
      </c>
      <c r="F164" s="27"/>
      <c r="G164" s="16"/>
    </row>
    <row r="165" spans="2:9" ht="15" customHeight="1" x14ac:dyDescent="0.25">
      <c r="B165" s="16" t="s">
        <v>38</v>
      </c>
      <c r="C165" s="16" t="s">
        <v>412</v>
      </c>
      <c r="F165" s="27"/>
      <c r="G165" s="16"/>
    </row>
    <row r="166" spans="2:9" ht="15" customHeight="1" x14ac:dyDescent="0.25">
      <c r="D166" s="18" t="s">
        <v>88</v>
      </c>
      <c r="F166" s="27" t="s">
        <v>413</v>
      </c>
      <c r="G166" s="16" t="s">
        <v>409</v>
      </c>
      <c r="H166" s="16" t="s">
        <v>410</v>
      </c>
    </row>
    <row r="167" spans="2:9" ht="15" customHeight="1" x14ac:dyDescent="0.25">
      <c r="B167" s="16" t="s">
        <v>39</v>
      </c>
      <c r="F167" s="27"/>
      <c r="G167" s="16"/>
    </row>
    <row r="168" spans="2:9" ht="15" customHeight="1" x14ac:dyDescent="0.25">
      <c r="B168" s="16" t="s">
        <v>39</v>
      </c>
      <c r="F168" s="27"/>
      <c r="G168" s="16"/>
    </row>
    <row r="169" spans="2:9" ht="15" customHeight="1" x14ac:dyDescent="0.25">
      <c r="B169" s="16" t="s">
        <v>53</v>
      </c>
      <c r="F169" s="27"/>
      <c r="G169" s="16"/>
    </row>
    <row r="170" spans="2:9" ht="15" customHeight="1" x14ac:dyDescent="0.25">
      <c r="B170" s="16" t="s">
        <v>38</v>
      </c>
      <c r="C170" s="16" t="s">
        <v>344</v>
      </c>
      <c r="F170" s="27"/>
      <c r="G170" s="16"/>
    </row>
    <row r="171" spans="2:9" ht="15" customHeight="1" x14ac:dyDescent="0.25">
      <c r="B171" t="s">
        <v>52</v>
      </c>
      <c r="F171" s="27"/>
      <c r="G171" s="16"/>
    </row>
    <row r="172" spans="2:9" ht="15" customHeight="1" x14ac:dyDescent="0.25">
      <c r="D172" s="3" t="s">
        <v>57</v>
      </c>
      <c r="E172" s="16" t="s">
        <v>100</v>
      </c>
      <c r="F172" s="16" t="s">
        <v>346</v>
      </c>
      <c r="G172" s="27" t="s">
        <v>99</v>
      </c>
      <c r="H172" s="16" t="s">
        <v>98</v>
      </c>
    </row>
    <row r="173" spans="2:9" ht="15" customHeight="1" x14ac:dyDescent="0.25">
      <c r="B173" s="16" t="s">
        <v>53</v>
      </c>
      <c r="D173" s="3"/>
    </row>
    <row r="174" spans="2:9" ht="15" customHeight="1" x14ac:dyDescent="0.25">
      <c r="B174" t="s">
        <v>52</v>
      </c>
      <c r="D174" s="3"/>
    </row>
    <row r="175" spans="2:9" x14ac:dyDescent="0.25">
      <c r="D175" s="18" t="s">
        <v>85</v>
      </c>
      <c r="F175" s="16" t="s">
        <v>347</v>
      </c>
      <c r="G175" s="27" t="s">
        <v>431</v>
      </c>
      <c r="H175" s="16" t="s">
        <v>432</v>
      </c>
    </row>
    <row r="176" spans="2:9" x14ac:dyDescent="0.25">
      <c r="D176" s="18" t="s">
        <v>37</v>
      </c>
      <c r="E176" s="16" t="s">
        <v>59</v>
      </c>
      <c r="F176" s="16" t="s">
        <v>348</v>
      </c>
      <c r="G176" s="27" t="s">
        <v>327</v>
      </c>
      <c r="H176" s="16" t="s">
        <v>328</v>
      </c>
    </row>
    <row r="177" spans="2:16" x14ac:dyDescent="0.25">
      <c r="B177" s="16" t="s">
        <v>38</v>
      </c>
      <c r="C177" s="16" t="s">
        <v>350</v>
      </c>
    </row>
    <row r="178" spans="2:16" x14ac:dyDescent="0.25">
      <c r="D178" s="18" t="s">
        <v>85</v>
      </c>
      <c r="F178" s="16" t="s">
        <v>349</v>
      </c>
      <c r="G178" s="29" t="s">
        <v>325</v>
      </c>
      <c r="H178" t="s">
        <v>326</v>
      </c>
    </row>
    <row r="179" spans="2:16" x14ac:dyDescent="0.25">
      <c r="B179" s="16" t="s">
        <v>39</v>
      </c>
    </row>
    <row r="180" spans="2:16" x14ac:dyDescent="0.25">
      <c r="B180" s="16" t="s">
        <v>53</v>
      </c>
    </row>
    <row r="181" spans="2:16" x14ac:dyDescent="0.25">
      <c r="B181" s="16" t="s">
        <v>39</v>
      </c>
    </row>
    <row r="182" spans="2:16" x14ac:dyDescent="0.25">
      <c r="B182" s="16" t="s">
        <v>449</v>
      </c>
    </row>
    <row r="183" spans="2:16" x14ac:dyDescent="0.25">
      <c r="B183" s="16" t="s">
        <v>39</v>
      </c>
    </row>
    <row r="184" spans="2:16" x14ac:dyDescent="0.25">
      <c r="B184" s="16" t="s">
        <v>38</v>
      </c>
      <c r="C184" s="16" t="s">
        <v>446</v>
      </c>
    </row>
    <row r="185" spans="2:16" customFormat="1" x14ac:dyDescent="0.25">
      <c r="B185" t="s">
        <v>52</v>
      </c>
      <c r="D185" s="18"/>
      <c r="E185" s="16"/>
      <c r="F185" s="16"/>
      <c r="G185" s="27"/>
      <c r="H185" s="16"/>
    </row>
    <row r="186" spans="2:16" customFormat="1" x14ac:dyDescent="0.25">
      <c r="D186" s="18" t="s">
        <v>40</v>
      </c>
      <c r="E186" s="16"/>
      <c r="F186" s="16"/>
      <c r="G186" s="27" t="s">
        <v>438</v>
      </c>
      <c r="H186" s="16" t="s">
        <v>439</v>
      </c>
    </row>
    <row r="187" spans="2:16" customFormat="1" x14ac:dyDescent="0.25">
      <c r="D187" s="18" t="s">
        <v>40</v>
      </c>
      <c r="E187" s="16"/>
      <c r="F187" s="16"/>
      <c r="G187" s="27" t="s">
        <v>447</v>
      </c>
      <c r="H187" s="16" t="s">
        <v>448</v>
      </c>
    </row>
    <row r="188" spans="2:16" customFormat="1" x14ac:dyDescent="0.25">
      <c r="D188" t="s">
        <v>85</v>
      </c>
      <c r="F188" t="s">
        <v>253</v>
      </c>
      <c r="G188" t="s">
        <v>433</v>
      </c>
      <c r="H188" t="s">
        <v>434</v>
      </c>
      <c r="O188" s="16"/>
      <c r="P188" t="s">
        <v>435</v>
      </c>
    </row>
    <row r="189" spans="2:16" customFormat="1" x14ac:dyDescent="0.25">
      <c r="D189" t="s">
        <v>85</v>
      </c>
      <c r="F189" t="s">
        <v>254</v>
      </c>
      <c r="G189" t="s">
        <v>436</v>
      </c>
      <c r="H189" t="s">
        <v>437</v>
      </c>
      <c r="O189" s="16"/>
      <c r="P189" t="s">
        <v>435</v>
      </c>
    </row>
    <row r="190" spans="2:16" customFormat="1" x14ac:dyDescent="0.25">
      <c r="B190" t="s">
        <v>53</v>
      </c>
    </row>
    <row r="191" spans="2:16" x14ac:dyDescent="0.25">
      <c r="B191" s="16" t="s">
        <v>39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>
      <pane ySplit="1" topLeftCell="A2" activePane="bottomLeft" state="frozen"/>
      <selection pane="bottomLeft" activeCell="A3" sqref="A3"/>
    </sheetView>
  </sheetViews>
  <sheetFormatPr defaultColWidth="8.85546875" defaultRowHeight="15" x14ac:dyDescent="0.25"/>
  <cols>
    <col min="1" max="1" width="21.7109375" bestFit="1" customWidth="1"/>
    <col min="2" max="2" width="40.42578125" bestFit="1" customWidth="1"/>
  </cols>
  <sheetData>
    <row r="1" spans="1:2" x14ac:dyDescent="0.25">
      <c r="A1" s="9" t="s">
        <v>32</v>
      </c>
      <c r="B1" s="9" t="s">
        <v>22</v>
      </c>
    </row>
    <row r="2" spans="1:2" x14ac:dyDescent="0.25">
      <c r="A2" s="11" t="s">
        <v>140</v>
      </c>
      <c r="B2" s="11" t="s">
        <v>141</v>
      </c>
    </row>
    <row r="3" spans="1:2" x14ac:dyDescent="0.25">
      <c r="A3" s="11" t="s">
        <v>420</v>
      </c>
      <c r="B3" s="11" t="s">
        <v>419</v>
      </c>
    </row>
    <row r="4" spans="1:2" x14ac:dyDescent="0.25">
      <c r="A4" s="11" t="s">
        <v>143</v>
      </c>
      <c r="B4" s="11" t="s">
        <v>142</v>
      </c>
    </row>
    <row r="5" spans="1:2" x14ac:dyDescent="0.25">
      <c r="A5" s="11"/>
      <c r="B5" s="11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7"/>
  <sheetViews>
    <sheetView workbookViewId="0">
      <pane ySplit="1" topLeftCell="A80" activePane="bottomLeft" state="frozen"/>
      <selection pane="bottomLeft" activeCell="D93" sqref="D93"/>
    </sheetView>
  </sheetViews>
  <sheetFormatPr defaultColWidth="8.85546875" defaultRowHeight="15" x14ac:dyDescent="0.25"/>
  <cols>
    <col min="1" max="1" width="16.42578125" bestFit="1" customWidth="1"/>
    <col min="2" max="2" width="13.85546875" bestFit="1" customWidth="1"/>
    <col min="3" max="3" width="31.42578125" style="3" bestFit="1" customWidth="1"/>
    <col min="4" max="4" width="43" style="3" bestFit="1" customWidth="1"/>
  </cols>
  <sheetData>
    <row r="1" spans="1:4" s="1" customFormat="1" x14ac:dyDescent="0.25">
      <c r="A1" s="2" t="s">
        <v>12</v>
      </c>
      <c r="B1" s="2" t="s">
        <v>13</v>
      </c>
      <c r="C1" s="2" t="s">
        <v>36</v>
      </c>
      <c r="D1" s="2" t="s">
        <v>14</v>
      </c>
    </row>
    <row r="2" spans="1:4" x14ac:dyDescent="0.25">
      <c r="A2" t="s">
        <v>248</v>
      </c>
      <c r="B2" t="s">
        <v>363</v>
      </c>
      <c r="C2" t="s">
        <v>364</v>
      </c>
      <c r="D2" t="s">
        <v>364</v>
      </c>
    </row>
    <row r="3" spans="1:4" x14ac:dyDescent="0.25">
      <c r="A3" t="s">
        <v>248</v>
      </c>
      <c r="B3" t="s">
        <v>365</v>
      </c>
      <c r="C3" t="s">
        <v>366</v>
      </c>
      <c r="D3" t="s">
        <v>366</v>
      </c>
    </row>
    <row r="4" spans="1:4" x14ac:dyDescent="0.25">
      <c r="A4" t="s">
        <v>248</v>
      </c>
      <c r="B4" t="s">
        <v>367</v>
      </c>
      <c r="C4" t="s">
        <v>368</v>
      </c>
      <c r="D4" t="s">
        <v>368</v>
      </c>
    </row>
    <row r="5" spans="1:4" x14ac:dyDescent="0.25">
      <c r="A5" t="s">
        <v>248</v>
      </c>
      <c r="B5" t="s">
        <v>369</v>
      </c>
      <c r="C5" t="s">
        <v>370</v>
      </c>
      <c r="D5" t="s">
        <v>370</v>
      </c>
    </row>
    <row r="6" spans="1:4" x14ac:dyDescent="0.25">
      <c r="A6" t="s">
        <v>248</v>
      </c>
      <c r="B6" t="s">
        <v>371</v>
      </c>
      <c r="C6" t="s">
        <v>372</v>
      </c>
      <c r="D6" t="s">
        <v>372</v>
      </c>
    </row>
    <row r="7" spans="1:4" x14ac:dyDescent="0.25">
      <c r="A7" t="s">
        <v>248</v>
      </c>
      <c r="B7" t="s">
        <v>373</v>
      </c>
      <c r="C7" t="s">
        <v>374</v>
      </c>
      <c r="D7" t="s">
        <v>374</v>
      </c>
    </row>
    <row r="8" spans="1:4" x14ac:dyDescent="0.25">
      <c r="A8" t="s">
        <v>248</v>
      </c>
      <c r="B8" t="s">
        <v>375</v>
      </c>
      <c r="C8" t="s">
        <v>376</v>
      </c>
      <c r="D8" t="s">
        <v>376</v>
      </c>
    </row>
    <row r="9" spans="1:4" x14ac:dyDescent="0.25">
      <c r="A9" t="s">
        <v>248</v>
      </c>
      <c r="B9" t="s">
        <v>377</v>
      </c>
      <c r="C9" t="s">
        <v>378</v>
      </c>
      <c r="D9" t="s">
        <v>378</v>
      </c>
    </row>
    <row r="10" spans="1:4" x14ac:dyDescent="0.25">
      <c r="A10" t="s">
        <v>248</v>
      </c>
      <c r="B10" t="s">
        <v>379</v>
      </c>
      <c r="C10" t="s">
        <v>380</v>
      </c>
      <c r="D10" t="s">
        <v>380</v>
      </c>
    </row>
    <row r="11" spans="1:4" x14ac:dyDescent="0.25">
      <c r="A11" t="s">
        <v>248</v>
      </c>
      <c r="B11" t="s">
        <v>381</v>
      </c>
      <c r="C11" t="s">
        <v>382</v>
      </c>
      <c r="D11" t="s">
        <v>382</v>
      </c>
    </row>
    <row r="12" spans="1:4" s="15" customFormat="1" x14ac:dyDescent="0.25">
      <c r="A12" s="14"/>
      <c r="B12" s="14"/>
      <c r="C12" s="12"/>
      <c r="D12" s="12"/>
    </row>
    <row r="13" spans="1:4" s="10" customFormat="1" x14ac:dyDescent="0.25">
      <c r="A13" s="16" t="s">
        <v>450</v>
      </c>
      <c r="B13" t="str">
        <f>"1"</f>
        <v>1</v>
      </c>
      <c r="C13" s="12" t="s">
        <v>156</v>
      </c>
      <c r="D13" s="12" t="s">
        <v>155</v>
      </c>
    </row>
    <row r="14" spans="1:4" s="10" customFormat="1" x14ac:dyDescent="0.25">
      <c r="A14" s="16" t="s">
        <v>450</v>
      </c>
      <c r="B14" t="str">
        <f>"2"</f>
        <v>2</v>
      </c>
      <c r="C14" s="12" t="s">
        <v>129</v>
      </c>
      <c r="D14" s="12" t="s">
        <v>130</v>
      </c>
    </row>
    <row r="15" spans="1:4" s="10" customFormat="1" x14ac:dyDescent="0.25">
      <c r="A15" s="16" t="s">
        <v>450</v>
      </c>
      <c r="B15" t="str">
        <f>"3"</f>
        <v>3</v>
      </c>
      <c r="C15" s="12" t="s">
        <v>157</v>
      </c>
      <c r="D15" s="12" t="s">
        <v>158</v>
      </c>
    </row>
    <row r="16" spans="1:4" s="10" customFormat="1" x14ac:dyDescent="0.25">
      <c r="A16" s="12"/>
      <c r="B16" s="12"/>
      <c r="C16" s="12"/>
      <c r="D16" s="12"/>
    </row>
    <row r="17" spans="1:6" s="10" customFormat="1" x14ac:dyDescent="0.25">
      <c r="A17" t="s">
        <v>58</v>
      </c>
      <c r="B17" t="str">
        <f>"1"</f>
        <v>1</v>
      </c>
      <c r="C17" s="3" t="s">
        <v>49</v>
      </c>
      <c r="D17" s="3" t="s">
        <v>42</v>
      </c>
    </row>
    <row r="18" spans="1:6" s="10" customFormat="1" x14ac:dyDescent="0.25">
      <c r="A18" t="s">
        <v>58</v>
      </c>
      <c r="B18" t="str">
        <f>"2"</f>
        <v>2</v>
      </c>
      <c r="C18" s="3" t="s">
        <v>45</v>
      </c>
      <c r="D18" s="3" t="s">
        <v>43</v>
      </c>
    </row>
    <row r="19" spans="1:6" s="10" customFormat="1" x14ac:dyDescent="0.25">
      <c r="A19"/>
      <c r="B19"/>
      <c r="C19" s="3"/>
      <c r="D19" s="3"/>
    </row>
    <row r="20" spans="1:6" x14ac:dyDescent="0.25">
      <c r="A20" t="s">
        <v>263</v>
      </c>
      <c r="B20" t="str">
        <f>"1"</f>
        <v>1</v>
      </c>
      <c r="C20" s="3" t="s">
        <v>264</v>
      </c>
      <c r="D20" s="19" t="s">
        <v>265</v>
      </c>
    </row>
    <row r="21" spans="1:6" x14ac:dyDescent="0.25">
      <c r="A21" t="s">
        <v>263</v>
      </c>
      <c r="B21" t="str">
        <f>"2"</f>
        <v>2</v>
      </c>
      <c r="C21" s="3" t="s">
        <v>266</v>
      </c>
      <c r="D21" s="3" t="s">
        <v>267</v>
      </c>
      <c r="F21" s="16"/>
    </row>
    <row r="22" spans="1:6" x14ac:dyDescent="0.25">
      <c r="A22" t="s">
        <v>263</v>
      </c>
      <c r="B22" t="str">
        <f>"3"</f>
        <v>3</v>
      </c>
      <c r="C22" s="3" t="s">
        <v>268</v>
      </c>
      <c r="D22" s="3" t="s">
        <v>269</v>
      </c>
    </row>
    <row r="23" spans="1:6" x14ac:dyDescent="0.25">
      <c r="A23" t="s">
        <v>263</v>
      </c>
      <c r="B23" s="12" t="str">
        <f>"4"</f>
        <v>4</v>
      </c>
      <c r="C23" s="3" t="s">
        <v>270</v>
      </c>
      <c r="D23" s="3" t="s">
        <v>271</v>
      </c>
    </row>
    <row r="24" spans="1:6" x14ac:dyDescent="0.25">
      <c r="A24" t="s">
        <v>263</v>
      </c>
      <c r="B24" s="12" t="str">
        <f>"5"</f>
        <v>5</v>
      </c>
      <c r="C24" s="3" t="s">
        <v>272</v>
      </c>
      <c r="D24" s="3" t="s">
        <v>273</v>
      </c>
    </row>
    <row r="26" spans="1:6" x14ac:dyDescent="0.25">
      <c r="A26" t="s">
        <v>170</v>
      </c>
      <c r="B26" t="str">
        <f>"1"</f>
        <v>1</v>
      </c>
      <c r="C26" t="s">
        <v>281</v>
      </c>
      <c r="D26" t="s">
        <v>282</v>
      </c>
    </row>
    <row r="27" spans="1:6" s="10" customFormat="1" x14ac:dyDescent="0.25">
      <c r="A27" t="s">
        <v>170</v>
      </c>
      <c r="B27" t="str">
        <f>"4"</f>
        <v>4</v>
      </c>
      <c r="C27" t="s">
        <v>171</v>
      </c>
      <c r="D27" t="s">
        <v>172</v>
      </c>
    </row>
    <row r="28" spans="1:6" s="10" customFormat="1" x14ac:dyDescent="0.25">
      <c r="A28" t="s">
        <v>170</v>
      </c>
      <c r="B28" t="str">
        <f>"5"</f>
        <v>5</v>
      </c>
      <c r="C28" t="s">
        <v>173</v>
      </c>
      <c r="D28" t="s">
        <v>174</v>
      </c>
    </row>
    <row r="29" spans="1:6" s="10" customFormat="1" x14ac:dyDescent="0.25">
      <c r="A29" t="s">
        <v>170</v>
      </c>
      <c r="B29" s="12" t="str">
        <f>"2"</f>
        <v>2</v>
      </c>
      <c r="C29" t="s">
        <v>361</v>
      </c>
      <c r="D29" t="s">
        <v>360</v>
      </c>
    </row>
    <row r="30" spans="1:6" s="10" customFormat="1" x14ac:dyDescent="0.25">
      <c r="A30" t="s">
        <v>170</v>
      </c>
      <c r="B30" s="12" t="str">
        <f>"3"</f>
        <v>3</v>
      </c>
      <c r="C30" t="s">
        <v>175</v>
      </c>
      <c r="D30" t="s">
        <v>176</v>
      </c>
    </row>
    <row r="31" spans="1:6" s="10" customFormat="1" x14ac:dyDescent="0.25">
      <c r="A31" s="12"/>
      <c r="B31" s="12"/>
      <c r="C31" s="12"/>
      <c r="D31" s="12"/>
    </row>
    <row r="32" spans="1:6" x14ac:dyDescent="0.25">
      <c r="A32" t="s">
        <v>59</v>
      </c>
      <c r="B32" t="str">
        <f>"1"</f>
        <v>1</v>
      </c>
      <c r="C32" s="3" t="s">
        <v>49</v>
      </c>
      <c r="D32" s="3" t="s">
        <v>42</v>
      </c>
    </row>
    <row r="33" spans="1:4" x14ac:dyDescent="0.25">
      <c r="A33" t="s">
        <v>59</v>
      </c>
      <c r="B33" t="str">
        <f>"2"</f>
        <v>2</v>
      </c>
      <c r="C33" s="3" t="s">
        <v>45</v>
      </c>
      <c r="D33" s="3" t="s">
        <v>43</v>
      </c>
    </row>
    <row r="34" spans="1:4" x14ac:dyDescent="0.25">
      <c r="A34" t="s">
        <v>59</v>
      </c>
      <c r="B34" t="str">
        <f>"3"</f>
        <v>3</v>
      </c>
      <c r="C34" s="3" t="s">
        <v>41</v>
      </c>
      <c r="D34" s="3" t="s">
        <v>44</v>
      </c>
    </row>
    <row r="35" spans="1:4" x14ac:dyDescent="0.25">
      <c r="A35" s="3"/>
    </row>
    <row r="36" spans="1:4" x14ac:dyDescent="0.25">
      <c r="A36" t="s">
        <v>48</v>
      </c>
      <c r="B36" t="str">
        <f>"D:NS,M:NS,Y:NS"</f>
        <v>D:NS,M:NS,Y:NS</v>
      </c>
      <c r="C36" s="3" t="s">
        <v>50</v>
      </c>
      <c r="D36" s="3" t="s">
        <v>51</v>
      </c>
    </row>
    <row r="38" spans="1:4" x14ac:dyDescent="0.25">
      <c r="A38" t="s">
        <v>91</v>
      </c>
      <c r="B38" t="str">
        <f>"1"</f>
        <v>1</v>
      </c>
      <c r="C38" s="3" t="s">
        <v>92</v>
      </c>
      <c r="D38" s="3" t="s">
        <v>95</v>
      </c>
    </row>
    <row r="39" spans="1:4" x14ac:dyDescent="0.25">
      <c r="A39" t="s">
        <v>91</v>
      </c>
      <c r="B39" t="str">
        <f>"2"</f>
        <v>2</v>
      </c>
      <c r="C39" s="3" t="s">
        <v>93</v>
      </c>
      <c r="D39" s="3" t="s">
        <v>96</v>
      </c>
    </row>
    <row r="40" spans="1:4" x14ac:dyDescent="0.25">
      <c r="A40" t="s">
        <v>91</v>
      </c>
      <c r="B40" t="str">
        <f>"3"</f>
        <v>3</v>
      </c>
      <c r="C40" s="3" t="s">
        <v>94</v>
      </c>
      <c r="D40" s="3" t="s">
        <v>97</v>
      </c>
    </row>
    <row r="41" spans="1:4" x14ac:dyDescent="0.25">
      <c r="B41" s="7"/>
    </row>
    <row r="42" spans="1:4" x14ac:dyDescent="0.25">
      <c r="A42" t="s">
        <v>100</v>
      </c>
      <c r="B42" s="7" t="str">
        <f>"301"</f>
        <v>301</v>
      </c>
      <c r="C42" s="3" t="s">
        <v>180</v>
      </c>
      <c r="D42" s="3" t="s">
        <v>180</v>
      </c>
    </row>
    <row r="43" spans="1:4" x14ac:dyDescent="0.25">
      <c r="A43" t="s">
        <v>100</v>
      </c>
      <c r="B43" s="13" t="str">
        <f>"304"</f>
        <v>304</v>
      </c>
      <c r="C43" s="21" t="s">
        <v>101</v>
      </c>
      <c r="D43" s="21" t="s">
        <v>101</v>
      </c>
    </row>
    <row r="44" spans="1:4" x14ac:dyDescent="0.25">
      <c r="A44" t="s">
        <v>100</v>
      </c>
      <c r="B44" s="13" t="str">
        <f>"305"</f>
        <v>305</v>
      </c>
      <c r="C44" s="21" t="s">
        <v>102</v>
      </c>
      <c r="D44" s="21" t="s">
        <v>102</v>
      </c>
    </row>
    <row r="45" spans="1:4" x14ac:dyDescent="0.25">
      <c r="A45" t="s">
        <v>100</v>
      </c>
      <c r="B45" s="13" t="str">
        <f>"306"</f>
        <v>306</v>
      </c>
      <c r="C45" s="21" t="s">
        <v>103</v>
      </c>
      <c r="D45" s="21" t="s">
        <v>103</v>
      </c>
    </row>
    <row r="46" spans="1:4" x14ac:dyDescent="0.25">
      <c r="A46" t="s">
        <v>100</v>
      </c>
      <c r="B46" s="13" t="str">
        <f>"307"</f>
        <v>307</v>
      </c>
      <c r="C46" s="21" t="s">
        <v>104</v>
      </c>
      <c r="D46" s="21" t="s">
        <v>104</v>
      </c>
    </row>
    <row r="47" spans="1:4" x14ac:dyDescent="0.25">
      <c r="A47" t="s">
        <v>100</v>
      </c>
      <c r="B47" s="13" t="str">
        <f>"308"</f>
        <v>308</v>
      </c>
      <c r="C47" s="21" t="s">
        <v>105</v>
      </c>
      <c r="D47" s="21" t="s">
        <v>105</v>
      </c>
    </row>
    <row r="48" spans="1:4" x14ac:dyDescent="0.25">
      <c r="A48" t="s">
        <v>100</v>
      </c>
      <c r="B48" s="13" t="str">
        <f>"309"</f>
        <v>309</v>
      </c>
      <c r="C48" s="21" t="s">
        <v>106</v>
      </c>
      <c r="D48" s="21" t="s">
        <v>106</v>
      </c>
    </row>
    <row r="49" spans="1:4" x14ac:dyDescent="0.25">
      <c r="A49" t="s">
        <v>100</v>
      </c>
      <c r="B49" s="13" t="str">
        <f>"310"</f>
        <v>310</v>
      </c>
      <c r="C49" s="21" t="s">
        <v>181</v>
      </c>
      <c r="D49" s="21" t="s">
        <v>181</v>
      </c>
    </row>
    <row r="50" spans="1:4" x14ac:dyDescent="0.25">
      <c r="A50" t="s">
        <v>100</v>
      </c>
      <c r="B50" s="13" t="str">
        <f>"311"</f>
        <v>311</v>
      </c>
      <c r="C50" s="21" t="s">
        <v>107</v>
      </c>
      <c r="D50" s="21" t="s">
        <v>107</v>
      </c>
    </row>
    <row r="51" spans="1:4" x14ac:dyDescent="0.25">
      <c r="A51" t="s">
        <v>100</v>
      </c>
      <c r="B51" s="13" t="str">
        <f>"312"</f>
        <v>312</v>
      </c>
      <c r="C51" s="21" t="s">
        <v>108</v>
      </c>
      <c r="D51" s="21" t="s">
        <v>108</v>
      </c>
    </row>
    <row r="52" spans="1:4" x14ac:dyDescent="0.25">
      <c r="A52" t="s">
        <v>100</v>
      </c>
      <c r="B52" s="13" t="str">
        <f>"313"</f>
        <v>313</v>
      </c>
      <c r="C52" s="21" t="s">
        <v>109</v>
      </c>
      <c r="D52" s="21" t="s">
        <v>109</v>
      </c>
    </row>
    <row r="53" spans="1:4" x14ac:dyDescent="0.25">
      <c r="A53" t="s">
        <v>100</v>
      </c>
      <c r="B53" s="13" t="str">
        <f>"314"</f>
        <v>314</v>
      </c>
      <c r="C53" s="21" t="s">
        <v>110</v>
      </c>
      <c r="D53" s="21" t="s">
        <v>110</v>
      </c>
    </row>
    <row r="54" spans="1:4" x14ac:dyDescent="0.25">
      <c r="A54" t="s">
        <v>100</v>
      </c>
      <c r="B54" s="13" t="str">
        <f>"315"</f>
        <v>315</v>
      </c>
      <c r="C54" s="21" t="s">
        <v>111</v>
      </c>
      <c r="D54" s="21" t="s">
        <v>111</v>
      </c>
    </row>
    <row r="55" spans="1:4" x14ac:dyDescent="0.25">
      <c r="A55" t="s">
        <v>100</v>
      </c>
      <c r="B55" s="13" t="str">
        <f>"316"</f>
        <v>316</v>
      </c>
      <c r="C55" s="21" t="s">
        <v>112</v>
      </c>
      <c r="D55" s="21" t="s">
        <v>112</v>
      </c>
    </row>
    <row r="56" spans="1:4" x14ac:dyDescent="0.25">
      <c r="A56" t="s">
        <v>100</v>
      </c>
      <c r="B56" s="13" t="str">
        <f>"317"</f>
        <v>317</v>
      </c>
      <c r="C56" s="21" t="s">
        <v>113</v>
      </c>
      <c r="D56" s="21" t="s">
        <v>113</v>
      </c>
    </row>
    <row r="57" spans="1:4" x14ac:dyDescent="0.25">
      <c r="A57" t="s">
        <v>100</v>
      </c>
      <c r="B57" s="13" t="str">
        <f>"318"</f>
        <v>318</v>
      </c>
      <c r="C57" s="21" t="s">
        <v>114</v>
      </c>
      <c r="D57" s="21" t="s">
        <v>114</v>
      </c>
    </row>
    <row r="58" spans="1:4" x14ac:dyDescent="0.25">
      <c r="A58" t="s">
        <v>100</v>
      </c>
      <c r="B58" s="13" t="str">
        <f>"319"</f>
        <v>319</v>
      </c>
      <c r="C58" s="21" t="s">
        <v>115</v>
      </c>
      <c r="D58" s="21" t="s">
        <v>115</v>
      </c>
    </row>
    <row r="59" spans="1:4" x14ac:dyDescent="0.25">
      <c r="A59" t="s">
        <v>100</v>
      </c>
      <c r="B59" s="13" t="str">
        <f>"320"</f>
        <v>320</v>
      </c>
      <c r="C59" s="21" t="s">
        <v>116</v>
      </c>
      <c r="D59" s="21" t="s">
        <v>116</v>
      </c>
    </row>
    <row r="60" spans="1:4" x14ac:dyDescent="0.25">
      <c r="A60" t="s">
        <v>100</v>
      </c>
      <c r="B60" s="13" t="str">
        <f>"321"</f>
        <v>321</v>
      </c>
      <c r="C60" s="21" t="s">
        <v>117</v>
      </c>
      <c r="D60" s="21" t="s">
        <v>117</v>
      </c>
    </row>
    <row r="61" spans="1:4" x14ac:dyDescent="0.25">
      <c r="A61" t="s">
        <v>100</v>
      </c>
      <c r="B61" s="13" t="str">
        <f>"322"</f>
        <v>322</v>
      </c>
      <c r="C61" s="21" t="s">
        <v>118</v>
      </c>
      <c r="D61" s="21" t="s">
        <v>118</v>
      </c>
    </row>
    <row r="62" spans="1:4" x14ac:dyDescent="0.25">
      <c r="A62" t="s">
        <v>100</v>
      </c>
      <c r="B62" s="13" t="str">
        <f>"323"</f>
        <v>323</v>
      </c>
      <c r="C62" s="21" t="s">
        <v>119</v>
      </c>
      <c r="D62" s="21" t="s">
        <v>119</v>
      </c>
    </row>
    <row r="63" spans="1:4" x14ac:dyDescent="0.25">
      <c r="A63" t="s">
        <v>100</v>
      </c>
      <c r="B63" s="13" t="str">
        <f>"324"</f>
        <v>324</v>
      </c>
      <c r="C63" s="21" t="s">
        <v>120</v>
      </c>
      <c r="D63" s="21" t="s">
        <v>120</v>
      </c>
    </row>
    <row r="64" spans="1:4" x14ac:dyDescent="0.25">
      <c r="A64" t="s">
        <v>100</v>
      </c>
      <c r="B64" s="13" t="str">
        <f>"325"</f>
        <v>325</v>
      </c>
      <c r="C64" s="21" t="s">
        <v>121</v>
      </c>
      <c r="D64" s="21" t="s">
        <v>121</v>
      </c>
    </row>
    <row r="65" spans="1:4" x14ac:dyDescent="0.25">
      <c r="B65" s="7"/>
    </row>
    <row r="66" spans="1:4" x14ac:dyDescent="0.25">
      <c r="A66" t="s">
        <v>185</v>
      </c>
      <c r="B66" s="7" t="str">
        <f>"1"</f>
        <v>1</v>
      </c>
      <c r="C66" s="17" t="s">
        <v>187</v>
      </c>
      <c r="D66" s="3" t="s">
        <v>186</v>
      </c>
    </row>
    <row r="67" spans="1:4" x14ac:dyDescent="0.25">
      <c r="A67" t="s">
        <v>185</v>
      </c>
      <c r="B67" s="7" t="str">
        <f>"2"</f>
        <v>2</v>
      </c>
      <c r="C67" s="21" t="s">
        <v>188</v>
      </c>
      <c r="D67" s="21" t="s">
        <v>188</v>
      </c>
    </row>
    <row r="68" spans="1:4" x14ac:dyDescent="0.25">
      <c r="A68" t="s">
        <v>185</v>
      </c>
      <c r="B68" s="7" t="str">
        <f>"3"</f>
        <v>3</v>
      </c>
      <c r="C68" s="22" t="s">
        <v>189</v>
      </c>
      <c r="D68" s="3" t="s">
        <v>189</v>
      </c>
    </row>
    <row r="69" spans="1:4" x14ac:dyDescent="0.25">
      <c r="A69" t="s">
        <v>185</v>
      </c>
      <c r="B69" s="7" t="str">
        <f>"4"</f>
        <v>4</v>
      </c>
      <c r="C69" s="21" t="s">
        <v>190</v>
      </c>
      <c r="D69" s="3" t="s">
        <v>191</v>
      </c>
    </row>
    <row r="70" spans="1:4" x14ac:dyDescent="0.25">
      <c r="A70" t="s">
        <v>185</v>
      </c>
      <c r="B70" s="7" t="str">
        <f>"5"</f>
        <v>5</v>
      </c>
      <c r="C70" s="23" t="s">
        <v>192</v>
      </c>
      <c r="D70" s="3" t="s">
        <v>193</v>
      </c>
    </row>
    <row r="71" spans="1:4" x14ac:dyDescent="0.25">
      <c r="A71" t="s">
        <v>185</v>
      </c>
      <c r="B71" s="7" t="str">
        <f>"6"</f>
        <v>6</v>
      </c>
      <c r="C71" s="23" t="s">
        <v>194</v>
      </c>
      <c r="D71" s="3" t="s">
        <v>195</v>
      </c>
    </row>
    <row r="72" spans="1:4" x14ac:dyDescent="0.25">
      <c r="A72" t="s">
        <v>185</v>
      </c>
      <c r="B72" s="7" t="str">
        <f>"7"</f>
        <v>7</v>
      </c>
      <c r="C72" s="17" t="s">
        <v>257</v>
      </c>
      <c r="D72" s="3" t="s">
        <v>196</v>
      </c>
    </row>
    <row r="73" spans="1:4" x14ac:dyDescent="0.25">
      <c r="A73" t="s">
        <v>185</v>
      </c>
      <c r="B73" s="7" t="str">
        <f>"8"</f>
        <v>8</v>
      </c>
      <c r="C73" s="23" t="s">
        <v>197</v>
      </c>
      <c r="D73" s="3" t="s">
        <v>198</v>
      </c>
    </row>
    <row r="74" spans="1:4" x14ac:dyDescent="0.25">
      <c r="A74" t="s">
        <v>185</v>
      </c>
      <c r="B74" s="7" t="str">
        <f>"9"</f>
        <v>9</v>
      </c>
      <c r="C74" s="23" t="s">
        <v>199</v>
      </c>
      <c r="D74" s="3" t="s">
        <v>200</v>
      </c>
    </row>
    <row r="75" spans="1:4" x14ac:dyDescent="0.25">
      <c r="A75" t="s">
        <v>185</v>
      </c>
      <c r="B75" s="7" t="str">
        <f>"10"</f>
        <v>10</v>
      </c>
      <c r="C75" s="23" t="s">
        <v>201</v>
      </c>
      <c r="D75" s="3" t="s">
        <v>202</v>
      </c>
    </row>
    <row r="76" spans="1:4" x14ac:dyDescent="0.25">
      <c r="B76" s="7"/>
      <c r="C76" s="23"/>
    </row>
    <row r="77" spans="1:4" x14ac:dyDescent="0.25">
      <c r="A77" t="s">
        <v>203</v>
      </c>
      <c r="B77" t="str">
        <f>"1"</f>
        <v>1</v>
      </c>
      <c r="C77" s="23" t="s">
        <v>205</v>
      </c>
      <c r="D77" s="3" t="s">
        <v>204</v>
      </c>
    </row>
    <row r="78" spans="1:4" x14ac:dyDescent="0.25">
      <c r="A78" t="s">
        <v>203</v>
      </c>
      <c r="B78" t="str">
        <f>"2"</f>
        <v>2</v>
      </c>
      <c r="C78" s="23" t="s">
        <v>206</v>
      </c>
      <c r="D78" s="3" t="s">
        <v>207</v>
      </c>
    </row>
    <row r="79" spans="1:4" x14ac:dyDescent="0.25">
      <c r="A79" t="s">
        <v>203</v>
      </c>
      <c r="B79" t="str">
        <f>"3"</f>
        <v>3</v>
      </c>
      <c r="C79" s="23" t="s">
        <v>208</v>
      </c>
      <c r="D79" s="3" t="s">
        <v>209</v>
      </c>
    </row>
    <row r="80" spans="1:4" x14ac:dyDescent="0.25">
      <c r="A80" t="s">
        <v>203</v>
      </c>
      <c r="B80" s="7" t="str">
        <f>"4"</f>
        <v>4</v>
      </c>
      <c r="C80" s="23" t="s">
        <v>211</v>
      </c>
      <c r="D80" s="3" t="s">
        <v>210</v>
      </c>
    </row>
    <row r="81" spans="1:4" x14ac:dyDescent="0.25">
      <c r="B81" s="7"/>
      <c r="C81" s="23"/>
    </row>
    <row r="82" spans="1:4" x14ac:dyDescent="0.25">
      <c r="A82" t="s">
        <v>212</v>
      </c>
      <c r="B82" t="str">
        <f>"1"</f>
        <v>1</v>
      </c>
      <c r="C82" s="23" t="s">
        <v>213</v>
      </c>
      <c r="D82" s="3" t="s">
        <v>215</v>
      </c>
    </row>
    <row r="83" spans="1:4" x14ac:dyDescent="0.25">
      <c r="A83" t="s">
        <v>212</v>
      </c>
      <c r="B83" t="str">
        <f>"2"</f>
        <v>2</v>
      </c>
      <c r="C83" s="23" t="s">
        <v>214</v>
      </c>
      <c r="D83" s="3" t="s">
        <v>216</v>
      </c>
    </row>
    <row r="84" spans="1:4" x14ac:dyDescent="0.25">
      <c r="B84" s="7"/>
      <c r="C84" s="23"/>
    </row>
    <row r="85" spans="1:4" x14ac:dyDescent="0.25">
      <c r="A85" t="s">
        <v>217</v>
      </c>
      <c r="B85" t="str">
        <f>"1"</f>
        <v>1</v>
      </c>
      <c r="C85" s="23" t="s">
        <v>218</v>
      </c>
      <c r="D85" s="3" t="s">
        <v>218</v>
      </c>
    </row>
    <row r="86" spans="1:4" x14ac:dyDescent="0.25">
      <c r="A86" t="s">
        <v>217</v>
      </c>
      <c r="B86" t="str">
        <f>"2"</f>
        <v>2</v>
      </c>
      <c r="C86" s="23" t="s">
        <v>219</v>
      </c>
      <c r="D86" s="3" t="s">
        <v>219</v>
      </c>
    </row>
    <row r="87" spans="1:4" x14ac:dyDescent="0.25">
      <c r="A87" t="s">
        <v>217</v>
      </c>
      <c r="B87" t="str">
        <f>"3"</f>
        <v>3</v>
      </c>
      <c r="C87" s="23" t="s">
        <v>220</v>
      </c>
      <c r="D87" s="3" t="s">
        <v>220</v>
      </c>
    </row>
    <row r="88" spans="1:4" x14ac:dyDescent="0.25">
      <c r="B88" s="7"/>
      <c r="C88" s="23"/>
    </row>
    <row r="89" spans="1:4" x14ac:dyDescent="0.25">
      <c r="A89" t="s">
        <v>222</v>
      </c>
      <c r="B89" t="str">
        <f>"1"</f>
        <v>1</v>
      </c>
      <c r="C89" s="23" t="s">
        <v>225</v>
      </c>
      <c r="D89" s="3" t="s">
        <v>275</v>
      </c>
    </row>
    <row r="90" spans="1:4" x14ac:dyDescent="0.25">
      <c r="A90" t="s">
        <v>222</v>
      </c>
      <c r="B90" t="str">
        <f>"2"</f>
        <v>2</v>
      </c>
      <c r="C90" s="23" t="s">
        <v>201</v>
      </c>
      <c r="D90" s="3" t="s">
        <v>202</v>
      </c>
    </row>
    <row r="91" spans="1:4" x14ac:dyDescent="0.25">
      <c r="A91" t="s">
        <v>222</v>
      </c>
      <c r="B91" t="str">
        <f>"3"</f>
        <v>3</v>
      </c>
      <c r="C91" s="3" t="s">
        <v>41</v>
      </c>
      <c r="D91" s="3" t="s">
        <v>44</v>
      </c>
    </row>
    <row r="92" spans="1:4" x14ac:dyDescent="0.25">
      <c r="B92" s="7"/>
      <c r="C92" s="23"/>
    </row>
    <row r="93" spans="1:4" x14ac:dyDescent="0.25">
      <c r="A93" t="s">
        <v>226</v>
      </c>
      <c r="B93" t="str">
        <f>"1"</f>
        <v>1</v>
      </c>
      <c r="C93" s="23" t="s">
        <v>227</v>
      </c>
      <c r="D93" s="3" t="s">
        <v>229</v>
      </c>
    </row>
    <row r="94" spans="1:4" x14ac:dyDescent="0.25">
      <c r="A94" t="s">
        <v>226</v>
      </c>
      <c r="B94" t="str">
        <f>"2"</f>
        <v>2</v>
      </c>
      <c r="C94" s="23" t="s">
        <v>250</v>
      </c>
      <c r="D94" s="3" t="s">
        <v>228</v>
      </c>
    </row>
    <row r="95" spans="1:4" x14ac:dyDescent="0.25">
      <c r="A95" t="s">
        <v>226</v>
      </c>
      <c r="B95" t="str">
        <f>"3"</f>
        <v>3</v>
      </c>
      <c r="C95" s="3" t="s">
        <v>41</v>
      </c>
      <c r="D95" s="3" t="s">
        <v>44</v>
      </c>
    </row>
    <row r="96" spans="1:4" x14ac:dyDescent="0.25">
      <c r="B96" s="7"/>
      <c r="C96" s="23"/>
    </row>
    <row r="97" spans="1:4" x14ac:dyDescent="0.25">
      <c r="A97" t="s">
        <v>230</v>
      </c>
      <c r="B97" t="str">
        <f>"1"</f>
        <v>1</v>
      </c>
      <c r="C97" s="23" t="s">
        <v>246</v>
      </c>
      <c r="D97" s="3" t="s">
        <v>232</v>
      </c>
    </row>
    <row r="98" spans="1:4" x14ac:dyDescent="0.25">
      <c r="A98" t="s">
        <v>230</v>
      </c>
      <c r="B98" t="str">
        <f>"2"</f>
        <v>2</v>
      </c>
      <c r="C98" s="24" t="s">
        <v>231</v>
      </c>
      <c r="D98" s="3" t="s">
        <v>233</v>
      </c>
    </row>
    <row r="99" spans="1:4" x14ac:dyDescent="0.25">
      <c r="A99" t="s">
        <v>230</v>
      </c>
      <c r="B99" t="str">
        <f>"3"</f>
        <v>3</v>
      </c>
      <c r="C99" s="3" t="s">
        <v>41</v>
      </c>
      <c r="D99" s="3" t="s">
        <v>44</v>
      </c>
    </row>
    <row r="100" spans="1:4" x14ac:dyDescent="0.25">
      <c r="B100" s="7"/>
    </row>
    <row r="101" spans="1:4" x14ac:dyDescent="0.25">
      <c r="B101" s="7"/>
    </row>
    <row r="102" spans="1:4" x14ac:dyDescent="0.25">
      <c r="B102" s="7"/>
    </row>
    <row r="103" spans="1:4" x14ac:dyDescent="0.25">
      <c r="B103" s="7"/>
    </row>
    <row r="104" spans="1:4" x14ac:dyDescent="0.25">
      <c r="B104" s="7"/>
    </row>
    <row r="105" spans="1:4" x14ac:dyDescent="0.25">
      <c r="B105" s="7"/>
    </row>
    <row r="106" spans="1:4" x14ac:dyDescent="0.25">
      <c r="B106" s="7"/>
    </row>
    <row r="107" spans="1:4" x14ac:dyDescent="0.25">
      <c r="B107" s="7"/>
    </row>
    <row r="108" spans="1:4" x14ac:dyDescent="0.25">
      <c r="B108" s="7"/>
    </row>
    <row r="109" spans="1:4" x14ac:dyDescent="0.25">
      <c r="B109" s="7"/>
    </row>
    <row r="110" spans="1:4" x14ac:dyDescent="0.25">
      <c r="B110" s="7"/>
    </row>
    <row r="111" spans="1:4" x14ac:dyDescent="0.25">
      <c r="B111" s="7"/>
    </row>
    <row r="112" spans="1:4" x14ac:dyDescent="0.25">
      <c r="B112" s="7"/>
    </row>
    <row r="113" spans="2:2" x14ac:dyDescent="0.25">
      <c r="B113" s="7"/>
    </row>
    <row r="114" spans="2:2" x14ac:dyDescent="0.25">
      <c r="B114" s="7"/>
    </row>
    <row r="115" spans="2:2" x14ac:dyDescent="0.25">
      <c r="B115" s="7"/>
    </row>
    <row r="116" spans="2:2" x14ac:dyDescent="0.25">
      <c r="B116" s="7"/>
    </row>
    <row r="117" spans="2:2" x14ac:dyDescent="0.25">
      <c r="B117" s="7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E29" sqref="E29"/>
    </sheetView>
  </sheetViews>
  <sheetFormatPr defaultColWidth="8.85546875"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8" t="s">
        <v>26</v>
      </c>
      <c r="B1" s="8" t="s">
        <v>8</v>
      </c>
      <c r="C1" s="8" t="s">
        <v>27</v>
      </c>
      <c r="D1" s="8" t="s">
        <v>28</v>
      </c>
    </row>
    <row r="2" spans="1:4" x14ac:dyDescent="0.25">
      <c r="A2" t="s">
        <v>30</v>
      </c>
      <c r="B2" t="s">
        <v>29</v>
      </c>
      <c r="C2" t="s">
        <v>29</v>
      </c>
      <c r="D2" t="s">
        <v>31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5"/>
  <sheetViews>
    <sheetView zoomScaleNormal="100" workbookViewId="0">
      <pane ySplit="1" topLeftCell="A2" activePane="bottomLeft" state="frozen"/>
      <selection pane="bottomLeft" activeCell="B14" sqref="B14"/>
    </sheetView>
  </sheetViews>
  <sheetFormatPr defaultColWidth="8.85546875" defaultRowHeight="15" x14ac:dyDescent="0.25"/>
  <cols>
    <col min="1" max="1" width="15.140625" style="3" bestFit="1" customWidth="1"/>
    <col min="2" max="2" width="23.140625" style="3" bestFit="1" customWidth="1"/>
    <col min="3" max="3" width="16.7109375" style="3" bestFit="1" customWidth="1"/>
    <col min="4" max="4" width="17.85546875" style="3" bestFit="1" customWidth="1"/>
    <col min="5" max="16384" width="8.85546875" style="3"/>
  </cols>
  <sheetData>
    <row r="1" spans="1:10" s="4" customFormat="1" x14ac:dyDescent="0.25">
      <c r="A1" s="4" t="s">
        <v>10</v>
      </c>
      <c r="B1" s="4" t="s">
        <v>8</v>
      </c>
      <c r="C1" s="4" t="s">
        <v>15</v>
      </c>
      <c r="D1" s="4" t="s">
        <v>28</v>
      </c>
    </row>
    <row r="2" spans="1:10" x14ac:dyDescent="0.25">
      <c r="A2" s="3" t="s">
        <v>134</v>
      </c>
      <c r="B2" s="3" t="s">
        <v>85</v>
      </c>
      <c r="C2" s="3" t="b">
        <v>0</v>
      </c>
      <c r="D2" s="3" t="s">
        <v>122</v>
      </c>
    </row>
    <row r="3" spans="1:10" x14ac:dyDescent="0.25">
      <c r="A3" s="3" t="s">
        <v>135</v>
      </c>
      <c r="B3" s="3" t="s">
        <v>88</v>
      </c>
      <c r="C3" s="3" t="b">
        <v>0</v>
      </c>
      <c r="D3" s="3" t="s">
        <v>123</v>
      </c>
    </row>
    <row r="4" spans="1:10" x14ac:dyDescent="0.25">
      <c r="A4" s="3" t="s">
        <v>136</v>
      </c>
      <c r="B4" s="3" t="s">
        <v>30</v>
      </c>
      <c r="C4" s="3" t="b">
        <v>0</v>
      </c>
      <c r="D4" s="3" t="s">
        <v>144</v>
      </c>
    </row>
    <row r="5" spans="1:10" x14ac:dyDescent="0.25">
      <c r="A5" s="3" t="s">
        <v>137</v>
      </c>
      <c r="B5" s="3" t="s">
        <v>88</v>
      </c>
      <c r="C5" s="3" t="b">
        <v>0</v>
      </c>
      <c r="D5" s="3" t="s">
        <v>124</v>
      </c>
    </row>
    <row r="6" spans="1:10" x14ac:dyDescent="0.25">
      <c r="A6" s="3" t="s">
        <v>138</v>
      </c>
      <c r="B6" s="3" t="s">
        <v>88</v>
      </c>
      <c r="C6" s="3" t="b">
        <v>0</v>
      </c>
      <c r="D6" s="3" t="s">
        <v>125</v>
      </c>
    </row>
    <row r="7" spans="1:10" x14ac:dyDescent="0.25">
      <c r="A7" s="3" t="s">
        <v>418</v>
      </c>
      <c r="B7" s="3" t="s">
        <v>30</v>
      </c>
      <c r="C7" s="3" t="b">
        <v>0</v>
      </c>
      <c r="D7" s="3" t="s">
        <v>126</v>
      </c>
    </row>
    <row r="8" spans="1:10" x14ac:dyDescent="0.25">
      <c r="A8" s="3" t="s">
        <v>139</v>
      </c>
      <c r="B8" s="3" t="s">
        <v>30</v>
      </c>
      <c r="C8" s="3" t="b">
        <v>0</v>
      </c>
      <c r="D8" s="3" t="s">
        <v>127</v>
      </c>
    </row>
    <row r="9" spans="1:10" x14ac:dyDescent="0.25">
      <c r="H9" s="16"/>
      <c r="I9" s="16"/>
      <c r="J9" s="16"/>
    </row>
    <row r="10" spans="1:10" x14ac:dyDescent="0.25">
      <c r="A10" s="3" t="s">
        <v>131</v>
      </c>
      <c r="B10" s="3" t="s">
        <v>85</v>
      </c>
      <c r="C10" s="3" t="b">
        <v>0</v>
      </c>
      <c r="H10" s="16"/>
      <c r="I10" s="16"/>
      <c r="J10" s="16"/>
    </row>
    <row r="11" spans="1:10" x14ac:dyDescent="0.25">
      <c r="A11" s="3" t="s">
        <v>167</v>
      </c>
      <c r="B11" s="3" t="s">
        <v>30</v>
      </c>
      <c r="C11" s="3" t="b">
        <v>0</v>
      </c>
      <c r="I11" s="16"/>
      <c r="J11" s="16"/>
    </row>
    <row r="12" spans="1:10" x14ac:dyDescent="0.25">
      <c r="A12" s="3" t="s">
        <v>247</v>
      </c>
      <c r="B12" s="3" t="s">
        <v>57</v>
      </c>
      <c r="C12" s="3" t="b">
        <v>0</v>
      </c>
    </row>
    <row r="13" spans="1:10" x14ac:dyDescent="0.25">
      <c r="A13" s="16" t="s">
        <v>400</v>
      </c>
      <c r="B13" s="18" t="s">
        <v>37</v>
      </c>
      <c r="C13" s="3" t="b">
        <v>0</v>
      </c>
    </row>
    <row r="14" spans="1:10" x14ac:dyDescent="0.25">
      <c r="A14" s="16" t="s">
        <v>403</v>
      </c>
      <c r="B14" t="s">
        <v>57</v>
      </c>
      <c r="C14" s="3" t="b">
        <v>0</v>
      </c>
    </row>
    <row r="16" spans="1:10" x14ac:dyDescent="0.25">
      <c r="A16" s="18" t="s">
        <v>255</v>
      </c>
      <c r="B16" t="s">
        <v>37</v>
      </c>
      <c r="C16" t="b">
        <v>0</v>
      </c>
    </row>
    <row r="17" spans="1:4" x14ac:dyDescent="0.25">
      <c r="A17" s="18" t="s">
        <v>256</v>
      </c>
      <c r="B17" t="s">
        <v>57</v>
      </c>
      <c r="C17" t="b">
        <v>0</v>
      </c>
    </row>
    <row r="18" spans="1:4" x14ac:dyDescent="0.25">
      <c r="A18" s="3" t="s">
        <v>169</v>
      </c>
      <c r="B18" s="3" t="s">
        <v>37</v>
      </c>
      <c r="C18" s="3" t="b">
        <v>0</v>
      </c>
      <c r="D18" s="16"/>
    </row>
    <row r="19" spans="1:4" x14ac:dyDescent="0.25">
      <c r="A19" s="3" t="s">
        <v>177</v>
      </c>
      <c r="B19" s="3" t="s">
        <v>30</v>
      </c>
      <c r="C19" s="3" t="b">
        <v>0</v>
      </c>
    </row>
    <row r="20" spans="1:4" x14ac:dyDescent="0.25">
      <c r="A20" s="3" t="s">
        <v>244</v>
      </c>
      <c r="B20" s="3" t="s">
        <v>85</v>
      </c>
      <c r="C20" s="3" t="b">
        <v>0</v>
      </c>
    </row>
    <row r="22" spans="1:4" x14ac:dyDescent="0.25">
      <c r="A22" s="16" t="s">
        <v>310</v>
      </c>
      <c r="B22" s="16" t="s">
        <v>37</v>
      </c>
      <c r="C22" t="b">
        <v>0</v>
      </c>
    </row>
    <row r="23" spans="1:4" x14ac:dyDescent="0.25">
      <c r="A23" s="16" t="s">
        <v>311</v>
      </c>
      <c r="B23" s="16" t="s">
        <v>86</v>
      </c>
      <c r="C23" t="b">
        <v>0</v>
      </c>
    </row>
    <row r="24" spans="1:4" x14ac:dyDescent="0.25">
      <c r="A24" s="16" t="s">
        <v>312</v>
      </c>
      <c r="B24" s="16" t="s">
        <v>37</v>
      </c>
      <c r="C24" s="3" t="b">
        <v>0</v>
      </c>
    </row>
    <row r="25" spans="1:4" x14ac:dyDescent="0.25">
      <c r="A25" s="16" t="s">
        <v>313</v>
      </c>
      <c r="B25" s="16" t="s">
        <v>37</v>
      </c>
      <c r="C25" s="3" t="b">
        <v>0</v>
      </c>
    </row>
    <row r="26" spans="1:4" x14ac:dyDescent="0.25">
      <c r="A26" s="16" t="s">
        <v>314</v>
      </c>
      <c r="B26" s="16" t="s">
        <v>37</v>
      </c>
      <c r="C26" s="3" t="b">
        <v>0</v>
      </c>
    </row>
    <row r="27" spans="1:4" x14ac:dyDescent="0.25">
      <c r="A27" s="16" t="s">
        <v>392</v>
      </c>
      <c r="B27" s="16" t="s">
        <v>37</v>
      </c>
      <c r="C27" t="b">
        <v>0</v>
      </c>
    </row>
    <row r="28" spans="1:4" x14ac:dyDescent="0.25">
      <c r="C28"/>
    </row>
    <row r="29" spans="1:4" x14ac:dyDescent="0.25">
      <c r="A29" s="16" t="s">
        <v>298</v>
      </c>
      <c r="B29" s="16" t="s">
        <v>37</v>
      </c>
      <c r="C29" s="3" t="b">
        <v>0</v>
      </c>
    </row>
    <row r="30" spans="1:4" x14ac:dyDescent="0.25">
      <c r="A30" s="16" t="s">
        <v>299</v>
      </c>
      <c r="B30" s="16" t="s">
        <v>37</v>
      </c>
      <c r="C30" s="3" t="b">
        <v>0</v>
      </c>
    </row>
    <row r="31" spans="1:4" x14ac:dyDescent="0.25">
      <c r="A31" s="16" t="s">
        <v>393</v>
      </c>
      <c r="B31" s="16" t="s">
        <v>37</v>
      </c>
      <c r="C31" s="3" t="b">
        <v>0</v>
      </c>
    </row>
    <row r="32" spans="1:4" x14ac:dyDescent="0.25">
      <c r="A32" s="16" t="s">
        <v>394</v>
      </c>
      <c r="B32" s="16" t="s">
        <v>37</v>
      </c>
      <c r="C32" t="b">
        <v>0</v>
      </c>
    </row>
    <row r="33" spans="1:3" x14ac:dyDescent="0.25">
      <c r="A33" s="16" t="s">
        <v>395</v>
      </c>
      <c r="B33" s="16" t="s">
        <v>85</v>
      </c>
      <c r="C33" t="b">
        <v>0</v>
      </c>
    </row>
    <row r="35" spans="1:3" x14ac:dyDescent="0.25">
      <c r="A35" s="16" t="s">
        <v>305</v>
      </c>
      <c r="B35" s="16" t="s">
        <v>37</v>
      </c>
      <c r="C35" s="3" t="b">
        <v>0</v>
      </c>
    </row>
    <row r="36" spans="1:3" x14ac:dyDescent="0.25">
      <c r="A36" s="16" t="s">
        <v>60</v>
      </c>
      <c r="B36" s="16" t="s">
        <v>37</v>
      </c>
      <c r="C36" s="3" t="b">
        <v>0</v>
      </c>
    </row>
    <row r="37" spans="1:3" x14ac:dyDescent="0.25">
      <c r="A37" s="16" t="s">
        <v>69</v>
      </c>
      <c r="B37" s="16" t="s">
        <v>37</v>
      </c>
      <c r="C37" t="b">
        <v>0</v>
      </c>
    </row>
    <row r="38" spans="1:3" x14ac:dyDescent="0.25">
      <c r="A38" s="16" t="s">
        <v>72</v>
      </c>
      <c r="B38" s="16" t="s">
        <v>37</v>
      </c>
      <c r="C38" t="b">
        <v>0</v>
      </c>
    </row>
    <row r="39" spans="1:3" x14ac:dyDescent="0.25">
      <c r="A39" s="16" t="s">
        <v>77</v>
      </c>
      <c r="B39" s="16" t="s">
        <v>37</v>
      </c>
      <c r="C39" s="3" t="b">
        <v>0</v>
      </c>
    </row>
    <row r="40" spans="1:3" x14ac:dyDescent="0.25">
      <c r="A40" s="16" t="s">
        <v>80</v>
      </c>
      <c r="B40" s="16" t="s">
        <v>37</v>
      </c>
      <c r="C40" s="3" t="b">
        <v>0</v>
      </c>
    </row>
    <row r="41" spans="1:3" x14ac:dyDescent="0.25">
      <c r="A41" s="16" t="s">
        <v>234</v>
      </c>
      <c r="B41" s="16" t="s">
        <v>37</v>
      </c>
      <c r="C41" s="3" t="b">
        <v>0</v>
      </c>
    </row>
    <row r="42" spans="1:3" x14ac:dyDescent="0.25">
      <c r="A42" s="16" t="s">
        <v>308</v>
      </c>
      <c r="B42" s="16" t="s">
        <v>37</v>
      </c>
      <c r="C42" t="b">
        <v>0</v>
      </c>
    </row>
    <row r="43" spans="1:3" x14ac:dyDescent="0.25">
      <c r="A43" s="16" t="s">
        <v>237</v>
      </c>
      <c r="B43" s="16" t="s">
        <v>37</v>
      </c>
      <c r="C43" t="b">
        <v>0</v>
      </c>
    </row>
    <row r="44" spans="1:3" x14ac:dyDescent="0.25">
      <c r="A44" s="16" t="s">
        <v>239</v>
      </c>
      <c r="B44" s="16" t="s">
        <v>85</v>
      </c>
      <c r="C44" s="3" t="b">
        <v>0</v>
      </c>
    </row>
    <row r="45" spans="1:3" x14ac:dyDescent="0.25">
      <c r="A45" s="16" t="s">
        <v>240</v>
      </c>
      <c r="B45" s="16" t="s">
        <v>37</v>
      </c>
      <c r="C45" s="3" t="b">
        <v>0</v>
      </c>
    </row>
    <row r="46" spans="1:3" x14ac:dyDescent="0.25">
      <c r="A46" s="16" t="s">
        <v>243</v>
      </c>
      <c r="B46" s="16" t="s">
        <v>85</v>
      </c>
      <c r="C46" s="3" t="b">
        <v>0</v>
      </c>
    </row>
    <row r="47" spans="1:3" x14ac:dyDescent="0.25">
      <c r="C47"/>
    </row>
    <row r="48" spans="1:3" x14ac:dyDescent="0.25">
      <c r="A48" s="16" t="s">
        <v>315</v>
      </c>
      <c r="B48" s="16" t="s">
        <v>37</v>
      </c>
      <c r="C48" t="b">
        <v>0</v>
      </c>
    </row>
    <row r="49" spans="1:3" x14ac:dyDescent="0.25">
      <c r="A49" s="16" t="s">
        <v>317</v>
      </c>
      <c r="B49" s="16" t="s">
        <v>30</v>
      </c>
      <c r="C49" s="3" t="b">
        <v>0</v>
      </c>
    </row>
    <row r="50" spans="1:3" x14ac:dyDescent="0.25">
      <c r="A50" s="16" t="s">
        <v>404</v>
      </c>
      <c r="B50" s="16" t="s">
        <v>86</v>
      </c>
      <c r="C50" s="3" t="b">
        <v>1</v>
      </c>
    </row>
    <row r="51" spans="1:3" x14ac:dyDescent="0.25">
      <c r="A51" s="27" t="s">
        <v>408</v>
      </c>
      <c r="B51" s="16" t="s">
        <v>88</v>
      </c>
      <c r="C51" s="3" t="b">
        <v>0</v>
      </c>
    </row>
    <row r="52" spans="1:3" x14ac:dyDescent="0.25">
      <c r="A52" s="16" t="s">
        <v>318</v>
      </c>
      <c r="B52" t="s">
        <v>57</v>
      </c>
      <c r="C52" s="3" t="b">
        <v>0</v>
      </c>
    </row>
    <row r="53" spans="1:3" x14ac:dyDescent="0.25">
      <c r="A53" s="16" t="s">
        <v>319</v>
      </c>
      <c r="B53" s="16" t="s">
        <v>85</v>
      </c>
      <c r="C53" s="3" t="b">
        <v>0</v>
      </c>
    </row>
    <row r="54" spans="1:3" x14ac:dyDescent="0.25">
      <c r="A54" s="16" t="s">
        <v>322</v>
      </c>
      <c r="B54" s="16" t="s">
        <v>37</v>
      </c>
      <c r="C54" t="b">
        <v>0</v>
      </c>
    </row>
    <row r="55" spans="1:3" x14ac:dyDescent="0.25">
      <c r="A55" s="16" t="s">
        <v>324</v>
      </c>
      <c r="B55" s="16" t="s">
        <v>85</v>
      </c>
      <c r="C55" t="b">
        <v>0</v>
      </c>
    </row>
    <row r="57" spans="1:3" x14ac:dyDescent="0.25">
      <c r="A57" t="s">
        <v>90</v>
      </c>
      <c r="B57" t="s">
        <v>37</v>
      </c>
      <c r="C57" s="3" t="b">
        <v>0</v>
      </c>
    </row>
    <row r="58" spans="1:3" x14ac:dyDescent="0.25">
      <c r="A58" t="s">
        <v>396</v>
      </c>
      <c r="B58" t="s">
        <v>37</v>
      </c>
      <c r="C58" s="3" t="b">
        <v>0</v>
      </c>
    </row>
    <row r="59" spans="1:3" x14ac:dyDescent="0.25">
      <c r="A59" t="s">
        <v>397</v>
      </c>
      <c r="B59" t="s">
        <v>37</v>
      </c>
      <c r="C59" t="b">
        <v>0</v>
      </c>
    </row>
    <row r="60" spans="1:3" x14ac:dyDescent="0.25">
      <c r="A60" t="s">
        <v>398</v>
      </c>
      <c r="B60" t="s">
        <v>85</v>
      </c>
      <c r="C60" t="b">
        <v>0</v>
      </c>
    </row>
    <row r="61" spans="1:3" x14ac:dyDescent="0.25">
      <c r="A61" t="s">
        <v>399</v>
      </c>
      <c r="B61" t="s">
        <v>37</v>
      </c>
      <c r="C61" s="3" t="b">
        <v>0</v>
      </c>
    </row>
    <row r="63" spans="1:3" x14ac:dyDescent="0.25">
      <c r="A63" s="16" t="s">
        <v>341</v>
      </c>
      <c r="B63" s="16" t="s">
        <v>37</v>
      </c>
      <c r="C63" s="3" t="b">
        <v>0</v>
      </c>
    </row>
    <row r="64" spans="1:3" x14ac:dyDescent="0.25">
      <c r="A64" s="16" t="s">
        <v>345</v>
      </c>
      <c r="B64" s="16" t="s">
        <v>30</v>
      </c>
      <c r="C64" t="b">
        <v>0</v>
      </c>
    </row>
    <row r="65" spans="1:10" x14ac:dyDescent="0.25">
      <c r="A65" s="27" t="s">
        <v>414</v>
      </c>
      <c r="B65" s="16" t="s">
        <v>86</v>
      </c>
      <c r="C65" t="b">
        <v>0</v>
      </c>
    </row>
    <row r="66" spans="1:10" x14ac:dyDescent="0.25">
      <c r="A66" s="27" t="s">
        <v>413</v>
      </c>
      <c r="B66" s="16" t="s">
        <v>88</v>
      </c>
      <c r="C66" t="b">
        <v>1</v>
      </c>
    </row>
    <row r="67" spans="1:10" x14ac:dyDescent="0.25">
      <c r="A67" s="16" t="s">
        <v>346</v>
      </c>
      <c r="B67" t="s">
        <v>57</v>
      </c>
      <c r="C67" t="b">
        <v>0</v>
      </c>
    </row>
    <row r="68" spans="1:10" x14ac:dyDescent="0.25">
      <c r="A68" s="16" t="s">
        <v>347</v>
      </c>
      <c r="B68" s="16" t="s">
        <v>85</v>
      </c>
      <c r="C68" s="3" t="b">
        <v>0</v>
      </c>
    </row>
    <row r="69" spans="1:10" x14ac:dyDescent="0.25">
      <c r="A69" s="16" t="s">
        <v>348</v>
      </c>
      <c r="B69" s="16" t="s">
        <v>37</v>
      </c>
      <c r="C69" s="3" t="b">
        <v>0</v>
      </c>
    </row>
    <row r="70" spans="1:10" x14ac:dyDescent="0.25">
      <c r="A70" s="16" t="s">
        <v>349</v>
      </c>
      <c r="B70" s="16" t="s">
        <v>85</v>
      </c>
      <c r="C70" s="3" t="b">
        <v>0</v>
      </c>
    </row>
    <row r="72" spans="1:10" x14ac:dyDescent="0.25">
      <c r="A72" t="s">
        <v>383</v>
      </c>
      <c r="B72" t="s">
        <v>88</v>
      </c>
      <c r="C72" t="b">
        <v>0</v>
      </c>
    </row>
    <row r="73" spans="1:10" x14ac:dyDescent="0.25">
      <c r="A73" t="s">
        <v>384</v>
      </c>
      <c r="B73" t="s">
        <v>88</v>
      </c>
      <c r="C73" t="b">
        <v>0</v>
      </c>
      <c r="D73" t="s">
        <v>385</v>
      </c>
    </row>
    <row r="74" spans="1:10" x14ac:dyDescent="0.25">
      <c r="A74" t="s">
        <v>386</v>
      </c>
      <c r="B74" t="s">
        <v>85</v>
      </c>
      <c r="C74" t="b">
        <v>0</v>
      </c>
      <c r="D74" t="s">
        <v>385</v>
      </c>
    </row>
    <row r="75" spans="1:10" x14ac:dyDescent="0.25">
      <c r="A75" t="s">
        <v>387</v>
      </c>
      <c r="B75" t="s">
        <v>88</v>
      </c>
      <c r="C75" t="b">
        <v>0</v>
      </c>
      <c r="D75" t="s">
        <v>385</v>
      </c>
    </row>
    <row r="76" spans="1:10" x14ac:dyDescent="0.25">
      <c r="A76" t="s">
        <v>388</v>
      </c>
      <c r="B76" t="s">
        <v>88</v>
      </c>
      <c r="C76" t="b">
        <v>0</v>
      </c>
      <c r="D76" t="s">
        <v>389</v>
      </c>
    </row>
    <row r="77" spans="1:10" x14ac:dyDescent="0.25">
      <c r="A77" t="s">
        <v>390</v>
      </c>
      <c r="B77" t="s">
        <v>88</v>
      </c>
      <c r="C77" t="b">
        <v>0</v>
      </c>
      <c r="D77"/>
    </row>
    <row r="78" spans="1:10" x14ac:dyDescent="0.25">
      <c r="A78" t="s">
        <v>391</v>
      </c>
      <c r="B78" t="s">
        <v>88</v>
      </c>
      <c r="C78" t="b">
        <v>0</v>
      </c>
      <c r="D78"/>
    </row>
    <row r="79" spans="1:10" x14ac:dyDescent="0.25">
      <c r="A79" s="3" t="s">
        <v>165</v>
      </c>
      <c r="B79" s="3" t="s">
        <v>168</v>
      </c>
      <c r="C79" s="3" t="b">
        <v>0</v>
      </c>
      <c r="D79" s="3" t="s">
        <v>166</v>
      </c>
    </row>
    <row r="80" spans="1:10" x14ac:dyDescent="0.25">
      <c r="A80" s="18" t="s">
        <v>251</v>
      </c>
      <c r="B80" s="3" t="s">
        <v>85</v>
      </c>
      <c r="C80" s="3" t="b">
        <v>0</v>
      </c>
      <c r="D80" s="3" t="s">
        <v>133</v>
      </c>
      <c r="J80"/>
    </row>
    <row r="81" spans="1:10" x14ac:dyDescent="0.25">
      <c r="A81" s="18" t="s">
        <v>252</v>
      </c>
      <c r="B81" s="3" t="s">
        <v>85</v>
      </c>
      <c r="C81" s="3" t="b">
        <v>0</v>
      </c>
      <c r="G81"/>
      <c r="H81"/>
      <c r="I81"/>
      <c r="J81"/>
    </row>
    <row r="82" spans="1:10" x14ac:dyDescent="0.25">
      <c r="A82" s="17" t="s">
        <v>253</v>
      </c>
      <c r="B82" s="3" t="s">
        <v>85</v>
      </c>
      <c r="C82" s="3" t="b">
        <v>0</v>
      </c>
      <c r="G82"/>
      <c r="H82"/>
      <c r="I82"/>
      <c r="J82"/>
    </row>
    <row r="83" spans="1:10" x14ac:dyDescent="0.25">
      <c r="A83" s="17" t="s">
        <v>254</v>
      </c>
      <c r="B83" s="3" t="s">
        <v>85</v>
      </c>
      <c r="C83" s="3" t="b">
        <v>0</v>
      </c>
    </row>
    <row r="84" spans="1:10" x14ac:dyDescent="0.25">
      <c r="A84" s="18" t="s">
        <v>423</v>
      </c>
      <c r="B84" s="3" t="s">
        <v>88</v>
      </c>
      <c r="C84" s="3" t="b">
        <v>0</v>
      </c>
    </row>
    <row r="85" spans="1:10" x14ac:dyDescent="0.25">
      <c r="A85" s="18" t="s">
        <v>424</v>
      </c>
      <c r="B85" s="3" t="s">
        <v>88</v>
      </c>
      <c r="C85" s="3" t="b">
        <v>0</v>
      </c>
    </row>
  </sheetData>
  <sortState xmlns:xlrd2="http://schemas.microsoft.com/office/spreadsheetml/2017/richdata2" ref="A13:C22">
    <sortCondition ref="A13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settings</vt:lpstr>
      <vt:lpstr>survey</vt:lpstr>
      <vt:lpstr>calculates</vt:lpstr>
      <vt:lpstr>choices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2020-09-29T09:30:32Z</dcterms:modified>
</cp:coreProperties>
</file>