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 filterPrivacy="1"/>
  <xr:revisionPtr revIDLastSave="0" documentId="13_ncr:1_{FE1E41EE-D2E8-FE4C-B9AE-EA344DBF2576}" xr6:coauthVersionLast="45" xr6:coauthVersionMax="45" xr10:uidLastSave="{00000000-0000-0000-0000-000000000000}"/>
  <bookViews>
    <workbookView xWindow="880" yWindow="460" windowWidth="24800" windowHeight="13580" tabRatio="728" activeTab="1" xr2:uid="{00000000-000D-0000-FFFF-FFFF00000000}"/>
  </bookViews>
  <sheets>
    <sheet name="settings" sheetId="1" r:id="rId1"/>
    <sheet name="survey" sheetId="12" r:id="rId2"/>
    <sheet name="symptoms" sheetId="13" r:id="rId3"/>
    <sheet name="choices" sheetId="3" r:id="rId4"/>
    <sheet name="calculates" sheetId="7" r:id="rId5"/>
    <sheet name="prompt_types" sheetId="6" r:id="rId6"/>
    <sheet name="model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3" l="1"/>
  <c r="B3" i="3"/>
  <c r="B2" i="3"/>
  <c r="B41" i="3" l="1"/>
  <c r="B63" i="3" l="1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35" i="3" l="1"/>
</calcChain>
</file>

<file path=xl/sharedStrings.xml><?xml version="1.0" encoding="utf-8"?>
<sst xmlns="http://schemas.openxmlformats.org/spreadsheetml/2006/main" count="923" uniqueCount="442">
  <si>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</si>
  <si>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</si>
  <si>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</si>
  <si>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</si>
  <si>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</si>
  <si>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</si>
  <si>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</si>
  <si>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</si>
  <si>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</si>
  <si>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</si>
  <si>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</si>
  <si>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</si>
  <si>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</si>
  <si>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</si>
  <si>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</si>
  <si>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</si>
  <si>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</si>
  <si>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</si>
  <si>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</si>
  <si>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</si>
  <si>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</si>
  <si>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</si>
  <si>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</si>
  <si>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</si>
  <si>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font-size</t>
  </si>
  <si>
    <t>20pt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</si>
  <si>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</si>
  <si>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</si>
  <si>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</si>
  <si>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</si>
  <si>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</si>
  <si>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</si>
  <si>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</si>
  <si>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</si>
  <si>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</si>
  <si>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</si>
  <si>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</si>
  <si>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select_one</t>
  </si>
  <si>
    <t>if</t>
  </si>
  <si>
    <t>end if</t>
  </si>
  <si>
    <t>note</t>
  </si>
  <si>
    <t>Don't know</t>
  </si>
  <si>
    <t>Sim</t>
  </si>
  <si>
    <t>Não</t>
  </si>
  <si>
    <t>Não sabe</t>
  </si>
  <si>
    <t>No</t>
  </si>
  <si>
    <t>display.adate.helperText</t>
  </si>
  <si>
    <t>instance_name</t>
  </si>
  <si>
    <t>dontknowdate</t>
  </si>
  <si>
    <t xml:space="preserve">Yes </t>
  </si>
  <si>
    <t>Don't know the date</t>
  </si>
  <si>
    <t>Não sabe a data</t>
  </si>
  <si>
    <t>begin screen</t>
  </si>
  <si>
    <t>end screen</t>
  </si>
  <si>
    <t>constraint</t>
  </si>
  <si>
    <t>display.constraint_message.text.english</t>
  </si>
  <si>
    <t>display.constraint_message.text</t>
  </si>
  <si>
    <t>NOMECRI</t>
  </si>
  <si>
    <t>select_one_with_other</t>
  </si>
  <si>
    <t>YesNo</t>
  </si>
  <si>
    <t>YesNoDontknow</t>
  </si>
  <si>
    <t>do section symptoms</t>
  </si>
  <si>
    <t>CONSTI</t>
  </si>
  <si>
    <t>Symptoms of constipation since last interview?</t>
  </si>
  <si>
    <t>display.hint.text.english</t>
  </si>
  <si>
    <t>display.hint.text</t>
  </si>
  <si>
    <t>Flu - Nasal discharge</t>
  </si>
  <si>
    <t>Sintomas de constipação desde a última entrevista?</t>
  </si>
  <si>
    <t>Gripe – Secreção nasal</t>
  </si>
  <si>
    <t>When?</t>
  </si>
  <si>
    <t>Quando?</t>
  </si>
  <si>
    <t>TOSSE</t>
  </si>
  <si>
    <t>Sintomas de tosse desde a última entrevista?</t>
  </si>
  <si>
    <t>Symptoms of coughing since last interview?</t>
  </si>
  <si>
    <t>FEBRE</t>
  </si>
  <si>
    <t>Symptoms of fever since last interview?</t>
  </si>
  <si>
    <t>Sintomas de febre desde a última entrevista?</t>
  </si>
  <si>
    <t>Sintomas de dispnéia desde a última entrevista?</t>
  </si>
  <si>
    <t>Symptoms of dyspnea since last interview?</t>
  </si>
  <si>
    <t>DISPNE</t>
  </si>
  <si>
    <t>Fôlego cansado</t>
  </si>
  <si>
    <t>Tired breath</t>
  </si>
  <si>
    <t>OLFATO</t>
  </si>
  <si>
    <t>Sintomas de perda do olfato desde a última entrevista?</t>
  </si>
  <si>
    <t>Symptoms of loss of smell since last interview?</t>
  </si>
  <si>
    <t>Symptoms of loss of taste since last interview?</t>
  </si>
  <si>
    <t>Sintomas de perda do paladar desde a última entrevista?</t>
  </si>
  <si>
    <t>text</t>
  </si>
  <si>
    <t>select_multiple</t>
  </si>
  <si>
    <t>assign</t>
  </si>
  <si>
    <t>integer</t>
  </si>
  <si>
    <t xml:space="preserve">if </t>
  </si>
  <si>
    <t>COVID</t>
  </si>
  <si>
    <t>TestResult</t>
  </si>
  <si>
    <t>Positive</t>
  </si>
  <si>
    <t>Negative</t>
  </si>
  <si>
    <t>Don't know yet</t>
  </si>
  <si>
    <t>Positivo</t>
  </si>
  <si>
    <t>Negativo</t>
  </si>
  <si>
    <t>Ainda não sabe</t>
  </si>
  <si>
    <t>Onde?</t>
  </si>
  <si>
    <t>Where?</t>
  </si>
  <si>
    <t>HC</t>
  </si>
  <si>
    <t>CS Bandim</t>
  </si>
  <si>
    <t>CS Belem</t>
  </si>
  <si>
    <t>CS Cuntum. Sobrada</t>
  </si>
  <si>
    <t>CS Cuntum Madina</t>
  </si>
  <si>
    <t>CS Plak</t>
  </si>
  <si>
    <t>CS Quelele</t>
  </si>
  <si>
    <t>Clinica de Bra. Seminario de Padre</t>
  </si>
  <si>
    <t>CS Bairro Militar</t>
  </si>
  <si>
    <t>Hospital Militar. Chines</t>
  </si>
  <si>
    <t>Casa Emanuel</t>
  </si>
  <si>
    <t>CS Ajuda</t>
  </si>
  <si>
    <t>Raul Follerau</t>
  </si>
  <si>
    <t>Clinica Sissoko. Mindara</t>
  </si>
  <si>
    <t>Clinica 3 di Augusto</t>
  </si>
  <si>
    <t>CS Antula</t>
  </si>
  <si>
    <t>CS Gã Beafada</t>
  </si>
  <si>
    <t>CS Pefine</t>
  </si>
  <si>
    <t>CS Santa Luzia</t>
  </si>
  <si>
    <t>CS Luanda</t>
  </si>
  <si>
    <t>CS Missará</t>
  </si>
  <si>
    <t>CS Centro</t>
  </si>
  <si>
    <t>Name</t>
  </si>
  <si>
    <t>Sex</t>
  </si>
  <si>
    <t>Zone</t>
  </si>
  <si>
    <t>House</t>
  </si>
  <si>
    <t>Date of enrolment</t>
  </si>
  <si>
    <t>Last interview</t>
  </si>
  <si>
    <t>Last number called</t>
  </si>
  <si>
    <t>start</t>
  </si>
  <si>
    <t>call</t>
  </si>
  <si>
    <t>No answer</t>
  </si>
  <si>
    <t>Sem resposta</t>
  </si>
  <si>
    <t>START</t>
  </si>
  <si>
    <t>now()</t>
  </si>
  <si>
    <t>adate.today()</t>
  </si>
  <si>
    <t>Predefined</t>
  </si>
  <si>
    <t>NOME</t>
  </si>
  <si>
    <t>SEX</t>
  </si>
  <si>
    <t>DOB</t>
  </si>
  <si>
    <t>TABZ</t>
  </si>
  <si>
    <t>CAMO</t>
  </si>
  <si>
    <t>LASTINTERVIEW</t>
  </si>
  <si>
    <t>DATINC</t>
  </si>
  <si>
    <t>displayDOB</t>
  </si>
  <si>
    <t>displayDATINC</t>
  </si>
  <si>
    <t>adate.display(data('DOB'))</t>
  </si>
  <si>
    <t>adate.display(data('DATINC'))</t>
  </si>
  <si>
    <t>adate.display(data('LASTINTERVIEW'))</t>
  </si>
  <si>
    <t>displayLASTINTERVIEW</t>
  </si>
  <si>
    <t>Dob</t>
  </si>
  <si>
    <t>Name: &lt;b&gt;{{data.NOME}}&lt;/b&gt;</t>
  </si>
  <si>
    <t>Nome: &lt;b&gt;{{data.NOME}}&lt;/b&gt;</t>
  </si>
  <si>
    <t>Date of birth: &lt;b&gt;{{calculates.displayDOB}}&lt;/b&gt;</t>
  </si>
  <si>
    <t>Data de nascimento: &lt;b&gt;{{calculates.displayDOB}}&lt;/b&gt;</t>
  </si>
  <si>
    <t>Zone: &lt;b&gt;{{data.TABZ}}&lt;/b&gt;</t>
  </si>
  <si>
    <t>Zona: &lt;b&gt;{{data.TABZ}}&lt;/b&gt;</t>
  </si>
  <si>
    <t>House: &lt;b&gt;{{data.CAMO}}&lt;/b&gt;</t>
  </si>
  <si>
    <t>Casa: &lt;b&gt;{{data.CAMO}}&lt;/b&gt;</t>
  </si>
  <si>
    <t>Date of enrolment: &lt;b&gt;{{calculates.displayDATINC}}&lt;/b&gt;</t>
  </si>
  <si>
    <t>Last interview: &lt;b&gt;{{calculates.displayLASTINTERVIEW}}&lt;/b&gt;</t>
  </si>
  <si>
    <t>Última entrevista: &lt;b&gt;{{calculates.displayLASTINTERVIEW}}&lt;/b&gt;</t>
  </si>
  <si>
    <t>Resposta - Entrevista realizada</t>
  </si>
  <si>
    <t>Resposta - A pessoa não pôde fornecer informações</t>
  </si>
  <si>
    <t>Answer - Interview conducted</t>
  </si>
  <si>
    <t>Answer - Person could not provide information</t>
  </si>
  <si>
    <t>No network or off</t>
  </si>
  <si>
    <t>Sem rede ou desativado</t>
  </si>
  <si>
    <t>else</t>
  </si>
  <si>
    <t>data('SEX')  ==  "1"</t>
  </si>
  <si>
    <t>Sex: &lt;b&gt;Male&lt;/b&gt;</t>
  </si>
  <si>
    <t>Sexo: &lt;b&gt;Masculino&lt;/b&gt;</t>
  </si>
  <si>
    <t>Sex: &lt;b&gt;Female&lt;/b&gt;</t>
  </si>
  <si>
    <t>Sexo: &lt;b&gt;Feminino&lt;/b&gt;</t>
  </si>
  <si>
    <t>FU</t>
  </si>
  <si>
    <t>FU for list</t>
  </si>
  <si>
    <t>DATSEG</t>
  </si>
  <si>
    <t>decimal</t>
  </si>
  <si>
    <t>data('FU') == "1"</t>
  </si>
  <si>
    <t>Last number called: &lt;b&gt;{{data.LASTTELSUC}}&lt;/b&gt;</t>
  </si>
  <si>
    <t>Último número chamado: &lt;b&gt;{{data.LASTTELSUC}}&lt;/b&gt;</t>
  </si>
  <si>
    <t>LASTTELSUC</t>
  </si>
  <si>
    <t>inputAttributes.type</t>
  </si>
  <si>
    <t>ESTADO</t>
  </si>
  <si>
    <t>vitalstatus</t>
  </si>
  <si>
    <t>Absent</t>
  </si>
  <si>
    <t>Ausente</t>
  </si>
  <si>
    <t>Travelling</t>
  </si>
  <si>
    <t>Viagem</t>
  </si>
  <si>
    <t>Died</t>
  </si>
  <si>
    <t>Faleceu</t>
  </si>
  <si>
    <t>DATASAI</t>
  </si>
  <si>
    <t>Exit date</t>
  </si>
  <si>
    <t>Data de saída</t>
  </si>
  <si>
    <t>Moved to another country</t>
  </si>
  <si>
    <t>Mudou-se para outro país</t>
  </si>
  <si>
    <t>goto COVID</t>
  </si>
  <si>
    <t>HNSM</t>
  </si>
  <si>
    <t>Inclusão: &lt;b&gt;{{calculates.displayDATINC}}&lt;/b&gt;</t>
  </si>
  <si>
    <t>Ceu e Terra</t>
  </si>
  <si>
    <t>date</t>
  </si>
  <si>
    <t>MASKCOVID - Follow up</t>
  </si>
  <si>
    <t>MASKCOVID  - Seguimento</t>
  </si>
  <si>
    <t>MASKCOVID</t>
  </si>
  <si>
    <t>Age:</t>
  </si>
  <si>
    <t>EVENTO</t>
  </si>
  <si>
    <t>Nas últimas 6 semanas você participou de um evento com mais de 20 pessoas com quem não mora? / Bu tchia di bai un kau nunde ku mas di 20 pessoa ku bu ka mora ku bai</t>
  </si>
  <si>
    <t>Events</t>
  </si>
  <si>
    <t xml:space="preserve">data("EVENTO") == "1" </t>
  </si>
  <si>
    <t xml:space="preserve">Se sim, qual evento (choro, funeral, outro…): </t>
  </si>
  <si>
    <t>If so, which event (choro, funeral, other…):</t>
  </si>
  <si>
    <t>Almoso</t>
  </si>
  <si>
    <t>Lunch</t>
  </si>
  <si>
    <t>Funeral</t>
  </si>
  <si>
    <t>Choro</t>
  </si>
  <si>
    <t>Marriage</t>
  </si>
  <si>
    <t>Casamento</t>
  </si>
  <si>
    <t>Birthday</t>
  </si>
  <si>
    <t>Anivarsario</t>
  </si>
  <si>
    <t>Ceremony</t>
  </si>
  <si>
    <t>Ceremonia</t>
  </si>
  <si>
    <t>Fera</t>
  </si>
  <si>
    <t>Pray</t>
  </si>
  <si>
    <t>Reza</t>
  </si>
  <si>
    <t>Family meeting</t>
  </si>
  <si>
    <t>Reunião famíliar</t>
  </si>
  <si>
    <t>Other</t>
  </si>
  <si>
    <t>Outro</t>
  </si>
  <si>
    <t>NumberEvent</t>
  </si>
  <si>
    <t>1 veze</t>
  </si>
  <si>
    <t>1 time</t>
  </si>
  <si>
    <t>2-10 times</t>
  </si>
  <si>
    <t>2-10 vezes</t>
  </si>
  <si>
    <t>Almost every day</t>
  </si>
  <si>
    <t>Quas tudo dia</t>
  </si>
  <si>
    <t>Tudo dia</t>
  </si>
  <si>
    <t>Every day</t>
  </si>
  <si>
    <t>PlaceEvent</t>
  </si>
  <si>
    <t>Outside</t>
  </si>
  <si>
    <t>Inside</t>
  </si>
  <si>
    <t>Fora</t>
  </si>
  <si>
    <t>Dentro</t>
  </si>
  <si>
    <t>PartiEvent</t>
  </si>
  <si>
    <t>20-30</t>
  </si>
  <si>
    <t>31-50</t>
  </si>
  <si>
    <t>&gt;50</t>
  </si>
  <si>
    <t>ATDIAG</t>
  </si>
  <si>
    <t>MASCARA</t>
  </si>
  <si>
    <t xml:space="preserve">data("MASCARA") == "1" </t>
  </si>
  <si>
    <t>TypeMask</t>
  </si>
  <si>
    <t>Qual tipo di mascara?</t>
  </si>
  <si>
    <t>What type of mask?</t>
  </si>
  <si>
    <t>Mask from study</t>
  </si>
  <si>
    <t>Mascara di study</t>
  </si>
  <si>
    <t>MASCARA2</t>
  </si>
  <si>
    <t xml:space="preserve">data("MASCARA2") == "2" </t>
  </si>
  <si>
    <t>TypeMask2</t>
  </si>
  <si>
    <t>Surgery</t>
  </si>
  <si>
    <t>Pano</t>
  </si>
  <si>
    <t>Cirúrgia</t>
  </si>
  <si>
    <t>Se outro, qual?</t>
  </si>
  <si>
    <t>If other, which one?</t>
  </si>
  <si>
    <t>WhenMask</t>
  </si>
  <si>
    <t>Always</t>
  </si>
  <si>
    <t>Quando sai</t>
  </si>
  <si>
    <t>Sempre</t>
  </si>
  <si>
    <t xml:space="preserve">data("MASCARA") == "2" </t>
  </si>
  <si>
    <t>Se não, porque?</t>
  </si>
  <si>
    <t>If not, why?</t>
  </si>
  <si>
    <t>EVENTO2</t>
  </si>
  <si>
    <t>EVENTO3</t>
  </si>
  <si>
    <t>EVENTO4</t>
  </si>
  <si>
    <t>EVENTO5</t>
  </si>
  <si>
    <t>MASCARA3</t>
  </si>
  <si>
    <t>MASCARA4</t>
  </si>
  <si>
    <t>SINTOMAS</t>
  </si>
  <si>
    <t>SICK</t>
  </si>
  <si>
    <t>CONSTIPACAO</t>
  </si>
  <si>
    <t>DISPNÈIA</t>
  </si>
  <si>
    <t>PALADAR</t>
  </si>
  <si>
    <t>KANSERA</t>
  </si>
  <si>
    <t>Sintomas de kansera extremamento desde a última entrevista?</t>
  </si>
  <si>
    <t>OUTRO</t>
  </si>
  <si>
    <t>Symptoms of anything else since last interview?</t>
  </si>
  <si>
    <t>Sintomas de outro desde a última entrevista?</t>
  </si>
  <si>
    <t>OUTRO1</t>
  </si>
  <si>
    <t>data("OUTRO1") == "1"</t>
  </si>
  <si>
    <t>Se sim, qual sintoma?</t>
  </si>
  <si>
    <t>If yes, what symptom?</t>
  </si>
  <si>
    <t>OUTROQ</t>
  </si>
  <si>
    <t>OUTRO2</t>
  </si>
  <si>
    <t>Sintomas de outro?</t>
  </si>
  <si>
    <t>Other symptoms?</t>
  </si>
  <si>
    <t>data("OUTRO2") == "1"</t>
  </si>
  <si>
    <t>OUTROQ2</t>
  </si>
  <si>
    <t>CENTRO</t>
  </si>
  <si>
    <t>CENTRO1</t>
  </si>
  <si>
    <t>CENTRO2</t>
  </si>
  <si>
    <t>CENTRO3</t>
  </si>
  <si>
    <t>CENTRO4</t>
  </si>
  <si>
    <t>CENTRO5</t>
  </si>
  <si>
    <t xml:space="preserve">data("CENTRO1") == "1" </t>
  </si>
  <si>
    <t xml:space="preserve">data("CENTRO5") == "1" </t>
  </si>
  <si>
    <t>CENTRO6</t>
  </si>
  <si>
    <t>Se sim, qual?</t>
  </si>
  <si>
    <t>If yes, which one?</t>
  </si>
  <si>
    <t>COVID2</t>
  </si>
  <si>
    <t xml:space="preserve">data("COVID2") == "1" </t>
  </si>
  <si>
    <t>COVID3</t>
  </si>
  <si>
    <t>CovidTest</t>
  </si>
  <si>
    <t xml:space="preserve">Teste de gaganta &amp; nariz </t>
  </si>
  <si>
    <t>Throat and nose test</t>
  </si>
  <si>
    <t xml:space="preserve">data("COVID3") == "1" </t>
  </si>
  <si>
    <t>COVID4</t>
  </si>
  <si>
    <t>Se sim, Resultado?</t>
  </si>
  <si>
    <t>If yes, what was the result?</t>
  </si>
  <si>
    <t xml:space="preserve">data("COVID4") == "3" </t>
  </si>
  <si>
    <t>COVID5</t>
  </si>
  <si>
    <t>If ainda nao sabe, precisamos ligar de volta</t>
  </si>
  <si>
    <t>If the participant still don't know, we need to call back</t>
  </si>
  <si>
    <t xml:space="preserve">data("COVID3") == "2" </t>
  </si>
  <si>
    <t>Se sim, como?</t>
  </si>
  <si>
    <t>If yes, how?</t>
  </si>
  <si>
    <t>HOSPI</t>
  </si>
  <si>
    <t>HOSPI1</t>
  </si>
  <si>
    <t xml:space="preserve">data("HOSPI1") == "1" </t>
  </si>
  <si>
    <t>HOSPI2</t>
  </si>
  <si>
    <t>HOSPI3</t>
  </si>
  <si>
    <t>HOSPI4</t>
  </si>
  <si>
    <t>HOSPI5</t>
  </si>
  <si>
    <t>HOSPI6</t>
  </si>
  <si>
    <t>If yes, which?</t>
  </si>
  <si>
    <t xml:space="preserve">data("HOSPI5") == "1" </t>
  </si>
  <si>
    <t>&lt;b&gt;Data da chamada&lt;b&gt;</t>
  </si>
  <si>
    <t>&lt;b&gt;Date of call&lt;b&gt;</t>
  </si>
  <si>
    <t>Idade:</t>
  </si>
  <si>
    <t>adate.ageInYears(DOB)</t>
  </si>
  <si>
    <t>&lt;b&gt;Quantas vezes você foi?&lt;b&gt;</t>
  </si>
  <si>
    <t>&lt;b&gt;How many times have you been to such an event?&lt;b&gt;</t>
  </si>
  <si>
    <t>&lt;b&gt;What type of location?&lt;b&gt;</t>
  </si>
  <si>
    <t>&lt;b&gt;Qual tipo di local?&lt;b&gt;</t>
  </si>
  <si>
    <t>&lt;b&gt;How many participants?&lt;b&gt;</t>
  </si>
  <si>
    <t>&lt;b&gt;Quantos participantes?&lt;b&gt;</t>
  </si>
  <si>
    <t>&lt;b&gt;During the past 6 weeks, have you seen someone who has been diagnosed with COVID19?&lt;b&gt;</t>
  </si>
  <si>
    <t>&lt;b&gt;Durante as últimas 6 semanas, você atendeu alguém que foi diagnosticado com COVID19&lt;b&gt;</t>
  </si>
  <si>
    <t>&lt;b&gt;Durante as últimas 6 semanas, você usou mascara?&lt;b&gt;</t>
  </si>
  <si>
    <t>&lt;b&gt;During the past 6 weeks,  have you used mask?&lt;b&gt;</t>
  </si>
  <si>
    <t>&lt;b&gt;Você foi a um centro de saúde para consulta?&lt;b&gt;</t>
  </si>
  <si>
    <t>&lt;b&gt;Have you went to a health center for consultation?&lt;b&gt;</t>
  </si>
  <si>
    <t>&lt;b&gt;What date? &lt;br/&gt; (or ____ days / weeks ago, if the participant does not remember the exact date)&lt;b&gt;</t>
  </si>
  <si>
    <t>&lt;b&gt;Qual data? &lt;br/&gt; (ou ____ dias / semanas atrás, se o participante não se lembrar da data exacta)&lt;b&gt;</t>
  </si>
  <si>
    <t>&lt;b&gt;If yes, which health center?&lt;b&gt;</t>
  </si>
  <si>
    <t>&lt;b&gt;Se sim, qual centro de saúde?&lt;b&gt;</t>
  </si>
  <si>
    <t>&lt;b&gt;What was the reason for consultation?&lt;b&gt;</t>
  </si>
  <si>
    <t>&lt;b&gt;Motivo da consulta?&lt;b&gt;</t>
  </si>
  <si>
    <t>&lt;b&gt;Did you receive a diagnosis?&lt;b&gt;</t>
  </si>
  <si>
    <t>&lt;b&gt;Recebeu um diagnostico?&lt;b&gt;</t>
  </si>
  <si>
    <t>&lt;b&gt;Did a doctor tell you that he had COVID in the last 6 weeks?&lt;b&gt;</t>
  </si>
  <si>
    <t>&lt;b&gt;Um médico lhe disse que teve COVID nas últimas 6 semanas? &lt;b&gt;</t>
  </si>
  <si>
    <t>&lt;b&gt;Was a test performed?&lt;b&gt;</t>
  </si>
  <si>
    <t>&lt;b&gt;Foi realizado um teste? &lt;b&gt;</t>
  </si>
  <si>
    <t>&lt;b&gt; Se sim, como?&lt;b&gt;</t>
  </si>
  <si>
    <t>&lt;b&gt;If yes, how?&lt;b&gt;</t>
  </si>
  <si>
    <t>&lt;b&gt;Você foi hospitalizado nas últimas 6 semanas? &lt;b&gt;</t>
  </si>
  <si>
    <t>&lt;b&gt;Have you been hospitalized in the last 6 weeks?&lt;b&gt;</t>
  </si>
  <si>
    <t>&lt;b&gt;What date? &lt;br/&gt;  (or ____ days / weeks ago, if the participant does not remember the exact date)&lt;b&gt;</t>
  </si>
  <si>
    <t>&lt;b&gt;Where?&lt;b&gt;</t>
  </si>
  <si>
    <t>&lt;b&gt;Onde?&lt;b&gt;</t>
  </si>
  <si>
    <t>&lt;b&gt;Reason for admission?&lt;b&gt;</t>
  </si>
  <si>
    <t>&lt;b&gt;Motivo da admissão?&lt;b&gt;</t>
  </si>
  <si>
    <t>data("ESTADO") == "2" || data("ESTADO") == "5"</t>
  </si>
  <si>
    <t>ONDE</t>
  </si>
  <si>
    <t>&lt;b&gt;Have you been sick since {{calculates.displayLASTINTERVIEW}}?&lt;b&gt;</t>
  </si>
  <si>
    <t>&lt;b&gt;Você esteve doente desda {{calculates.displayLASTINTERVIEW}}?&lt;b&gt;</t>
  </si>
  <si>
    <t>Symptoms of extreme fatigue since last interview?</t>
  </si>
  <si>
    <t xml:space="preserve">&lt;b&gt;In the past 6 weeks have you attended an event with more than 20 people you don't live with?  &lt;b&gt; </t>
  </si>
  <si>
    <t>When I go out</t>
  </si>
  <si>
    <t xml:space="preserve">data("SICK") == "2" </t>
  </si>
  <si>
    <t>MASCARA5</t>
  </si>
  <si>
    <t>assistant</t>
  </si>
  <si>
    <t>ASSISTENTE</t>
  </si>
  <si>
    <t>Assistant</t>
  </si>
  <si>
    <t>Assistente</t>
  </si>
  <si>
    <t>Call screen</t>
  </si>
  <si>
    <t>ass 2</t>
  </si>
  <si>
    <t>ass 3</t>
  </si>
  <si>
    <t>Cloth</t>
  </si>
  <si>
    <t>Ass 1</t>
  </si>
  <si>
    <t>TELE1</t>
  </si>
  <si>
    <t>TELE2</t>
  </si>
  <si>
    <t>NOVONUM1</t>
  </si>
  <si>
    <t>NOVONUM2</t>
  </si>
  <si>
    <t>tele1: &lt;b&gt;{{data.TELE1}}&lt;/b&gt;</t>
  </si>
  <si>
    <t>tele2: &lt;b&gt;{{data.TELE2}}&lt;/b&gt;</t>
  </si>
  <si>
    <t>INF</t>
  </si>
  <si>
    <t>INFOUT</t>
  </si>
  <si>
    <t>Market</t>
  </si>
  <si>
    <t>TELOU</t>
  </si>
  <si>
    <t>Is the informant the participant (&lt;b&gt;{{data.NOME}}&lt;/b&gt;)?</t>
  </si>
  <si>
    <t>O informante é o participante (&lt;b&gt;{{data.NOME}}&lt;/b&gt;)?</t>
  </si>
  <si>
    <t>data("INF") == "2"</t>
  </si>
  <si>
    <t>How is the informant related to the participant?</t>
  </si>
  <si>
    <t>Como o informante se relaciona com o participante?</t>
  </si>
  <si>
    <t>ISTELE1</t>
  </si>
  <si>
    <t>ISTELE2</t>
  </si>
  <si>
    <t>relation</t>
  </si>
  <si>
    <t>Husband</t>
  </si>
  <si>
    <t>Marido</t>
  </si>
  <si>
    <t>Wife</t>
  </si>
  <si>
    <t>Esposa</t>
  </si>
  <si>
    <t>Sister</t>
  </si>
  <si>
    <t>Irmã</t>
  </si>
  <si>
    <t>Brother</t>
  </si>
  <si>
    <t>Irmão</t>
  </si>
  <si>
    <t>Child</t>
  </si>
  <si>
    <t>Criança</t>
  </si>
  <si>
    <t>ISNOVONUM1</t>
  </si>
  <si>
    <t>ISNOVONUM2</t>
  </si>
  <si>
    <t>novonum2: &lt;b&gt;{{data.NOVONUM2}}&lt;/b&gt;</t>
  </si>
  <si>
    <t>novonum1: &lt;b&gt;{{data.NOVONUM1}}&lt;/b&gt;</t>
  </si>
  <si>
    <t>TELES</t>
  </si>
  <si>
    <t>Numbers to call: tele1: &lt;b&gt;{{data.TELE1}}&lt;/b&gt; &lt;br/&gt; tele2:  &lt;b&gt;{{data.TELE2}}  &lt;br/&gt; novonum1: &lt;b&gt;{{data.NOVONUM1}} &lt;br/&gt; novonum2:  &lt;b&gt;{{data.NOVONUM2}}</t>
  </si>
  <si>
    <t>Números para ligar: tele1: &lt;b&gt;{{data.TELE1}}&lt;/b&gt; &lt;br/&gt; tele2:  &lt;b&gt;{{data.TELE2}}  &lt;br/&gt; novonum1: &lt;b&gt;{{data.NOVONUM1}} &lt;br/&gt; novonum2:  &lt;b&gt;{{data.NOVONUM2}}</t>
  </si>
  <si>
    <t>teles</t>
  </si>
  <si>
    <t>Which  number did you call?</t>
  </si>
  <si>
    <t>Para qual número você ligou?</t>
  </si>
  <si>
    <t>data("TELES") == "1"</t>
  </si>
  <si>
    <t>data("TELES") == "2"</t>
  </si>
  <si>
    <t>data("TELES") == "3"</t>
  </si>
  <si>
    <t>data("TELES") == "4"</t>
  </si>
  <si>
    <t>data("TELES") == "5"</t>
  </si>
  <si>
    <t>ISOUTRO</t>
  </si>
  <si>
    <t>Add an additional telephone number</t>
  </si>
  <si>
    <t>Adicione um número de telefone adicional</t>
  </si>
  <si>
    <t>OUTROTELE</t>
  </si>
  <si>
    <t>outrotele: &lt;b&gt;{{data.OUTROTELE}}&lt;/b&gt;</t>
  </si>
  <si>
    <t>data("ESTADO") == "3"</t>
  </si>
  <si>
    <t>data("OUTROTELE")</t>
  </si>
  <si>
    <t>s</t>
  </si>
  <si>
    <t>data("ISTELE1") == "1" || data("ISTELE2") == "1" || data("ISNOVONUM1") == "1" || data("ISNOVONUM2") == "1" || data("ISOUTRO") == "1"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</si>
</sst>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26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applyFont="1" applyBorder="1"/>
    <xf numFmtId="0" fontId="7" fillId="0" borderId="0" xfId="0" applyFont="1"/>
    <xf numFmtId="0" fontId="0" fillId="0" borderId="0" xfId="0" applyFont="1" applyFill="1" applyBorder="1"/>
    <xf numFmtId="0" fontId="3" fillId="0" borderId="0" xfId="0" applyFont="1" applyAlignment="1">
      <alignment vertical="center"/>
    </xf>
    <xf numFmtId="0" fontId="1" fillId="0" borderId="0" xfId="0" applyFont="1" applyFill="1" applyBorder="1"/>
    <xf numFmtId="0" fontId="0" fillId="0" borderId="0" xfId="0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Fill="1"/>
    <xf numFmtId="0" fontId="0" fillId="2" borderId="0" xfId="0" applyFill="1"/>
    <xf numFmtId="0" fontId="0" fillId="2" borderId="0" xfId="0" applyFont="1" applyFill="1"/>
    <xf numFmtId="0" fontId="0" fillId="0" borderId="0" xfId="0" applyFont="1" applyFill="1"/>
    <xf numFmtId="0" fontId="0" fillId="0" borderId="0" xfId="0" applyFill="1" applyAlignment="1">
      <alignment wrapText="1"/>
    </xf>
    <xf numFmtId="0" fontId="3" fillId="2" borderId="0" xfId="0" applyFont="1" applyFill="1" applyAlignment="1">
      <alignment vertical="center"/>
    </xf>
    <xf numFmtId="0" fontId="8" fillId="0" borderId="0" xfId="0" applyFont="1"/>
    <xf numFmtId="0" fontId="7" fillId="0" borderId="0" xfId="0" applyFont="1" applyFill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D21" sqref="D21"/>
    </sheetView>
  </sheetViews>
  <sheetFormatPr baseColWidth="10" defaultColWidth="8.83203125" defaultRowHeight="15"/>
  <cols>
    <col min="1" max="1" width="13.33203125" bestFit="1" customWidth="1"/>
    <col min="2" max="2" width="11.83203125" bestFit="1" customWidth="1"/>
    <col min="3" max="3" width="29" bestFit="1" customWidth="1"/>
    <col min="4" max="4" width="27" bestFit="1" customWidth="1"/>
    <col min="5" max="5" width="24.6640625" bestFit="1" customWidth="1"/>
    <col min="6" max="6" width="28.5" bestFit="1" customWidth="1"/>
  </cols>
  <sheetData>
    <row r="1" spans="1:6" s="4" customFormat="1">
      <c r="A1" s="4" t="s">
        <v>0</v>
      </c>
      <c r="B1" s="4" t="s">
        <v>1</v>
      </c>
      <c r="C1" s="4" t="s">
        <v>36</v>
      </c>
      <c r="D1" s="4" t="s">
        <v>14</v>
      </c>
      <c r="E1" s="4" t="s">
        <v>35</v>
      </c>
      <c r="F1" s="4" t="s">
        <v>16</v>
      </c>
    </row>
    <row r="2" spans="1:6">
      <c r="A2" t="s">
        <v>2</v>
      </c>
      <c r="B2" t="s">
        <v>205</v>
      </c>
    </row>
    <row r="3" spans="1:6">
      <c r="A3" t="s">
        <v>3</v>
      </c>
      <c r="B3" s="11">
        <v>60120</v>
      </c>
    </row>
    <row r="4" spans="1:6">
      <c r="A4" t="s">
        <v>4</v>
      </c>
      <c r="B4" s="11" t="s">
        <v>205</v>
      </c>
    </row>
    <row r="5" spans="1:6">
      <c r="A5" t="s">
        <v>5</v>
      </c>
      <c r="B5" s="3"/>
      <c r="C5" t="s">
        <v>203</v>
      </c>
      <c r="D5" t="s">
        <v>204</v>
      </c>
    </row>
    <row r="6" spans="1:6">
      <c r="A6" t="s">
        <v>21</v>
      </c>
      <c r="E6" t="s">
        <v>19</v>
      </c>
      <c r="F6" t="s">
        <v>20</v>
      </c>
    </row>
    <row r="7" spans="1:6">
      <c r="A7" t="s">
        <v>34</v>
      </c>
      <c r="E7" t="s">
        <v>17</v>
      </c>
      <c r="F7" t="s">
        <v>18</v>
      </c>
    </row>
    <row r="8" spans="1:6" ht="16">
      <c r="A8" s="6" t="s">
        <v>24</v>
      </c>
      <c r="B8" s="6" t="s">
        <v>25</v>
      </c>
    </row>
    <row r="9" spans="1:6">
      <c r="A9" t="s">
        <v>47</v>
      </c>
      <c r="B9" t="s">
        <v>57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M113"/>
  <sheetViews>
    <sheetView tabSelected="1" workbookViewId="0">
      <pane ySplit="1" topLeftCell="A39" activePane="bottomLeft" state="frozen"/>
      <selection pane="bottomLeft" activeCell="F47" sqref="F47"/>
    </sheetView>
  </sheetViews>
  <sheetFormatPr baseColWidth="10" defaultColWidth="11.5" defaultRowHeight="15"/>
  <cols>
    <col min="1" max="1" width="12.5" style="18" bestFit="1" customWidth="1"/>
    <col min="2" max="2" width="11.5" style="18"/>
    <col min="3" max="3" width="26" style="18" customWidth="1"/>
    <col min="4" max="4" width="22" style="18" bestFit="1" customWidth="1"/>
    <col min="5" max="5" width="15.83203125" style="18" bestFit="1" customWidth="1"/>
    <col min="6" max="6" width="12.6640625" style="18" bestFit="1" customWidth="1"/>
    <col min="7" max="7" width="46.33203125" style="18" customWidth="1"/>
    <col min="8" max="8" width="41" style="18" customWidth="1"/>
    <col min="9" max="9" width="29.83203125" style="18" customWidth="1"/>
    <col min="10" max="10" width="14.33203125" style="18" customWidth="1"/>
    <col min="11" max="11" width="37.5" style="18" bestFit="1" customWidth="1"/>
    <col min="12" max="12" width="30.33203125" style="18" bestFit="1" customWidth="1"/>
    <col min="13" max="13" width="23.5" style="18" bestFit="1" customWidth="1"/>
    <col min="14" max="16384" width="11.5" style="18"/>
  </cols>
  <sheetData>
    <row r="1" spans="1:13" s="2" customFormat="1">
      <c r="A1" s="2" t="s">
        <v>23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33</v>
      </c>
      <c r="H1" s="2" t="s">
        <v>11</v>
      </c>
      <c r="I1" s="2" t="s">
        <v>22</v>
      </c>
      <c r="J1" s="2" t="s">
        <v>54</v>
      </c>
      <c r="K1" s="2" t="s">
        <v>55</v>
      </c>
      <c r="L1" s="2" t="s">
        <v>56</v>
      </c>
      <c r="M1" s="2" t="s">
        <v>46</v>
      </c>
    </row>
    <row r="2" spans="1:13" s="12" customFormat="1">
      <c r="A2" s="12" t="s">
        <v>131</v>
      </c>
      <c r="B2" s="12" t="s">
        <v>52</v>
      </c>
    </row>
    <row r="3" spans="1:13" s="12" customFormat="1">
      <c r="D3" s="12" t="s">
        <v>89</v>
      </c>
      <c r="F3" s="12" t="s">
        <v>135</v>
      </c>
      <c r="I3" s="12" t="s">
        <v>136</v>
      </c>
    </row>
    <row r="4" spans="1:13" s="12" customFormat="1">
      <c r="B4" s="12" t="s">
        <v>38</v>
      </c>
      <c r="C4" s="12" t="s">
        <v>180</v>
      </c>
    </row>
    <row r="5" spans="1:13" s="12" customFormat="1">
      <c r="D5" s="12" t="s">
        <v>89</v>
      </c>
      <c r="F5" s="12" t="s">
        <v>178</v>
      </c>
      <c r="I5" s="12" t="s">
        <v>137</v>
      </c>
    </row>
    <row r="6" spans="1:13" s="12" customFormat="1">
      <c r="B6" s="12" t="s">
        <v>39</v>
      </c>
    </row>
    <row r="7" spans="1:13">
      <c r="D7" s="18" t="s">
        <v>58</v>
      </c>
      <c r="E7" s="18" t="s">
        <v>381</v>
      </c>
      <c r="F7" s="18" t="s">
        <v>382</v>
      </c>
      <c r="G7" s="18" t="s">
        <v>383</v>
      </c>
      <c r="H7" s="18" t="s">
        <v>384</v>
      </c>
    </row>
    <row r="8" spans="1:13" s="12" customFormat="1">
      <c r="D8" s="18" t="s">
        <v>30</v>
      </c>
      <c r="E8" s="18"/>
      <c r="F8" s="18" t="s">
        <v>178</v>
      </c>
      <c r="G8" s="18" t="s">
        <v>336</v>
      </c>
      <c r="H8" s="18" t="s">
        <v>335</v>
      </c>
      <c r="M8" s="12" t="b">
        <v>0</v>
      </c>
    </row>
    <row r="9" spans="1:13" s="12" customFormat="1">
      <c r="B9" s="12" t="s">
        <v>53</v>
      </c>
    </row>
    <row r="10" spans="1:13">
      <c r="B10" s="12" t="s">
        <v>52</v>
      </c>
      <c r="C10" s="12"/>
      <c r="D10" s="12"/>
      <c r="E10" s="12"/>
      <c r="F10" s="12"/>
      <c r="G10" s="12"/>
      <c r="H10" s="12"/>
    </row>
    <row r="11" spans="1:13">
      <c r="D11" s="18" t="s">
        <v>40</v>
      </c>
      <c r="G11" s="18" t="s">
        <v>153</v>
      </c>
      <c r="H11" s="18" t="s">
        <v>154</v>
      </c>
    </row>
    <row r="12" spans="1:13">
      <c r="B12" s="18" t="s">
        <v>38</v>
      </c>
      <c r="C12" s="18" t="s">
        <v>171</v>
      </c>
    </row>
    <row r="13" spans="1:13">
      <c r="D13" s="18" t="s">
        <v>40</v>
      </c>
      <c r="G13" s="18" t="s">
        <v>172</v>
      </c>
      <c r="H13" s="18" t="s">
        <v>173</v>
      </c>
    </row>
    <row r="14" spans="1:13">
      <c r="B14" s="18" t="s">
        <v>170</v>
      </c>
    </row>
    <row r="15" spans="1:13">
      <c r="D15" s="18" t="s">
        <v>40</v>
      </c>
      <c r="G15" s="18" t="s">
        <v>174</v>
      </c>
      <c r="H15" s="18" t="s">
        <v>175</v>
      </c>
    </row>
    <row r="16" spans="1:13">
      <c r="B16" s="18" t="s">
        <v>39</v>
      </c>
    </row>
    <row r="17" spans="2:9">
      <c r="D17" s="18" t="s">
        <v>40</v>
      </c>
      <c r="G17" s="18" t="s">
        <v>155</v>
      </c>
      <c r="H17" s="18" t="s">
        <v>156</v>
      </c>
    </row>
    <row r="18" spans="2:9">
      <c r="D18" s="18" t="s">
        <v>40</v>
      </c>
      <c r="G18" s="21" t="s">
        <v>206</v>
      </c>
      <c r="H18" s="18" t="s">
        <v>337</v>
      </c>
      <c r="I18" s="21" t="s">
        <v>338</v>
      </c>
    </row>
    <row r="19" spans="2:9">
      <c r="D19" s="18" t="s">
        <v>40</v>
      </c>
      <c r="G19" s="18" t="s">
        <v>157</v>
      </c>
      <c r="H19" s="18" t="s">
        <v>158</v>
      </c>
    </row>
    <row r="20" spans="2:9">
      <c r="D20" s="18" t="s">
        <v>40</v>
      </c>
      <c r="G20" s="18" t="s">
        <v>159</v>
      </c>
      <c r="H20" s="18" t="s">
        <v>160</v>
      </c>
    </row>
    <row r="21" spans="2:9">
      <c r="D21" s="18" t="s">
        <v>40</v>
      </c>
      <c r="G21" s="18" t="s">
        <v>161</v>
      </c>
      <c r="H21" s="18" t="s">
        <v>200</v>
      </c>
    </row>
    <row r="22" spans="2:9">
      <c r="D22" s="18" t="s">
        <v>40</v>
      </c>
      <c r="G22" s="18" t="s">
        <v>162</v>
      </c>
      <c r="H22" s="18" t="s">
        <v>163</v>
      </c>
    </row>
    <row r="23" spans="2:9">
      <c r="D23" s="18" t="s">
        <v>40</v>
      </c>
      <c r="G23" s="18" t="s">
        <v>181</v>
      </c>
      <c r="H23" s="18" t="s">
        <v>182</v>
      </c>
    </row>
    <row r="24" spans="2:9">
      <c r="D24" s="18" t="s">
        <v>40</v>
      </c>
      <c r="G24" s="18" t="s">
        <v>423</v>
      </c>
      <c r="H24" s="18" t="s">
        <v>424</v>
      </c>
    </row>
    <row r="25" spans="2:9">
      <c r="D25" s="18" t="s">
        <v>37</v>
      </c>
      <c r="E25" s="18" t="s">
        <v>425</v>
      </c>
      <c r="F25" s="18" t="s">
        <v>422</v>
      </c>
      <c r="G25" s="18" t="s">
        <v>426</v>
      </c>
      <c r="H25" s="18" t="s">
        <v>427</v>
      </c>
    </row>
    <row r="26" spans="2:9">
      <c r="B26" s="18" t="s">
        <v>38</v>
      </c>
      <c r="C26" s="18" t="s">
        <v>428</v>
      </c>
    </row>
    <row r="27" spans="2:9">
      <c r="D27" s="18" t="s">
        <v>37</v>
      </c>
      <c r="E27" s="18" t="s">
        <v>132</v>
      </c>
      <c r="F27" s="18" t="s">
        <v>405</v>
      </c>
      <c r="G27" s="18" t="s">
        <v>394</v>
      </c>
      <c r="H27" s="18" t="s">
        <v>394</v>
      </c>
    </row>
    <row r="28" spans="2:9">
      <c r="B28" s="18" t="s">
        <v>39</v>
      </c>
    </row>
    <row r="29" spans="2:9">
      <c r="B29" s="18" t="s">
        <v>38</v>
      </c>
      <c r="C29" s="18" t="s">
        <v>429</v>
      </c>
    </row>
    <row r="30" spans="2:9">
      <c r="D30" s="18" t="s">
        <v>37</v>
      </c>
      <c r="E30" s="18" t="s">
        <v>132</v>
      </c>
      <c r="F30" s="18" t="s">
        <v>406</v>
      </c>
      <c r="G30" s="18" t="s">
        <v>395</v>
      </c>
      <c r="H30" s="18" t="s">
        <v>395</v>
      </c>
    </row>
    <row r="31" spans="2:9">
      <c r="B31" s="18" t="s">
        <v>39</v>
      </c>
    </row>
    <row r="32" spans="2:9">
      <c r="B32" s="18" t="s">
        <v>38</v>
      </c>
      <c r="C32" s="18" t="s">
        <v>430</v>
      </c>
    </row>
    <row r="33" spans="1:9">
      <c r="D33" s="18" t="s">
        <v>37</v>
      </c>
      <c r="E33" s="18" t="s">
        <v>132</v>
      </c>
      <c r="F33" s="18" t="s">
        <v>418</v>
      </c>
      <c r="G33" s="18" t="s">
        <v>421</v>
      </c>
      <c r="H33" s="18" t="s">
        <v>421</v>
      </c>
    </row>
    <row r="34" spans="1:9">
      <c r="B34" s="18" t="s">
        <v>39</v>
      </c>
    </row>
    <row r="35" spans="1:9">
      <c r="B35" s="18" t="s">
        <v>38</v>
      </c>
      <c r="C35" s="18" t="s">
        <v>431</v>
      </c>
    </row>
    <row r="36" spans="1:9">
      <c r="D36" s="18" t="s">
        <v>37</v>
      </c>
      <c r="E36" s="18" t="s">
        <v>132</v>
      </c>
      <c r="F36" s="18" t="s">
        <v>419</v>
      </c>
      <c r="G36" s="18" t="s">
        <v>420</v>
      </c>
      <c r="H36" s="18" t="s">
        <v>420</v>
      </c>
    </row>
    <row r="37" spans="1:9">
      <c r="B37" s="18" t="s">
        <v>39</v>
      </c>
    </row>
    <row r="38" spans="1:9">
      <c r="B38" s="18" t="s">
        <v>38</v>
      </c>
      <c r="C38" s="18" t="s">
        <v>432</v>
      </c>
    </row>
    <row r="39" spans="1:9">
      <c r="D39" s="18" t="s">
        <v>87</v>
      </c>
      <c r="F39" s="18" t="s">
        <v>436</v>
      </c>
      <c r="G39" t="s">
        <v>434</v>
      </c>
      <c r="H39" t="s">
        <v>435</v>
      </c>
    </row>
    <row r="40" spans="1:9" s="21" customFormat="1">
      <c r="A40" s="18"/>
      <c r="B40" s="18"/>
      <c r="C40" s="18"/>
      <c r="D40" s="18" t="s">
        <v>89</v>
      </c>
      <c r="E40" s="18"/>
      <c r="F40" s="18" t="s">
        <v>436</v>
      </c>
      <c r="G40" s="18"/>
      <c r="H40" s="18"/>
      <c r="I40" s="18" t="s">
        <v>439</v>
      </c>
    </row>
    <row r="41" spans="1:9">
      <c r="D41" s="18" t="s">
        <v>37</v>
      </c>
      <c r="E41" s="18" t="s">
        <v>132</v>
      </c>
      <c r="F41" s="18" t="s">
        <v>433</v>
      </c>
      <c r="G41" s="18" t="s">
        <v>437</v>
      </c>
      <c r="H41" s="18" t="s">
        <v>437</v>
      </c>
    </row>
    <row r="42" spans="1:9">
      <c r="B42" s="18" t="s">
        <v>39</v>
      </c>
    </row>
    <row r="43" spans="1:9">
      <c r="B43" s="18" t="s">
        <v>53</v>
      </c>
    </row>
    <row r="44" spans="1:9">
      <c r="A44" t="s">
        <v>399</v>
      </c>
      <c r="B44" t="s">
        <v>52</v>
      </c>
      <c r="C44"/>
      <c r="D44"/>
      <c r="E44"/>
      <c r="F44"/>
      <c r="G44"/>
      <c r="H44"/>
      <c r="I44"/>
    </row>
    <row r="45" spans="1:9">
      <c r="B45" s="18" t="s">
        <v>38</v>
      </c>
      <c r="C45" s="18" t="s">
        <v>441</v>
      </c>
    </row>
    <row r="46" spans="1:9">
      <c r="D46" s="18" t="s">
        <v>37</v>
      </c>
      <c r="E46" s="18" t="s">
        <v>59</v>
      </c>
      <c r="F46" s="18" t="s">
        <v>396</v>
      </c>
      <c r="G46" s="18" t="s">
        <v>400</v>
      </c>
      <c r="H46" s="18" t="s">
        <v>401</v>
      </c>
    </row>
    <row r="47" spans="1:9">
      <c r="B47" s="18" t="s">
        <v>39</v>
      </c>
    </row>
    <row r="48" spans="1:9">
      <c r="B48" s="18" t="s">
        <v>38</v>
      </c>
      <c r="C48" s="18" t="s">
        <v>402</v>
      </c>
    </row>
    <row r="49" spans="1:9" s="21" customFormat="1">
      <c r="A49" s="18"/>
      <c r="B49" s="18"/>
      <c r="C49" s="18"/>
      <c r="D49" s="18" t="s">
        <v>58</v>
      </c>
      <c r="E49" s="18" t="s">
        <v>407</v>
      </c>
      <c r="F49" s="18" t="s">
        <v>397</v>
      </c>
      <c r="G49" s="18" t="s">
        <v>403</v>
      </c>
      <c r="H49" s="18" t="s">
        <v>404</v>
      </c>
      <c r="I49" s="18"/>
    </row>
    <row r="50" spans="1:9" s="21" customFormat="1">
      <c r="A50" s="18"/>
      <c r="B50" s="18" t="s">
        <v>39</v>
      </c>
      <c r="C50" s="18"/>
      <c r="D50" s="18"/>
      <c r="E50" s="18"/>
      <c r="F50" s="18"/>
      <c r="G50" s="18"/>
      <c r="H50" s="18"/>
      <c r="I50" s="18"/>
    </row>
    <row r="51" spans="1:9" customFormat="1">
      <c r="D51" t="s">
        <v>37</v>
      </c>
      <c r="E51" t="s">
        <v>186</v>
      </c>
      <c r="F51" t="s">
        <v>185</v>
      </c>
    </row>
    <row r="52" spans="1:9" s="21" customFormat="1">
      <c r="B52" s="21" t="s">
        <v>91</v>
      </c>
      <c r="C52" s="21" t="s">
        <v>372</v>
      </c>
    </row>
    <row r="53" spans="1:9" s="21" customFormat="1">
      <c r="D53" s="21" t="s">
        <v>87</v>
      </c>
      <c r="F53" s="21" t="s">
        <v>373</v>
      </c>
      <c r="G53" s="21" t="s">
        <v>101</v>
      </c>
      <c r="H53" s="21" t="s">
        <v>100</v>
      </c>
    </row>
    <row r="54" spans="1:9" s="21" customFormat="1">
      <c r="B54" s="21" t="s">
        <v>39</v>
      </c>
    </row>
    <row r="55" spans="1:9" s="21" customFormat="1">
      <c r="B55" s="21" t="s">
        <v>38</v>
      </c>
      <c r="C55" s="21" t="s">
        <v>438</v>
      </c>
    </row>
    <row r="56" spans="1:9" s="21" customFormat="1">
      <c r="D56" s="25" t="s">
        <v>30</v>
      </c>
      <c r="E56" s="25"/>
      <c r="F56" s="25" t="s">
        <v>193</v>
      </c>
      <c r="G56" s="25" t="s">
        <v>194</v>
      </c>
      <c r="H56" s="21" t="s">
        <v>195</v>
      </c>
    </row>
    <row r="57" spans="1:9" s="21" customFormat="1">
      <c r="B57" s="21" t="s">
        <v>39</v>
      </c>
    </row>
    <row r="58" spans="1:9" s="21" customFormat="1">
      <c r="B58" s="21" t="s">
        <v>53</v>
      </c>
    </row>
    <row r="61" spans="1:9">
      <c r="A61" s="18" t="s">
        <v>207</v>
      </c>
      <c r="B61" s="18" t="s">
        <v>52</v>
      </c>
    </row>
    <row r="62" spans="1:9">
      <c r="D62" s="18" t="s">
        <v>37</v>
      </c>
      <c r="E62" s="18" t="s">
        <v>59</v>
      </c>
      <c r="F62" s="18" t="s">
        <v>207</v>
      </c>
      <c r="G62" s="18" t="s">
        <v>377</v>
      </c>
      <c r="H62" s="18" t="s">
        <v>208</v>
      </c>
    </row>
    <row r="63" spans="1:9">
      <c r="B63" s="18" t="s">
        <v>38</v>
      </c>
      <c r="C63" s="18" t="s">
        <v>210</v>
      </c>
    </row>
    <row r="64" spans="1:9">
      <c r="D64" s="18" t="s">
        <v>88</v>
      </c>
      <c r="E64" s="18" t="s">
        <v>209</v>
      </c>
      <c r="F64" s="18" t="s">
        <v>271</v>
      </c>
      <c r="G64" s="18" t="s">
        <v>212</v>
      </c>
      <c r="H64" s="18" t="s">
        <v>211</v>
      </c>
    </row>
    <row r="65" spans="1:8" ht="13" customHeight="1">
      <c r="D65" s="18" t="s">
        <v>37</v>
      </c>
      <c r="E65" s="18" t="s">
        <v>230</v>
      </c>
      <c r="F65" s="18" t="s">
        <v>272</v>
      </c>
      <c r="G65" s="22" t="s">
        <v>340</v>
      </c>
      <c r="H65" s="21" t="s">
        <v>339</v>
      </c>
    </row>
    <row r="66" spans="1:8">
      <c r="D66" s="18" t="s">
        <v>88</v>
      </c>
      <c r="E66" s="18" t="s">
        <v>239</v>
      </c>
      <c r="F66" s="18" t="s">
        <v>273</v>
      </c>
      <c r="G66" s="18" t="s">
        <v>341</v>
      </c>
      <c r="H66" s="21" t="s">
        <v>342</v>
      </c>
    </row>
    <row r="67" spans="1:8">
      <c r="D67" s="18" t="s">
        <v>88</v>
      </c>
      <c r="E67" s="18" t="s">
        <v>244</v>
      </c>
      <c r="F67" s="18" t="s">
        <v>274</v>
      </c>
      <c r="G67" s="18" t="s">
        <v>343</v>
      </c>
      <c r="H67" s="21" t="s">
        <v>344</v>
      </c>
    </row>
    <row r="68" spans="1:8">
      <c r="B68" s="18" t="s">
        <v>39</v>
      </c>
    </row>
    <row r="69" spans="1:8">
      <c r="D69" s="18" t="s">
        <v>37</v>
      </c>
      <c r="E69" s="18" t="s">
        <v>59</v>
      </c>
      <c r="F69" s="18" t="s">
        <v>248</v>
      </c>
      <c r="G69" s="18" t="s">
        <v>345</v>
      </c>
      <c r="H69" s="21" t="s">
        <v>346</v>
      </c>
    </row>
    <row r="70" spans="1:8">
      <c r="B70" s="18" t="s">
        <v>53</v>
      </c>
    </row>
    <row r="72" spans="1:8">
      <c r="A72" s="18" t="s">
        <v>249</v>
      </c>
      <c r="B72" s="18" t="s">
        <v>52</v>
      </c>
    </row>
    <row r="73" spans="1:8">
      <c r="D73" s="18" t="s">
        <v>37</v>
      </c>
      <c r="E73" s="18" t="s">
        <v>59</v>
      </c>
      <c r="F73" s="18" t="s">
        <v>249</v>
      </c>
      <c r="G73" s="18" t="s">
        <v>348</v>
      </c>
      <c r="H73" s="21" t="s">
        <v>347</v>
      </c>
    </row>
    <row r="74" spans="1:8">
      <c r="B74" s="18" t="s">
        <v>38</v>
      </c>
      <c r="C74" s="18" t="s">
        <v>250</v>
      </c>
    </row>
    <row r="75" spans="1:8">
      <c r="D75" s="18" t="s">
        <v>37</v>
      </c>
      <c r="E75" s="18" t="s">
        <v>251</v>
      </c>
      <c r="F75" s="18" t="s">
        <v>256</v>
      </c>
      <c r="G75" s="18" t="s">
        <v>253</v>
      </c>
      <c r="H75" s="18" t="s">
        <v>252</v>
      </c>
    </row>
    <row r="76" spans="1:8">
      <c r="B76" s="18" t="s">
        <v>39</v>
      </c>
    </row>
    <row r="77" spans="1:8">
      <c r="B77" s="18" t="s">
        <v>38</v>
      </c>
      <c r="C77" s="18" t="s">
        <v>257</v>
      </c>
    </row>
    <row r="78" spans="1:8">
      <c r="D78" s="18" t="s">
        <v>37</v>
      </c>
      <c r="E78" s="18" t="s">
        <v>258</v>
      </c>
      <c r="F78" s="18" t="s">
        <v>275</v>
      </c>
      <c r="G78" s="18" t="s">
        <v>263</v>
      </c>
      <c r="H78" s="18" t="s">
        <v>262</v>
      </c>
    </row>
    <row r="79" spans="1:8">
      <c r="B79" s="18" t="s">
        <v>39</v>
      </c>
    </row>
    <row r="80" spans="1:8">
      <c r="D80" s="18" t="s">
        <v>37</v>
      </c>
      <c r="E80" s="18" t="s">
        <v>264</v>
      </c>
      <c r="F80" s="18" t="s">
        <v>276</v>
      </c>
      <c r="G80" s="18" t="s">
        <v>69</v>
      </c>
      <c r="H80" s="18" t="s">
        <v>70</v>
      </c>
    </row>
    <row r="81" spans="1:8">
      <c r="B81" s="18" t="s">
        <v>38</v>
      </c>
      <c r="C81" s="18" t="s">
        <v>268</v>
      </c>
    </row>
    <row r="82" spans="1:8">
      <c r="D82" s="18" t="s">
        <v>87</v>
      </c>
      <c r="F82" s="18" t="s">
        <v>380</v>
      </c>
      <c r="G82" s="18" t="s">
        <v>270</v>
      </c>
      <c r="H82" s="18" t="s">
        <v>269</v>
      </c>
    </row>
    <row r="83" spans="1:8">
      <c r="B83" s="18" t="s">
        <v>39</v>
      </c>
    </row>
    <row r="84" spans="1:8">
      <c r="B84" s="18" t="s">
        <v>53</v>
      </c>
    </row>
    <row r="86" spans="1:8">
      <c r="A86" s="18" t="s">
        <v>277</v>
      </c>
    </row>
    <row r="87" spans="1:8">
      <c r="B87" s="18" t="s">
        <v>61</v>
      </c>
    </row>
    <row r="89" spans="1:8">
      <c r="A89" s="18" t="s">
        <v>297</v>
      </c>
      <c r="B89" s="18" t="s">
        <v>52</v>
      </c>
    </row>
    <row r="90" spans="1:8" ht="14" customHeight="1">
      <c r="D90" s="18" t="s">
        <v>37</v>
      </c>
      <c r="E90" s="18" t="s">
        <v>59</v>
      </c>
      <c r="F90" s="18" t="s">
        <v>298</v>
      </c>
      <c r="G90" s="18" t="s">
        <v>350</v>
      </c>
      <c r="H90" s="18" t="s">
        <v>349</v>
      </c>
    </row>
    <row r="91" spans="1:8" ht="15" customHeight="1">
      <c r="B91" s="18" t="s">
        <v>38</v>
      </c>
      <c r="C91" s="18" t="s">
        <v>303</v>
      </c>
    </row>
    <row r="92" spans="1:8" ht="15" customHeight="1">
      <c r="D92" s="18" t="s">
        <v>87</v>
      </c>
      <c r="F92" s="18" t="s">
        <v>299</v>
      </c>
      <c r="G92" s="22" t="s">
        <v>351</v>
      </c>
      <c r="H92" s="18" t="s">
        <v>352</v>
      </c>
    </row>
    <row r="93" spans="1:8" ht="15" customHeight="1">
      <c r="D93" s="18" t="s">
        <v>37</v>
      </c>
      <c r="E93" s="18" t="s">
        <v>102</v>
      </c>
      <c r="F93" s="18" t="s">
        <v>300</v>
      </c>
      <c r="G93" s="22" t="s">
        <v>353</v>
      </c>
      <c r="H93" s="18" t="s">
        <v>354</v>
      </c>
    </row>
    <row r="94" spans="1:8">
      <c r="D94" s="18" t="s">
        <v>87</v>
      </c>
      <c r="F94" s="18" t="s">
        <v>301</v>
      </c>
      <c r="G94" s="18" t="s">
        <v>355</v>
      </c>
      <c r="H94" s="18" t="s">
        <v>356</v>
      </c>
    </row>
    <row r="95" spans="1:8">
      <c r="D95" s="18" t="s">
        <v>37</v>
      </c>
      <c r="E95" s="18" t="s">
        <v>60</v>
      </c>
      <c r="F95" s="18" t="s">
        <v>302</v>
      </c>
      <c r="G95" s="18" t="s">
        <v>357</v>
      </c>
      <c r="H95" s="18" t="s">
        <v>358</v>
      </c>
    </row>
    <row r="96" spans="1:8">
      <c r="B96" s="18" t="s">
        <v>39</v>
      </c>
    </row>
    <row r="97" spans="1:8">
      <c r="B97" s="18" t="s">
        <v>38</v>
      </c>
      <c r="C97" s="18" t="s">
        <v>304</v>
      </c>
    </row>
    <row r="98" spans="1:8">
      <c r="D98" s="18" t="s">
        <v>87</v>
      </c>
      <c r="F98" s="18" t="s">
        <v>305</v>
      </c>
      <c r="G98" s="18" t="s">
        <v>307</v>
      </c>
      <c r="H98" s="18" t="s">
        <v>306</v>
      </c>
    </row>
    <row r="99" spans="1:8">
      <c r="B99" s="18" t="s">
        <v>39</v>
      </c>
    </row>
    <row r="100" spans="1:8">
      <c r="B100" s="18" t="s">
        <v>53</v>
      </c>
    </row>
    <row r="102" spans="1:8">
      <c r="A102" s="18" t="s">
        <v>325</v>
      </c>
      <c r="B102" s="18" t="s">
        <v>52</v>
      </c>
    </row>
    <row r="103" spans="1:8" ht="14" customHeight="1">
      <c r="D103" s="18" t="s">
        <v>37</v>
      </c>
      <c r="E103" s="18" t="s">
        <v>60</v>
      </c>
      <c r="F103" s="18" t="s">
        <v>326</v>
      </c>
      <c r="G103" s="22" t="s">
        <v>366</v>
      </c>
      <c r="H103" s="21" t="s">
        <v>365</v>
      </c>
    </row>
    <row r="104" spans="1:8" ht="16" customHeight="1">
      <c r="B104" s="18" t="s">
        <v>38</v>
      </c>
      <c r="C104" s="18" t="s">
        <v>327</v>
      </c>
    </row>
    <row r="105" spans="1:8" ht="16" customHeight="1">
      <c r="D105" s="18" t="s">
        <v>87</v>
      </c>
      <c r="F105" s="18" t="s">
        <v>328</v>
      </c>
      <c r="G105" s="22" t="s">
        <v>367</v>
      </c>
      <c r="H105" s="18" t="s">
        <v>352</v>
      </c>
    </row>
    <row r="106" spans="1:8">
      <c r="D106" s="18" t="s">
        <v>37</v>
      </c>
      <c r="E106" s="18" t="s">
        <v>102</v>
      </c>
      <c r="F106" s="18" t="s">
        <v>329</v>
      </c>
      <c r="G106" s="18" t="s">
        <v>368</v>
      </c>
      <c r="H106" s="21" t="s">
        <v>369</v>
      </c>
    </row>
    <row r="107" spans="1:8">
      <c r="D107" s="18" t="s">
        <v>87</v>
      </c>
      <c r="F107" s="18" t="s">
        <v>330</v>
      </c>
      <c r="G107" s="18" t="s">
        <v>370</v>
      </c>
      <c r="H107" s="21" t="s">
        <v>371</v>
      </c>
    </row>
    <row r="108" spans="1:8">
      <c r="D108" s="18" t="s">
        <v>37</v>
      </c>
      <c r="E108" s="18" t="s">
        <v>60</v>
      </c>
      <c r="F108" s="18" t="s">
        <v>331</v>
      </c>
      <c r="G108" s="18" t="s">
        <v>357</v>
      </c>
      <c r="H108" s="21" t="s">
        <v>358</v>
      </c>
    </row>
    <row r="109" spans="1:8">
      <c r="B109" s="18" t="s">
        <v>39</v>
      </c>
      <c r="H109" s="21"/>
    </row>
    <row r="110" spans="1:8">
      <c r="B110" s="18" t="s">
        <v>38</v>
      </c>
      <c r="C110" s="18" t="s">
        <v>334</v>
      </c>
    </row>
    <row r="111" spans="1:8">
      <c r="D111" s="18" t="s">
        <v>87</v>
      </c>
      <c r="F111" s="18" t="s">
        <v>332</v>
      </c>
      <c r="G111" s="18" t="s">
        <v>333</v>
      </c>
      <c r="H111" s="21" t="s">
        <v>306</v>
      </c>
    </row>
    <row r="112" spans="1:8">
      <c r="B112" s="18" t="s">
        <v>39</v>
      </c>
    </row>
    <row r="113" spans="2:2">
      <c r="B113" s="18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73612-22B9-D244-B427-2C50113100CF}">
  <dimension ref="A1:O66"/>
  <sheetViews>
    <sheetView workbookViewId="0">
      <pane ySplit="1" topLeftCell="A192" activePane="bottomLeft" state="frozen"/>
      <selection pane="bottomLeft" activeCell="E62" sqref="E62"/>
    </sheetView>
  </sheetViews>
  <sheetFormatPr baseColWidth="10" defaultColWidth="11.5" defaultRowHeight="15"/>
  <cols>
    <col min="1" max="1" width="14" bestFit="1" customWidth="1"/>
    <col min="2" max="2" width="12.33203125" bestFit="1" customWidth="1"/>
    <col min="3" max="3" width="21.1640625" bestFit="1" customWidth="1"/>
    <col min="4" max="4" width="10.6640625" bestFit="1" customWidth="1"/>
    <col min="5" max="5" width="15.83203125" bestFit="1" customWidth="1"/>
    <col min="6" max="6" width="9.6640625" bestFit="1" customWidth="1"/>
    <col min="7" max="7" width="38.6640625" customWidth="1"/>
    <col min="8" max="8" width="30.1640625" customWidth="1"/>
    <col min="9" max="9" width="19.5" customWidth="1"/>
    <col min="10" max="10" width="29" customWidth="1"/>
    <col min="11" max="11" width="29.33203125" customWidth="1"/>
  </cols>
  <sheetData>
    <row r="1" spans="1:15" s="4" customFormat="1">
      <c r="A1" s="2" t="s">
        <v>23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33</v>
      </c>
      <c r="H1" s="2" t="s">
        <v>11</v>
      </c>
      <c r="I1" s="2" t="s">
        <v>22</v>
      </c>
      <c r="J1" s="2" t="s">
        <v>54</v>
      </c>
      <c r="K1" s="2" t="s">
        <v>64</v>
      </c>
      <c r="L1" s="2" t="s">
        <v>65</v>
      </c>
      <c r="M1" s="2" t="s">
        <v>55</v>
      </c>
      <c r="N1" s="2" t="s">
        <v>56</v>
      </c>
      <c r="O1" s="2" t="s">
        <v>184</v>
      </c>
    </row>
    <row r="2" spans="1:15" s="17" customFormat="1">
      <c r="A2" s="14"/>
      <c r="B2" s="12" t="s">
        <v>52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1:15" s="19" customFormat="1">
      <c r="A3" s="18"/>
      <c r="B3" s="18"/>
      <c r="C3" s="18"/>
      <c r="D3" s="18" t="s">
        <v>37</v>
      </c>
      <c r="E3" s="18" t="s">
        <v>59</v>
      </c>
      <c r="F3" s="18" t="s">
        <v>278</v>
      </c>
      <c r="G3" s="18" t="s">
        <v>374</v>
      </c>
      <c r="H3" s="18" t="s">
        <v>375</v>
      </c>
      <c r="I3" s="18"/>
      <c r="J3" s="18"/>
      <c r="K3" s="18"/>
      <c r="L3" s="18"/>
      <c r="M3" s="18"/>
      <c r="N3" s="18"/>
      <c r="O3" s="18"/>
    </row>
    <row r="4" spans="1:15">
      <c r="A4" s="18"/>
      <c r="B4" s="18" t="s">
        <v>53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</row>
    <row r="5" spans="1:15" s="17" customFormat="1">
      <c r="A5" s="14"/>
      <c r="B5" s="18" t="s">
        <v>38</v>
      </c>
      <c r="C5" s="18" t="s">
        <v>379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</row>
    <row r="6" spans="1:15" s="17" customFormat="1">
      <c r="A6" s="14"/>
      <c r="B6" s="18" t="s">
        <v>198</v>
      </c>
      <c r="C6" s="18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</row>
    <row r="7" spans="1:15" s="17" customFormat="1">
      <c r="A7" s="14"/>
      <c r="B7" s="18" t="s">
        <v>39</v>
      </c>
      <c r="C7" s="1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spans="1:15" s="17" customFormat="1">
      <c r="B8"/>
      <c r="C8"/>
    </row>
    <row r="9" spans="1:15" s="18" customFormat="1">
      <c r="A9" s="18" t="s">
        <v>279</v>
      </c>
      <c r="B9" s="18" t="s">
        <v>52</v>
      </c>
    </row>
    <row r="10" spans="1:15" s="18" customFormat="1">
      <c r="D10" s="18" t="s">
        <v>40</v>
      </c>
      <c r="G10" s="18" t="s">
        <v>162</v>
      </c>
      <c r="H10" s="18" t="s">
        <v>163</v>
      </c>
    </row>
    <row r="11" spans="1:15" s="18" customFormat="1">
      <c r="D11" s="18" t="s">
        <v>37</v>
      </c>
      <c r="E11" s="18" t="s">
        <v>60</v>
      </c>
      <c r="F11" s="18" t="s">
        <v>62</v>
      </c>
      <c r="G11" s="18" t="s">
        <v>63</v>
      </c>
      <c r="H11" s="18" t="s">
        <v>67</v>
      </c>
      <c r="K11" s="18" t="s">
        <v>66</v>
      </c>
      <c r="L11" s="18" t="s">
        <v>68</v>
      </c>
    </row>
    <row r="12" spans="1:15" s="18" customFormat="1">
      <c r="B12" s="18" t="s">
        <v>53</v>
      </c>
    </row>
    <row r="13" spans="1:15" s="18" customFormat="1">
      <c r="A13" s="18" t="s">
        <v>71</v>
      </c>
      <c r="B13" s="18" t="s">
        <v>52</v>
      </c>
    </row>
    <row r="14" spans="1:15" s="18" customFormat="1">
      <c r="D14" s="18" t="s">
        <v>40</v>
      </c>
      <c r="G14" s="18" t="s">
        <v>162</v>
      </c>
      <c r="H14" s="18" t="s">
        <v>163</v>
      </c>
    </row>
    <row r="15" spans="1:15" s="18" customFormat="1">
      <c r="D15" s="18" t="s">
        <v>37</v>
      </c>
      <c r="E15" s="18" t="s">
        <v>60</v>
      </c>
      <c r="F15" s="18" t="s">
        <v>71</v>
      </c>
      <c r="G15" s="18" t="s">
        <v>73</v>
      </c>
      <c r="H15" s="18" t="s">
        <v>72</v>
      </c>
    </row>
    <row r="16" spans="1:15" s="18" customFormat="1">
      <c r="B16" s="18" t="s">
        <v>53</v>
      </c>
    </row>
    <row r="17" spans="1:12" s="18" customFormat="1">
      <c r="A17" s="18" t="s">
        <v>74</v>
      </c>
      <c r="B17" s="18" t="s">
        <v>52</v>
      </c>
    </row>
    <row r="18" spans="1:12" s="18" customFormat="1">
      <c r="D18" s="18" t="s">
        <v>40</v>
      </c>
      <c r="G18" s="18" t="s">
        <v>162</v>
      </c>
      <c r="H18" s="18" t="s">
        <v>163</v>
      </c>
    </row>
    <row r="19" spans="1:12" s="18" customFormat="1">
      <c r="D19" s="18" t="s">
        <v>37</v>
      </c>
      <c r="E19" s="18" t="s">
        <v>60</v>
      </c>
      <c r="F19" s="18" t="s">
        <v>74</v>
      </c>
      <c r="G19" s="18" t="s">
        <v>75</v>
      </c>
      <c r="H19" s="18" t="s">
        <v>76</v>
      </c>
    </row>
    <row r="20" spans="1:12" s="18" customFormat="1">
      <c r="B20" s="18" t="s">
        <v>53</v>
      </c>
    </row>
    <row r="21" spans="1:12" s="18" customFormat="1">
      <c r="A21" s="18" t="s">
        <v>280</v>
      </c>
      <c r="B21" s="18" t="s">
        <v>52</v>
      </c>
    </row>
    <row r="22" spans="1:12" s="18" customFormat="1">
      <c r="D22" s="18" t="s">
        <v>40</v>
      </c>
      <c r="G22" s="18" t="s">
        <v>162</v>
      </c>
      <c r="H22" s="18" t="s">
        <v>163</v>
      </c>
    </row>
    <row r="23" spans="1:12" s="18" customFormat="1">
      <c r="D23" s="18" t="s">
        <v>37</v>
      </c>
      <c r="E23" s="18" t="s">
        <v>60</v>
      </c>
      <c r="F23" s="18" t="s">
        <v>79</v>
      </c>
      <c r="G23" s="18" t="s">
        <v>78</v>
      </c>
      <c r="H23" s="18" t="s">
        <v>77</v>
      </c>
      <c r="K23" s="18" t="s">
        <v>81</v>
      </c>
      <c r="L23" s="18" t="s">
        <v>80</v>
      </c>
    </row>
    <row r="24" spans="1:12" s="18" customFormat="1">
      <c r="B24" s="18" t="s">
        <v>53</v>
      </c>
    </row>
    <row r="25" spans="1:12" s="18" customFormat="1">
      <c r="A25" s="18" t="s">
        <v>82</v>
      </c>
      <c r="B25" s="18" t="s">
        <v>52</v>
      </c>
    </row>
    <row r="26" spans="1:12" s="18" customFormat="1">
      <c r="D26" s="18" t="s">
        <v>40</v>
      </c>
      <c r="G26" s="18" t="s">
        <v>162</v>
      </c>
      <c r="H26" s="18" t="s">
        <v>163</v>
      </c>
    </row>
    <row r="27" spans="1:12" s="18" customFormat="1">
      <c r="D27" s="18" t="s">
        <v>37</v>
      </c>
      <c r="E27" s="18" t="s">
        <v>60</v>
      </c>
      <c r="F27" s="18" t="s">
        <v>82</v>
      </c>
      <c r="G27" s="18" t="s">
        <v>84</v>
      </c>
      <c r="H27" s="18" t="s">
        <v>83</v>
      </c>
    </row>
    <row r="28" spans="1:12" s="18" customFormat="1">
      <c r="B28" s="18" t="s">
        <v>53</v>
      </c>
    </row>
    <row r="29" spans="1:12" s="18" customFormat="1">
      <c r="A29" s="18" t="s">
        <v>281</v>
      </c>
      <c r="B29" s="18" t="s">
        <v>52</v>
      </c>
    </row>
    <row r="30" spans="1:12" s="18" customFormat="1">
      <c r="D30" s="18" t="s">
        <v>40</v>
      </c>
      <c r="G30" s="18" t="s">
        <v>162</v>
      </c>
      <c r="H30" s="18" t="s">
        <v>163</v>
      </c>
    </row>
    <row r="31" spans="1:12" s="18" customFormat="1">
      <c r="D31" s="18" t="s">
        <v>37</v>
      </c>
      <c r="E31" s="18" t="s">
        <v>60</v>
      </c>
      <c r="F31" s="18" t="s">
        <v>281</v>
      </c>
      <c r="G31" s="18" t="s">
        <v>85</v>
      </c>
      <c r="H31" s="18" t="s">
        <v>86</v>
      </c>
    </row>
    <row r="32" spans="1:12" s="18" customFormat="1">
      <c r="B32" s="18" t="s">
        <v>53</v>
      </c>
    </row>
    <row r="33" spans="1:8" s="18" customFormat="1">
      <c r="A33" s="18" t="s">
        <v>282</v>
      </c>
      <c r="B33" s="18" t="s">
        <v>52</v>
      </c>
    </row>
    <row r="34" spans="1:8" s="18" customFormat="1">
      <c r="D34" s="18" t="s">
        <v>40</v>
      </c>
      <c r="G34" s="18" t="s">
        <v>162</v>
      </c>
      <c r="H34" s="18" t="s">
        <v>163</v>
      </c>
    </row>
    <row r="35" spans="1:8" s="18" customFormat="1">
      <c r="D35" s="18" t="s">
        <v>37</v>
      </c>
      <c r="E35" s="18" t="s">
        <v>60</v>
      </c>
      <c r="F35" s="18" t="s">
        <v>282</v>
      </c>
      <c r="G35" s="18" t="s">
        <v>376</v>
      </c>
      <c r="H35" s="18" t="s">
        <v>283</v>
      </c>
    </row>
    <row r="36" spans="1:8" s="18" customFormat="1">
      <c r="B36" s="18" t="s">
        <v>53</v>
      </c>
    </row>
    <row r="37" spans="1:8" s="18" customFormat="1">
      <c r="A37" s="18" t="s">
        <v>284</v>
      </c>
      <c r="B37" s="18" t="s">
        <v>52</v>
      </c>
    </row>
    <row r="38" spans="1:8" s="18" customFormat="1">
      <c r="D38" s="18" t="s">
        <v>40</v>
      </c>
      <c r="G38" s="18" t="s">
        <v>162</v>
      </c>
      <c r="H38" s="18" t="s">
        <v>163</v>
      </c>
    </row>
    <row r="39" spans="1:8" s="18" customFormat="1">
      <c r="D39" s="18" t="s">
        <v>37</v>
      </c>
      <c r="E39" s="18" t="s">
        <v>60</v>
      </c>
      <c r="F39" s="18" t="s">
        <v>287</v>
      </c>
      <c r="G39" s="18" t="s">
        <v>285</v>
      </c>
      <c r="H39" s="18" t="s">
        <v>286</v>
      </c>
    </row>
    <row r="40" spans="1:8" s="18" customFormat="1">
      <c r="B40" s="18" t="s">
        <v>38</v>
      </c>
      <c r="C40" s="18" t="s">
        <v>288</v>
      </c>
    </row>
    <row r="41" spans="1:8" s="18" customFormat="1">
      <c r="D41" s="18" t="s">
        <v>87</v>
      </c>
      <c r="F41" s="18" t="s">
        <v>291</v>
      </c>
      <c r="G41" s="18" t="s">
        <v>290</v>
      </c>
      <c r="H41" s="18" t="s">
        <v>289</v>
      </c>
    </row>
    <row r="42" spans="1:8" s="18" customFormat="1">
      <c r="D42" s="18" t="s">
        <v>37</v>
      </c>
      <c r="E42" s="18" t="s">
        <v>60</v>
      </c>
      <c r="F42" s="18" t="s">
        <v>292</v>
      </c>
      <c r="G42" s="18" t="s">
        <v>294</v>
      </c>
      <c r="H42" s="18" t="s">
        <v>293</v>
      </c>
    </row>
    <row r="43" spans="1:8" s="18" customFormat="1">
      <c r="B43" s="18" t="s">
        <v>39</v>
      </c>
    </row>
    <row r="44" spans="1:8" s="18" customFormat="1">
      <c r="B44" s="18" t="s">
        <v>38</v>
      </c>
      <c r="C44" s="18" t="s">
        <v>295</v>
      </c>
    </row>
    <row r="45" spans="1:8" s="18" customFormat="1">
      <c r="D45" s="18" t="s">
        <v>87</v>
      </c>
      <c r="F45" s="18" t="s">
        <v>296</v>
      </c>
      <c r="G45" s="18" t="s">
        <v>290</v>
      </c>
      <c r="H45" s="18" t="s">
        <v>289</v>
      </c>
    </row>
    <row r="46" spans="1:8" s="18" customFormat="1">
      <c r="B46" s="18" t="s">
        <v>39</v>
      </c>
    </row>
    <row r="47" spans="1:8" s="18" customFormat="1">
      <c r="B47" s="18" t="s">
        <v>53</v>
      </c>
    </row>
    <row r="48" spans="1:8" s="18" customFormat="1"/>
    <row r="49" spans="1:8" s="18" customFormat="1">
      <c r="A49" s="18" t="s">
        <v>92</v>
      </c>
      <c r="B49" s="18" t="s">
        <v>52</v>
      </c>
    </row>
    <row r="50" spans="1:8" s="18" customFormat="1">
      <c r="D50" s="18" t="s">
        <v>37</v>
      </c>
      <c r="E50" s="18" t="s">
        <v>60</v>
      </c>
      <c r="F50" s="18" t="s">
        <v>92</v>
      </c>
      <c r="G50" s="18" t="s">
        <v>359</v>
      </c>
      <c r="H50" s="18" t="s">
        <v>360</v>
      </c>
    </row>
    <row r="51" spans="1:8" s="18" customFormat="1">
      <c r="B51" s="18" t="s">
        <v>53</v>
      </c>
    </row>
    <row r="52" spans="1:8" s="18" customFormat="1">
      <c r="B52" s="18" t="s">
        <v>52</v>
      </c>
    </row>
    <row r="53" spans="1:8" s="18" customFormat="1">
      <c r="D53" s="18" t="s">
        <v>37</v>
      </c>
      <c r="E53" s="18" t="s">
        <v>60</v>
      </c>
      <c r="F53" s="18" t="s">
        <v>308</v>
      </c>
      <c r="G53" s="18" t="s">
        <v>361</v>
      </c>
      <c r="H53" s="21" t="s">
        <v>362</v>
      </c>
    </row>
    <row r="54" spans="1:8" s="18" customFormat="1">
      <c r="B54" s="18" t="s">
        <v>91</v>
      </c>
      <c r="C54" s="18" t="s">
        <v>309</v>
      </c>
    </row>
    <row r="55" spans="1:8" s="18" customFormat="1">
      <c r="D55" s="18" t="s">
        <v>37</v>
      </c>
      <c r="E55" s="18" t="s">
        <v>311</v>
      </c>
      <c r="F55" s="18" t="s">
        <v>310</v>
      </c>
      <c r="G55" s="18" t="s">
        <v>364</v>
      </c>
      <c r="H55" s="18" t="s">
        <v>363</v>
      </c>
    </row>
    <row r="56" spans="1:8" s="18" customFormat="1">
      <c r="B56" s="18" t="s">
        <v>39</v>
      </c>
    </row>
    <row r="57" spans="1:8" s="18" customFormat="1">
      <c r="B57" s="18" t="s">
        <v>91</v>
      </c>
      <c r="C57" s="18" t="s">
        <v>314</v>
      </c>
    </row>
    <row r="58" spans="1:8" s="18" customFormat="1">
      <c r="D58" s="18" t="s">
        <v>37</v>
      </c>
      <c r="E58" s="18" t="s">
        <v>93</v>
      </c>
      <c r="F58" s="18" t="s">
        <v>315</v>
      </c>
      <c r="G58" s="18" t="s">
        <v>317</v>
      </c>
      <c r="H58" s="18" t="s">
        <v>316</v>
      </c>
    </row>
    <row r="59" spans="1:8" s="18" customFormat="1">
      <c r="B59" s="18" t="s">
        <v>39</v>
      </c>
    </row>
    <row r="60" spans="1:8" s="21" customFormat="1">
      <c r="B60" s="21" t="s">
        <v>91</v>
      </c>
      <c r="C60" s="21" t="s">
        <v>318</v>
      </c>
    </row>
    <row r="61" spans="1:8" s="21" customFormat="1">
      <c r="D61" s="21" t="s">
        <v>40</v>
      </c>
      <c r="G61" s="21" t="s">
        <v>321</v>
      </c>
      <c r="H61" s="21" t="s">
        <v>320</v>
      </c>
    </row>
    <row r="62" spans="1:8" s="18" customFormat="1">
      <c r="B62" s="18" t="s">
        <v>39</v>
      </c>
    </row>
    <row r="63" spans="1:8" s="18" customFormat="1">
      <c r="B63" s="18" t="s">
        <v>91</v>
      </c>
      <c r="C63" s="18" t="s">
        <v>322</v>
      </c>
    </row>
    <row r="64" spans="1:8" s="18" customFormat="1">
      <c r="D64" s="18" t="s">
        <v>87</v>
      </c>
      <c r="F64" s="18" t="s">
        <v>319</v>
      </c>
      <c r="G64" s="18" t="s">
        <v>324</v>
      </c>
      <c r="H64" s="18" t="s">
        <v>323</v>
      </c>
    </row>
    <row r="65" spans="2:2" s="18" customFormat="1">
      <c r="B65" s="18" t="s">
        <v>39</v>
      </c>
    </row>
    <row r="66" spans="2:2" s="18" customFormat="1">
      <c r="B66" s="18" t="s">
        <v>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6"/>
  <sheetViews>
    <sheetView workbookViewId="0">
      <pane ySplit="1" topLeftCell="A10" activePane="bottomLeft" state="frozen"/>
      <selection pane="bottomLeft" activeCell="A25" sqref="A25:XFD25"/>
    </sheetView>
  </sheetViews>
  <sheetFormatPr baseColWidth="10" defaultColWidth="8.83203125" defaultRowHeight="15"/>
  <cols>
    <col min="1" max="1" width="16.5" bestFit="1" customWidth="1"/>
    <col min="2" max="2" width="13.83203125" bestFit="1" customWidth="1"/>
    <col min="3" max="3" width="31.5" bestFit="1" customWidth="1"/>
    <col min="4" max="4" width="43" bestFit="1" customWidth="1"/>
  </cols>
  <sheetData>
    <row r="1" spans="1:4" s="1" customFormat="1">
      <c r="A1" s="2" t="s">
        <v>12</v>
      </c>
      <c r="B1" s="2" t="s">
        <v>13</v>
      </c>
      <c r="C1" s="2" t="s">
        <v>36</v>
      </c>
      <c r="D1" s="2" t="s">
        <v>14</v>
      </c>
    </row>
    <row r="2" spans="1:4">
      <c r="A2" t="s">
        <v>381</v>
      </c>
      <c r="B2" t="str">
        <f>"1"</f>
        <v>1</v>
      </c>
      <c r="C2" t="s">
        <v>389</v>
      </c>
      <c r="D2" t="s">
        <v>389</v>
      </c>
    </row>
    <row r="3" spans="1:4">
      <c r="A3" t="s">
        <v>381</v>
      </c>
      <c r="B3" t="str">
        <f>"2"</f>
        <v>2</v>
      </c>
      <c r="C3" t="s">
        <v>386</v>
      </c>
      <c r="D3" t="s">
        <v>386</v>
      </c>
    </row>
    <row r="4" spans="1:4">
      <c r="A4" t="s">
        <v>381</v>
      </c>
      <c r="B4" t="str">
        <f>"3"</f>
        <v>3</v>
      </c>
      <c r="C4" t="s">
        <v>387</v>
      </c>
      <c r="D4" t="s">
        <v>387</v>
      </c>
    </row>
    <row r="5" spans="1:4" s="15" customFormat="1">
      <c r="A5" s="14"/>
      <c r="B5" s="14"/>
      <c r="C5" s="12"/>
      <c r="D5" s="12"/>
    </row>
    <row r="6" spans="1:4" s="10" customFormat="1">
      <c r="A6" s="12" t="s">
        <v>132</v>
      </c>
      <c r="B6">
        <v>1</v>
      </c>
      <c r="C6" s="12" t="s">
        <v>166</v>
      </c>
      <c r="D6" s="12" t="s">
        <v>164</v>
      </c>
    </row>
    <row r="7" spans="1:4" s="10" customFormat="1">
      <c r="A7" s="12" t="s">
        <v>132</v>
      </c>
      <c r="B7">
        <v>2</v>
      </c>
      <c r="C7" s="12" t="s">
        <v>167</v>
      </c>
      <c r="D7" s="12" t="s">
        <v>165</v>
      </c>
    </row>
    <row r="8" spans="1:4" s="10" customFormat="1">
      <c r="A8" s="12" t="s">
        <v>132</v>
      </c>
      <c r="B8">
        <v>3</v>
      </c>
      <c r="C8" s="12" t="s">
        <v>133</v>
      </c>
      <c r="D8" s="12" t="s">
        <v>134</v>
      </c>
    </row>
    <row r="9" spans="1:4" s="10" customFormat="1">
      <c r="A9" s="12" t="s">
        <v>132</v>
      </c>
      <c r="B9" s="12">
        <v>4</v>
      </c>
      <c r="C9" s="12" t="s">
        <v>168</v>
      </c>
      <c r="D9" s="12" t="s">
        <v>169</v>
      </c>
    </row>
    <row r="10" spans="1:4" s="10" customFormat="1">
      <c r="A10" s="12"/>
      <c r="B10" s="12"/>
      <c r="C10" s="12"/>
      <c r="D10" s="12"/>
    </row>
    <row r="11" spans="1:4" s="10" customFormat="1">
      <c r="A11" s="12" t="s">
        <v>425</v>
      </c>
      <c r="B11" s="12">
        <v>1</v>
      </c>
      <c r="C11" s="18" t="s">
        <v>394</v>
      </c>
      <c r="D11" s="18" t="s">
        <v>394</v>
      </c>
    </row>
    <row r="12" spans="1:4" s="10" customFormat="1">
      <c r="A12" s="12" t="s">
        <v>425</v>
      </c>
      <c r="B12" s="12">
        <v>2</v>
      </c>
      <c r="C12" s="18" t="s">
        <v>395</v>
      </c>
      <c r="D12" s="24" t="s">
        <v>395</v>
      </c>
    </row>
    <row r="13" spans="1:4" s="10" customFormat="1">
      <c r="A13" s="12" t="s">
        <v>425</v>
      </c>
      <c r="B13" s="12">
        <v>3</v>
      </c>
      <c r="C13" s="18" t="s">
        <v>421</v>
      </c>
      <c r="D13" s="18" t="s">
        <v>421</v>
      </c>
    </row>
    <row r="14" spans="1:4" s="10" customFormat="1">
      <c r="A14" s="12" t="s">
        <v>425</v>
      </c>
      <c r="B14" s="12">
        <v>4</v>
      </c>
      <c r="C14" s="18" t="s">
        <v>420</v>
      </c>
      <c r="D14" s="24" t="s">
        <v>420</v>
      </c>
    </row>
    <row r="15" spans="1:4" s="10" customFormat="1">
      <c r="A15" s="12" t="s">
        <v>425</v>
      </c>
      <c r="B15" s="12">
        <v>5</v>
      </c>
      <c r="C15" s="18" t="s">
        <v>437</v>
      </c>
      <c r="D15" s="18" t="s">
        <v>437</v>
      </c>
    </row>
    <row r="16" spans="1:4" s="10" customFormat="1">
      <c r="A16" s="12"/>
      <c r="B16" s="12"/>
      <c r="C16" s="12"/>
      <c r="D16" s="12"/>
    </row>
    <row r="17" spans="1:6" s="10" customFormat="1">
      <c r="A17" t="s">
        <v>59</v>
      </c>
      <c r="B17">
        <v>1</v>
      </c>
      <c r="C17" t="s">
        <v>49</v>
      </c>
      <c r="D17" t="s">
        <v>42</v>
      </c>
    </row>
    <row r="18" spans="1:6" s="10" customFormat="1">
      <c r="A18" t="s">
        <v>59</v>
      </c>
      <c r="B18">
        <v>2</v>
      </c>
      <c r="C18" t="s">
        <v>45</v>
      </c>
      <c r="D18" t="s">
        <v>43</v>
      </c>
    </row>
    <row r="19" spans="1:6" s="10" customFormat="1">
      <c r="A19"/>
      <c r="B19"/>
      <c r="C19"/>
      <c r="D19"/>
    </row>
    <row r="20" spans="1:6">
      <c r="A20" t="s">
        <v>407</v>
      </c>
      <c r="B20">
        <v>1</v>
      </c>
      <c r="C20" t="s">
        <v>408</v>
      </c>
      <c r="D20" s="24" t="s">
        <v>409</v>
      </c>
    </row>
    <row r="21" spans="1:6">
      <c r="A21" t="s">
        <v>407</v>
      </c>
      <c r="B21">
        <v>2</v>
      </c>
      <c r="C21" t="s">
        <v>410</v>
      </c>
      <c r="D21" t="s">
        <v>411</v>
      </c>
      <c r="F21" s="18"/>
    </row>
    <row r="22" spans="1:6">
      <c r="A22" t="s">
        <v>407</v>
      </c>
      <c r="B22">
        <v>3</v>
      </c>
      <c r="C22" t="s">
        <v>412</v>
      </c>
      <c r="D22" t="s">
        <v>413</v>
      </c>
    </row>
    <row r="23" spans="1:6">
      <c r="A23" t="s">
        <v>407</v>
      </c>
      <c r="B23">
        <v>4</v>
      </c>
      <c r="C23" t="s">
        <v>414</v>
      </c>
      <c r="D23" t="s">
        <v>415</v>
      </c>
    </row>
    <row r="24" spans="1:6">
      <c r="A24" t="s">
        <v>407</v>
      </c>
      <c r="B24">
        <v>5</v>
      </c>
      <c r="C24" t="s">
        <v>416</v>
      </c>
      <c r="D24" t="s">
        <v>417</v>
      </c>
    </row>
    <row r="26" spans="1:6" s="10" customFormat="1">
      <c r="A26" s="12" t="s">
        <v>186</v>
      </c>
      <c r="B26">
        <v>4</v>
      </c>
      <c r="C26" t="s">
        <v>187</v>
      </c>
      <c r="D26" t="s">
        <v>188</v>
      </c>
    </row>
    <row r="27" spans="1:6" s="10" customFormat="1">
      <c r="A27" s="12" t="s">
        <v>186</v>
      </c>
      <c r="B27">
        <v>5</v>
      </c>
      <c r="C27" t="s">
        <v>189</v>
      </c>
      <c r="D27" t="s">
        <v>190</v>
      </c>
    </row>
    <row r="28" spans="1:6" s="10" customFormat="1">
      <c r="A28" s="12" t="s">
        <v>186</v>
      </c>
      <c r="B28">
        <v>2</v>
      </c>
      <c r="C28" t="s">
        <v>196</v>
      </c>
      <c r="D28" t="s">
        <v>197</v>
      </c>
    </row>
    <row r="29" spans="1:6" s="10" customFormat="1">
      <c r="A29" s="12" t="s">
        <v>186</v>
      </c>
      <c r="B29">
        <v>3</v>
      </c>
      <c r="C29" t="s">
        <v>191</v>
      </c>
      <c r="D29" t="s">
        <v>192</v>
      </c>
    </row>
    <row r="30" spans="1:6" s="10" customFormat="1">
      <c r="A30" s="12"/>
      <c r="B30" s="12"/>
      <c r="C30" s="12"/>
      <c r="D30" s="12"/>
    </row>
    <row r="31" spans="1:6">
      <c r="A31" t="s">
        <v>60</v>
      </c>
      <c r="B31">
        <v>1</v>
      </c>
      <c r="C31" t="s">
        <v>49</v>
      </c>
      <c r="D31" t="s">
        <v>42</v>
      </c>
    </row>
    <row r="32" spans="1:6">
      <c r="A32" t="s">
        <v>60</v>
      </c>
      <c r="B32">
        <v>2</v>
      </c>
      <c r="C32" t="s">
        <v>45</v>
      </c>
      <c r="D32" t="s">
        <v>43</v>
      </c>
    </row>
    <row r="33" spans="1:4">
      <c r="A33" t="s">
        <v>60</v>
      </c>
      <c r="B33">
        <v>3</v>
      </c>
      <c r="C33" t="s">
        <v>41</v>
      </c>
      <c r="D33" t="s">
        <v>44</v>
      </c>
    </row>
    <row r="34" spans="1:4">
      <c r="A34" s="3"/>
    </row>
    <row r="35" spans="1:4">
      <c r="A35" t="s">
        <v>48</v>
      </c>
      <c r="B35" t="str">
        <f>"D:NS,M:NS,Y:NS"</f>
        <v>D:NS,M:NS,Y:NS</v>
      </c>
      <c r="C35" t="s">
        <v>50</v>
      </c>
      <c r="D35" t="s">
        <v>51</v>
      </c>
    </row>
    <row r="37" spans="1:4">
      <c r="A37" t="s">
        <v>93</v>
      </c>
      <c r="B37">
        <v>1</v>
      </c>
      <c r="C37" t="s">
        <v>94</v>
      </c>
      <c r="D37" t="s">
        <v>97</v>
      </c>
    </row>
    <row r="38" spans="1:4">
      <c r="A38" t="s">
        <v>93</v>
      </c>
      <c r="B38">
        <v>2</v>
      </c>
      <c r="C38" t="s">
        <v>95</v>
      </c>
      <c r="D38" t="s">
        <v>98</v>
      </c>
    </row>
    <row r="39" spans="1:4">
      <c r="A39" t="s">
        <v>93</v>
      </c>
      <c r="B39">
        <v>3</v>
      </c>
      <c r="C39" t="s">
        <v>96</v>
      </c>
      <c r="D39" t="s">
        <v>99</v>
      </c>
    </row>
    <row r="40" spans="1:4">
      <c r="B40" s="7"/>
    </row>
    <row r="41" spans="1:4">
      <c r="A41" t="s">
        <v>102</v>
      </c>
      <c r="B41" s="7" t="str">
        <f>"301"</f>
        <v>301</v>
      </c>
      <c r="C41" t="s">
        <v>199</v>
      </c>
      <c r="D41" t="s">
        <v>199</v>
      </c>
    </row>
    <row r="42" spans="1:4">
      <c r="A42" t="s">
        <v>102</v>
      </c>
      <c r="B42" s="13" t="str">
        <f>"304"</f>
        <v>304</v>
      </c>
      <c r="C42" s="13" t="s">
        <v>103</v>
      </c>
      <c r="D42" s="13" t="s">
        <v>103</v>
      </c>
    </row>
    <row r="43" spans="1:4">
      <c r="A43" t="s">
        <v>102</v>
      </c>
      <c r="B43" s="13" t="str">
        <f>"305"</f>
        <v>305</v>
      </c>
      <c r="C43" s="13" t="s">
        <v>104</v>
      </c>
      <c r="D43" s="13" t="s">
        <v>104</v>
      </c>
    </row>
    <row r="44" spans="1:4">
      <c r="A44" t="s">
        <v>102</v>
      </c>
      <c r="B44" s="13" t="str">
        <f>"306"</f>
        <v>306</v>
      </c>
      <c r="C44" s="13" t="s">
        <v>105</v>
      </c>
      <c r="D44" s="13" t="s">
        <v>105</v>
      </c>
    </row>
    <row r="45" spans="1:4">
      <c r="A45" t="s">
        <v>102</v>
      </c>
      <c r="B45" s="13" t="str">
        <f>"307"</f>
        <v>307</v>
      </c>
      <c r="C45" s="13" t="s">
        <v>106</v>
      </c>
      <c r="D45" s="13" t="s">
        <v>106</v>
      </c>
    </row>
    <row r="46" spans="1:4">
      <c r="A46" t="s">
        <v>102</v>
      </c>
      <c r="B46" s="13" t="str">
        <f>"308"</f>
        <v>308</v>
      </c>
      <c r="C46" s="13" t="s">
        <v>107</v>
      </c>
      <c r="D46" s="13" t="s">
        <v>107</v>
      </c>
    </row>
    <row r="47" spans="1:4">
      <c r="A47" t="s">
        <v>102</v>
      </c>
      <c r="B47" s="13" t="str">
        <f>"309"</f>
        <v>309</v>
      </c>
      <c r="C47" s="13" t="s">
        <v>108</v>
      </c>
      <c r="D47" s="13" t="s">
        <v>108</v>
      </c>
    </row>
    <row r="48" spans="1:4">
      <c r="A48" t="s">
        <v>102</v>
      </c>
      <c r="B48" s="13" t="str">
        <f>"310"</f>
        <v>310</v>
      </c>
      <c r="C48" s="13" t="s">
        <v>201</v>
      </c>
      <c r="D48" s="13" t="s">
        <v>201</v>
      </c>
    </row>
    <row r="49" spans="1:4">
      <c r="A49" t="s">
        <v>102</v>
      </c>
      <c r="B49" s="13" t="str">
        <f>"311"</f>
        <v>311</v>
      </c>
      <c r="C49" s="13" t="s">
        <v>109</v>
      </c>
      <c r="D49" s="13" t="s">
        <v>109</v>
      </c>
    </row>
    <row r="50" spans="1:4">
      <c r="A50" t="s">
        <v>102</v>
      </c>
      <c r="B50" s="13" t="str">
        <f>"312"</f>
        <v>312</v>
      </c>
      <c r="C50" s="13" t="s">
        <v>110</v>
      </c>
      <c r="D50" s="13" t="s">
        <v>110</v>
      </c>
    </row>
    <row r="51" spans="1:4">
      <c r="A51" t="s">
        <v>102</v>
      </c>
      <c r="B51" s="13" t="str">
        <f>"313"</f>
        <v>313</v>
      </c>
      <c r="C51" s="13" t="s">
        <v>111</v>
      </c>
      <c r="D51" s="13" t="s">
        <v>111</v>
      </c>
    </row>
    <row r="52" spans="1:4">
      <c r="A52" t="s">
        <v>102</v>
      </c>
      <c r="B52" s="13" t="str">
        <f>"314"</f>
        <v>314</v>
      </c>
      <c r="C52" s="13" t="s">
        <v>112</v>
      </c>
      <c r="D52" s="13" t="s">
        <v>112</v>
      </c>
    </row>
    <row r="53" spans="1:4">
      <c r="A53" t="s">
        <v>102</v>
      </c>
      <c r="B53" s="13" t="str">
        <f>"315"</f>
        <v>315</v>
      </c>
      <c r="C53" s="13" t="s">
        <v>113</v>
      </c>
      <c r="D53" s="13" t="s">
        <v>113</v>
      </c>
    </row>
    <row r="54" spans="1:4">
      <c r="A54" t="s">
        <v>102</v>
      </c>
      <c r="B54" s="13" t="str">
        <f>"316"</f>
        <v>316</v>
      </c>
      <c r="C54" s="13" t="s">
        <v>114</v>
      </c>
      <c r="D54" s="13" t="s">
        <v>114</v>
      </c>
    </row>
    <row r="55" spans="1:4">
      <c r="A55" t="s">
        <v>102</v>
      </c>
      <c r="B55" s="13" t="str">
        <f>"317"</f>
        <v>317</v>
      </c>
      <c r="C55" s="13" t="s">
        <v>115</v>
      </c>
      <c r="D55" s="13" t="s">
        <v>115</v>
      </c>
    </row>
    <row r="56" spans="1:4">
      <c r="A56" t="s">
        <v>102</v>
      </c>
      <c r="B56" s="13" t="str">
        <f>"318"</f>
        <v>318</v>
      </c>
      <c r="C56" s="13" t="s">
        <v>116</v>
      </c>
      <c r="D56" s="13" t="s">
        <v>116</v>
      </c>
    </row>
    <row r="57" spans="1:4">
      <c r="A57" t="s">
        <v>102</v>
      </c>
      <c r="B57" s="13" t="str">
        <f>"319"</f>
        <v>319</v>
      </c>
      <c r="C57" s="13" t="s">
        <v>117</v>
      </c>
      <c r="D57" s="13" t="s">
        <v>117</v>
      </c>
    </row>
    <row r="58" spans="1:4">
      <c r="A58" t="s">
        <v>102</v>
      </c>
      <c r="B58" s="13" t="str">
        <f>"320"</f>
        <v>320</v>
      </c>
      <c r="C58" s="13" t="s">
        <v>118</v>
      </c>
      <c r="D58" s="13" t="s">
        <v>118</v>
      </c>
    </row>
    <row r="59" spans="1:4">
      <c r="A59" t="s">
        <v>102</v>
      </c>
      <c r="B59" s="13" t="str">
        <f>"321"</f>
        <v>321</v>
      </c>
      <c r="C59" s="13" t="s">
        <v>119</v>
      </c>
      <c r="D59" s="13" t="s">
        <v>119</v>
      </c>
    </row>
    <row r="60" spans="1:4">
      <c r="A60" t="s">
        <v>102</v>
      </c>
      <c r="B60" s="13" t="str">
        <f>"322"</f>
        <v>322</v>
      </c>
      <c r="C60" s="13" t="s">
        <v>120</v>
      </c>
      <c r="D60" s="13" t="s">
        <v>120</v>
      </c>
    </row>
    <row r="61" spans="1:4">
      <c r="A61" t="s">
        <v>102</v>
      </c>
      <c r="B61" s="13" t="str">
        <f>"323"</f>
        <v>323</v>
      </c>
      <c r="C61" s="13" t="s">
        <v>121</v>
      </c>
      <c r="D61" s="13" t="s">
        <v>121</v>
      </c>
    </row>
    <row r="62" spans="1:4">
      <c r="A62" t="s">
        <v>102</v>
      </c>
      <c r="B62" s="13" t="str">
        <f>"324"</f>
        <v>324</v>
      </c>
      <c r="C62" s="13" t="s">
        <v>122</v>
      </c>
      <c r="D62" s="13" t="s">
        <v>122</v>
      </c>
    </row>
    <row r="63" spans="1:4">
      <c r="A63" t="s">
        <v>102</v>
      </c>
      <c r="B63" s="13" t="str">
        <f>"325"</f>
        <v>325</v>
      </c>
      <c r="C63" s="13" t="s">
        <v>123</v>
      </c>
      <c r="D63" s="13" t="s">
        <v>123</v>
      </c>
    </row>
    <row r="64" spans="1:4">
      <c r="B64" s="7"/>
    </row>
    <row r="65" spans="1:4">
      <c r="A65" t="s">
        <v>209</v>
      </c>
      <c r="B65" s="7">
        <v>1</v>
      </c>
      <c r="C65" s="19" t="s">
        <v>214</v>
      </c>
      <c r="D65" t="s">
        <v>213</v>
      </c>
    </row>
    <row r="66" spans="1:4">
      <c r="A66" t="s">
        <v>209</v>
      </c>
      <c r="B66" s="7">
        <v>2</v>
      </c>
      <c r="C66" s="13" t="s">
        <v>215</v>
      </c>
      <c r="D66" s="13" t="s">
        <v>215</v>
      </c>
    </row>
    <row r="67" spans="1:4">
      <c r="A67" t="s">
        <v>209</v>
      </c>
      <c r="B67" s="7">
        <v>3</v>
      </c>
      <c r="C67" s="23" t="s">
        <v>216</v>
      </c>
      <c r="D67" t="s">
        <v>216</v>
      </c>
    </row>
    <row r="68" spans="1:4">
      <c r="A68" t="s">
        <v>209</v>
      </c>
      <c r="B68" s="7">
        <v>4</v>
      </c>
      <c r="C68" s="13" t="s">
        <v>217</v>
      </c>
      <c r="D68" t="s">
        <v>218</v>
      </c>
    </row>
    <row r="69" spans="1:4">
      <c r="A69" t="s">
        <v>209</v>
      </c>
      <c r="B69" s="7">
        <v>5</v>
      </c>
      <c r="C69" s="7" t="s">
        <v>219</v>
      </c>
      <c r="D69" t="s">
        <v>220</v>
      </c>
    </row>
    <row r="70" spans="1:4">
      <c r="A70" t="s">
        <v>209</v>
      </c>
      <c r="B70" s="7">
        <v>6</v>
      </c>
      <c r="C70" s="7" t="s">
        <v>221</v>
      </c>
      <c r="D70" t="s">
        <v>222</v>
      </c>
    </row>
    <row r="71" spans="1:4">
      <c r="A71" t="s">
        <v>209</v>
      </c>
      <c r="B71" s="7">
        <v>7</v>
      </c>
      <c r="C71" s="19" t="s">
        <v>398</v>
      </c>
      <c r="D71" t="s">
        <v>223</v>
      </c>
    </row>
    <row r="72" spans="1:4">
      <c r="A72" t="s">
        <v>209</v>
      </c>
      <c r="B72" s="7">
        <v>8</v>
      </c>
      <c r="C72" s="7" t="s">
        <v>224</v>
      </c>
      <c r="D72" t="s">
        <v>225</v>
      </c>
    </row>
    <row r="73" spans="1:4">
      <c r="A73" t="s">
        <v>209</v>
      </c>
      <c r="B73" s="7">
        <v>9</v>
      </c>
      <c r="C73" s="7" t="s">
        <v>226</v>
      </c>
      <c r="D73" t="s">
        <v>227</v>
      </c>
    </row>
    <row r="74" spans="1:4">
      <c r="A74" t="s">
        <v>209</v>
      </c>
      <c r="B74" s="7">
        <v>10</v>
      </c>
      <c r="C74" s="7" t="s">
        <v>228</v>
      </c>
      <c r="D74" t="s">
        <v>229</v>
      </c>
    </row>
    <row r="75" spans="1:4">
      <c r="B75" s="7"/>
      <c r="C75" s="7"/>
    </row>
    <row r="76" spans="1:4">
      <c r="A76" t="s">
        <v>230</v>
      </c>
      <c r="B76" s="16">
        <v>1</v>
      </c>
      <c r="C76" s="7" t="s">
        <v>232</v>
      </c>
      <c r="D76" t="s">
        <v>231</v>
      </c>
    </row>
    <row r="77" spans="1:4">
      <c r="A77" t="s">
        <v>230</v>
      </c>
      <c r="B77" s="7">
        <v>2</v>
      </c>
      <c r="C77" s="7" t="s">
        <v>233</v>
      </c>
      <c r="D77" t="s">
        <v>234</v>
      </c>
    </row>
    <row r="78" spans="1:4">
      <c r="A78" t="s">
        <v>230</v>
      </c>
      <c r="B78" s="7">
        <v>3</v>
      </c>
      <c r="C78" s="7" t="s">
        <v>235</v>
      </c>
      <c r="D78" t="s">
        <v>236</v>
      </c>
    </row>
    <row r="79" spans="1:4">
      <c r="A79" t="s">
        <v>230</v>
      </c>
      <c r="B79" s="7">
        <v>4</v>
      </c>
      <c r="C79" s="7" t="s">
        <v>238</v>
      </c>
      <c r="D79" t="s">
        <v>237</v>
      </c>
    </row>
    <row r="80" spans="1:4">
      <c r="B80" s="7"/>
      <c r="C80" s="7"/>
    </row>
    <row r="81" spans="1:4">
      <c r="A81" t="s">
        <v>239</v>
      </c>
      <c r="B81" s="7">
        <v>1</v>
      </c>
      <c r="C81" s="7" t="s">
        <v>240</v>
      </c>
      <c r="D81" t="s">
        <v>242</v>
      </c>
    </row>
    <row r="82" spans="1:4">
      <c r="A82" t="s">
        <v>239</v>
      </c>
      <c r="B82" s="7">
        <v>2</v>
      </c>
      <c r="C82" s="7" t="s">
        <v>241</v>
      </c>
      <c r="D82" t="s">
        <v>243</v>
      </c>
    </row>
    <row r="83" spans="1:4">
      <c r="B83" s="7"/>
      <c r="C83" s="7"/>
    </row>
    <row r="84" spans="1:4">
      <c r="A84" t="s">
        <v>244</v>
      </c>
      <c r="B84" s="7">
        <v>1</v>
      </c>
      <c r="C84" s="7" t="s">
        <v>245</v>
      </c>
      <c r="D84" t="s">
        <v>245</v>
      </c>
    </row>
    <row r="85" spans="1:4">
      <c r="A85" t="s">
        <v>244</v>
      </c>
      <c r="B85" s="7">
        <v>2</v>
      </c>
      <c r="C85" s="7" t="s">
        <v>246</v>
      </c>
      <c r="D85" t="s">
        <v>246</v>
      </c>
    </row>
    <row r="86" spans="1:4">
      <c r="A86" t="s">
        <v>244</v>
      </c>
      <c r="B86" s="7">
        <v>3</v>
      </c>
      <c r="C86" s="7" t="s">
        <v>247</v>
      </c>
      <c r="D86" t="s">
        <v>247</v>
      </c>
    </row>
    <row r="87" spans="1:4">
      <c r="B87" s="7"/>
      <c r="C87" s="7"/>
    </row>
    <row r="88" spans="1:4">
      <c r="A88" t="s">
        <v>251</v>
      </c>
      <c r="B88" s="7">
        <v>1</v>
      </c>
      <c r="C88" s="7" t="s">
        <v>254</v>
      </c>
      <c r="D88" t="s">
        <v>255</v>
      </c>
    </row>
    <row r="89" spans="1:4">
      <c r="A89" t="s">
        <v>251</v>
      </c>
      <c r="B89" s="7">
        <v>2</v>
      </c>
      <c r="C89" s="7" t="s">
        <v>228</v>
      </c>
      <c r="D89" t="s">
        <v>229</v>
      </c>
    </row>
    <row r="90" spans="1:4">
      <c r="B90" s="7"/>
      <c r="C90" s="7"/>
    </row>
    <row r="91" spans="1:4">
      <c r="A91" t="s">
        <v>258</v>
      </c>
      <c r="B91" s="7">
        <v>1</v>
      </c>
      <c r="C91" s="7" t="s">
        <v>259</v>
      </c>
      <c r="D91" t="s">
        <v>261</v>
      </c>
    </row>
    <row r="92" spans="1:4">
      <c r="A92" t="s">
        <v>258</v>
      </c>
      <c r="B92" s="7">
        <v>2</v>
      </c>
      <c r="C92" s="7" t="s">
        <v>388</v>
      </c>
      <c r="D92" t="s">
        <v>260</v>
      </c>
    </row>
    <row r="93" spans="1:4">
      <c r="B93" s="7"/>
      <c r="C93" s="7"/>
    </row>
    <row r="94" spans="1:4">
      <c r="A94" t="s">
        <v>264</v>
      </c>
      <c r="B94" s="7">
        <v>1</v>
      </c>
      <c r="C94" s="7" t="s">
        <v>378</v>
      </c>
      <c r="D94" t="s">
        <v>266</v>
      </c>
    </row>
    <row r="95" spans="1:4">
      <c r="A95" t="s">
        <v>264</v>
      </c>
      <c r="B95" s="7">
        <v>2</v>
      </c>
      <c r="C95" s="16" t="s">
        <v>265</v>
      </c>
      <c r="D95" t="s">
        <v>267</v>
      </c>
    </row>
    <row r="96" spans="1:4">
      <c r="B96" s="7"/>
    </row>
    <row r="97" spans="1:4">
      <c r="A97" t="s">
        <v>311</v>
      </c>
      <c r="B97" s="7">
        <v>1</v>
      </c>
      <c r="C97" s="16" t="s">
        <v>313</v>
      </c>
      <c r="D97" s="16" t="s">
        <v>312</v>
      </c>
    </row>
    <row r="98" spans="1:4">
      <c r="A98" t="s">
        <v>311</v>
      </c>
      <c r="B98" s="7">
        <v>2</v>
      </c>
      <c r="C98" t="s">
        <v>228</v>
      </c>
      <c r="D98" t="s">
        <v>229</v>
      </c>
    </row>
    <row r="99" spans="1:4">
      <c r="B99" s="7"/>
    </row>
    <row r="100" spans="1:4">
      <c r="B100" s="7"/>
    </row>
    <row r="101" spans="1:4">
      <c r="B101" s="7"/>
    </row>
    <row r="102" spans="1:4">
      <c r="B102" s="7"/>
    </row>
    <row r="103" spans="1:4">
      <c r="B103" s="7"/>
    </row>
    <row r="104" spans="1:4">
      <c r="B104" s="7"/>
    </row>
    <row r="105" spans="1:4">
      <c r="B105" s="7"/>
    </row>
    <row r="106" spans="1:4">
      <c r="B106" s="7"/>
    </row>
    <row r="107" spans="1:4">
      <c r="B107" s="7"/>
    </row>
    <row r="108" spans="1:4">
      <c r="B108" s="7"/>
    </row>
    <row r="109" spans="1:4">
      <c r="B109" s="7"/>
    </row>
    <row r="110" spans="1:4">
      <c r="B110" s="7"/>
    </row>
    <row r="111" spans="1:4">
      <c r="B111" s="7"/>
    </row>
    <row r="112" spans="1:4">
      <c r="B112" s="7"/>
    </row>
    <row r="113" spans="2:2">
      <c r="B113" s="7"/>
    </row>
    <row r="114" spans="2:2">
      <c r="B114" s="7"/>
    </row>
    <row r="115" spans="2:2">
      <c r="B115" s="7"/>
    </row>
    <row r="116" spans="2:2">
      <c r="B116" s="7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>
      <pane ySplit="1" topLeftCell="A2" activePane="bottomLeft" state="frozen"/>
      <selection pane="bottomLeft" activeCell="B20" sqref="B20"/>
    </sheetView>
  </sheetViews>
  <sheetFormatPr baseColWidth="10" defaultColWidth="8.83203125" defaultRowHeight="15"/>
  <cols>
    <col min="1" max="1" width="21.6640625" bestFit="1" customWidth="1"/>
    <col min="2" max="2" width="40.5" bestFit="1" customWidth="1"/>
  </cols>
  <sheetData>
    <row r="1" spans="1:2">
      <c r="A1" s="9" t="s">
        <v>32</v>
      </c>
      <c r="B1" s="9" t="s">
        <v>22</v>
      </c>
    </row>
    <row r="2" spans="1:2">
      <c r="A2" s="11" t="s">
        <v>146</v>
      </c>
      <c r="B2" s="11" t="s">
        <v>148</v>
      </c>
    </row>
    <row r="3" spans="1:2">
      <c r="A3" s="11" t="s">
        <v>147</v>
      </c>
      <c r="B3" s="11" t="s">
        <v>149</v>
      </c>
    </row>
    <row r="4" spans="1:2">
      <c r="A4" s="11" t="s">
        <v>151</v>
      </c>
      <c r="B4" s="11" t="s">
        <v>150</v>
      </c>
    </row>
    <row r="5" spans="1:2">
      <c r="A5" s="11"/>
      <c r="B5" s="11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E29" sqref="E29"/>
    </sheetView>
  </sheetViews>
  <sheetFormatPr baseColWidth="10" defaultColWidth="8.83203125" defaultRowHeight="15"/>
  <cols>
    <col min="1" max="1" width="18.83203125" bestFit="1" customWidth="1"/>
    <col min="2" max="2" width="6" bestFit="1" customWidth="1"/>
    <col min="3" max="3" width="12.83203125" bestFit="1" customWidth="1"/>
    <col min="4" max="4" width="34.1640625" bestFit="1" customWidth="1"/>
  </cols>
  <sheetData>
    <row r="1" spans="1:4" s="5" customFormat="1">
      <c r="A1" s="8" t="s">
        <v>26</v>
      </c>
      <c r="B1" s="8" t="s">
        <v>8</v>
      </c>
      <c r="C1" s="8" t="s">
        <v>27</v>
      </c>
      <c r="D1" s="8" t="s">
        <v>28</v>
      </c>
    </row>
    <row r="2" spans="1:4">
      <c r="A2" t="s">
        <v>30</v>
      </c>
      <c r="B2" t="s">
        <v>29</v>
      </c>
      <c r="C2" t="s">
        <v>29</v>
      </c>
      <c r="D2" t="s">
        <v>31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2"/>
  <sheetViews>
    <sheetView zoomScale="94" workbookViewId="0">
      <pane ySplit="1" topLeftCell="A9" activePane="bottomLeft" state="frozen"/>
      <selection pane="bottomLeft" activeCell="F22" sqref="F22"/>
    </sheetView>
  </sheetViews>
  <sheetFormatPr baseColWidth="10" defaultColWidth="8.83203125" defaultRowHeight="15"/>
  <cols>
    <col min="1" max="1" width="15.1640625" style="3" bestFit="1" customWidth="1"/>
    <col min="2" max="2" width="23.1640625" style="3" bestFit="1" customWidth="1"/>
    <col min="3" max="3" width="16.6640625" style="3" bestFit="1" customWidth="1"/>
    <col min="4" max="4" width="17.83203125" style="3" bestFit="1" customWidth="1"/>
    <col min="5" max="16384" width="8.83203125" style="3"/>
  </cols>
  <sheetData>
    <row r="1" spans="1:10" s="4" customFormat="1">
      <c r="A1" s="4" t="s">
        <v>10</v>
      </c>
      <c r="B1" s="4" t="s">
        <v>8</v>
      </c>
      <c r="C1" s="4" t="s">
        <v>15</v>
      </c>
      <c r="D1" s="4" t="s">
        <v>28</v>
      </c>
    </row>
    <row r="2" spans="1:10">
      <c r="A2" s="21" t="s">
        <v>390</v>
      </c>
      <c r="B2" s="3" t="s">
        <v>87</v>
      </c>
      <c r="C2" s="3" t="b">
        <v>0</v>
      </c>
      <c r="D2" s="3" t="s">
        <v>138</v>
      </c>
    </row>
    <row r="3" spans="1:10">
      <c r="A3" s="21" t="s">
        <v>391</v>
      </c>
      <c r="B3" s="3" t="s">
        <v>87</v>
      </c>
      <c r="C3" s="3" t="b">
        <v>0</v>
      </c>
    </row>
    <row r="4" spans="1:10">
      <c r="A4" s="20" t="s">
        <v>392</v>
      </c>
      <c r="B4" s="3" t="s">
        <v>87</v>
      </c>
      <c r="C4" s="3" t="b">
        <v>0</v>
      </c>
    </row>
    <row r="5" spans="1:10">
      <c r="A5" s="20" t="s">
        <v>393</v>
      </c>
      <c r="B5" s="3" t="s">
        <v>87</v>
      </c>
      <c r="C5" s="3" t="b">
        <v>0</v>
      </c>
    </row>
    <row r="6" spans="1:10">
      <c r="A6" s="3" t="s">
        <v>139</v>
      </c>
      <c r="B6" s="3" t="s">
        <v>87</v>
      </c>
      <c r="C6" s="3" t="b">
        <v>0</v>
      </c>
      <c r="D6" s="3" t="s">
        <v>124</v>
      </c>
    </row>
    <row r="7" spans="1:10">
      <c r="A7" s="3" t="s">
        <v>140</v>
      </c>
      <c r="B7" s="3" t="s">
        <v>90</v>
      </c>
      <c r="C7" s="3" t="b">
        <v>0</v>
      </c>
      <c r="D7" s="3" t="s">
        <v>125</v>
      </c>
    </row>
    <row r="8" spans="1:10">
      <c r="A8" s="3" t="s">
        <v>141</v>
      </c>
      <c r="B8" s="3" t="s">
        <v>30</v>
      </c>
      <c r="C8" s="3" t="b">
        <v>0</v>
      </c>
      <c r="D8" s="3" t="s">
        <v>152</v>
      </c>
    </row>
    <row r="9" spans="1:10">
      <c r="A9" s="3" t="s">
        <v>142</v>
      </c>
      <c r="B9" s="3" t="s">
        <v>90</v>
      </c>
      <c r="C9" s="3" t="b">
        <v>0</v>
      </c>
      <c r="D9" s="3" t="s">
        <v>126</v>
      </c>
    </row>
    <row r="10" spans="1:10">
      <c r="A10" s="3" t="s">
        <v>143</v>
      </c>
      <c r="B10" s="3" t="s">
        <v>90</v>
      </c>
      <c r="C10" s="3" t="b">
        <v>0</v>
      </c>
      <c r="D10" s="3" t="s">
        <v>127</v>
      </c>
    </row>
    <row r="11" spans="1:10">
      <c r="A11" s="3" t="s">
        <v>145</v>
      </c>
      <c r="B11" s="3" t="s">
        <v>202</v>
      </c>
      <c r="C11" s="3" t="b">
        <v>0</v>
      </c>
      <c r="D11" s="3" t="s">
        <v>128</v>
      </c>
    </row>
    <row r="12" spans="1:10">
      <c r="A12" s="3" t="s">
        <v>144</v>
      </c>
      <c r="B12" s="3" t="s">
        <v>30</v>
      </c>
      <c r="C12" s="3" t="b">
        <v>0</v>
      </c>
      <c r="D12" s="3" t="s">
        <v>129</v>
      </c>
    </row>
    <row r="13" spans="1:10">
      <c r="A13" s="3" t="s">
        <v>183</v>
      </c>
      <c r="B13" s="3" t="s">
        <v>87</v>
      </c>
      <c r="C13" s="3" t="b">
        <v>0</v>
      </c>
      <c r="D13" s="3" t="s">
        <v>130</v>
      </c>
    </row>
    <row r="14" spans="1:10">
      <c r="A14" s="3" t="s">
        <v>176</v>
      </c>
      <c r="B14" s="3" t="s">
        <v>179</v>
      </c>
      <c r="C14" s="3" t="b">
        <v>0</v>
      </c>
      <c r="D14" s="3" t="s">
        <v>177</v>
      </c>
      <c r="H14" s="18"/>
      <c r="I14" s="18"/>
      <c r="J14" s="18"/>
    </row>
    <row r="15" spans="1:10">
      <c r="H15" s="18"/>
      <c r="I15" s="18"/>
      <c r="J15" s="18"/>
    </row>
    <row r="16" spans="1:10">
      <c r="A16" s="3" t="s">
        <v>382</v>
      </c>
      <c r="B16" s="3" t="s">
        <v>58</v>
      </c>
      <c r="C16" s="3" t="b">
        <v>0</v>
      </c>
      <c r="D16" s="3" t="s">
        <v>385</v>
      </c>
      <c r="H16" s="18"/>
      <c r="I16" s="18"/>
      <c r="J16" s="18"/>
    </row>
    <row r="17" spans="1:7">
      <c r="A17" s="3" t="s">
        <v>193</v>
      </c>
      <c r="B17" s="3" t="s">
        <v>30</v>
      </c>
      <c r="C17" s="3" t="b">
        <v>0</v>
      </c>
    </row>
    <row r="18" spans="1:7">
      <c r="A18" s="3" t="s">
        <v>178</v>
      </c>
      <c r="B18" s="3" t="s">
        <v>30</v>
      </c>
      <c r="C18" s="3" t="b">
        <v>0</v>
      </c>
    </row>
    <row r="19" spans="1:7">
      <c r="A19" s="3" t="s">
        <v>185</v>
      </c>
      <c r="B19" s="3" t="s">
        <v>37</v>
      </c>
      <c r="C19" s="3" t="b">
        <v>0</v>
      </c>
    </row>
    <row r="20" spans="1:7">
      <c r="A20" s="21" t="s">
        <v>396</v>
      </c>
      <c r="B20" t="s">
        <v>37</v>
      </c>
      <c r="C20" t="b">
        <v>0</v>
      </c>
    </row>
    <row r="21" spans="1:7">
      <c r="A21" s="21" t="s">
        <v>397</v>
      </c>
      <c r="B21" t="s">
        <v>58</v>
      </c>
      <c r="C21" t="b">
        <v>0</v>
      </c>
    </row>
    <row r="22" spans="1:7">
      <c r="A22" s="3" t="s">
        <v>135</v>
      </c>
      <c r="B22" s="3" t="s">
        <v>87</v>
      </c>
      <c r="C22" s="3" t="b">
        <v>0</v>
      </c>
      <c r="D22" s="18"/>
      <c r="G22" s="3" t="s">
        <v>440</v>
      </c>
    </row>
    <row r="23" spans="1:7">
      <c r="A23" s="21" t="s">
        <v>405</v>
      </c>
      <c r="B23" s="3" t="s">
        <v>37</v>
      </c>
      <c r="C23" s="3" t="b">
        <v>0</v>
      </c>
    </row>
    <row r="24" spans="1:7">
      <c r="A24" s="21" t="s">
        <v>406</v>
      </c>
      <c r="B24" s="3" t="s">
        <v>37</v>
      </c>
      <c r="C24" s="3" t="b">
        <v>0</v>
      </c>
    </row>
    <row r="25" spans="1:7">
      <c r="A25" s="18" t="s">
        <v>418</v>
      </c>
      <c r="B25" s="3" t="s">
        <v>37</v>
      </c>
      <c r="C25" s="3" t="b">
        <v>0</v>
      </c>
    </row>
    <row r="26" spans="1:7">
      <c r="A26" s="18" t="s">
        <v>419</v>
      </c>
      <c r="B26" s="3" t="s">
        <v>37</v>
      </c>
      <c r="C26" s="3" t="b">
        <v>0</v>
      </c>
    </row>
    <row r="27" spans="1:7">
      <c r="A27" s="3" t="s">
        <v>436</v>
      </c>
      <c r="B27" s="3" t="s">
        <v>87</v>
      </c>
      <c r="C27" s="3" t="b">
        <v>0</v>
      </c>
    </row>
    <row r="28" spans="1:7">
      <c r="A28" s="3" t="s">
        <v>433</v>
      </c>
      <c r="B28" s="3" t="s">
        <v>37</v>
      </c>
    </row>
    <row r="30" spans="1:7">
      <c r="A30" s="3" t="s">
        <v>373</v>
      </c>
      <c r="B30" s="3" t="s">
        <v>87</v>
      </c>
      <c r="C30" s="3" t="b">
        <v>0</v>
      </c>
    </row>
    <row r="31" spans="1:7">
      <c r="A31" s="3" t="s">
        <v>207</v>
      </c>
      <c r="B31" s="3" t="s">
        <v>37</v>
      </c>
      <c r="C31" s="3" t="b">
        <v>0</v>
      </c>
    </row>
    <row r="32" spans="1:7">
      <c r="A32" s="3" t="s">
        <v>271</v>
      </c>
      <c r="B32" s="3" t="s">
        <v>88</v>
      </c>
      <c r="C32" s="3" t="b">
        <v>0</v>
      </c>
    </row>
    <row r="33" spans="1:3">
      <c r="A33" s="3" t="s">
        <v>272</v>
      </c>
      <c r="B33" s="3" t="s">
        <v>37</v>
      </c>
      <c r="C33" s="3" t="b">
        <v>0</v>
      </c>
    </row>
    <row r="34" spans="1:3">
      <c r="A34" s="3" t="s">
        <v>273</v>
      </c>
      <c r="B34" s="3" t="s">
        <v>88</v>
      </c>
      <c r="C34" s="3" t="b">
        <v>0</v>
      </c>
    </row>
    <row r="35" spans="1:3">
      <c r="A35" s="3" t="s">
        <v>274</v>
      </c>
      <c r="B35" s="3" t="s">
        <v>88</v>
      </c>
      <c r="C35" s="3" t="b">
        <v>0</v>
      </c>
    </row>
    <row r="36" spans="1:3">
      <c r="A36" s="3" t="s">
        <v>248</v>
      </c>
      <c r="B36" s="3" t="s">
        <v>37</v>
      </c>
      <c r="C36" s="3" t="b">
        <v>0</v>
      </c>
    </row>
    <row r="37" spans="1:3">
      <c r="A37" s="3" t="s">
        <v>249</v>
      </c>
      <c r="B37" s="3" t="s">
        <v>37</v>
      </c>
      <c r="C37" s="3" t="b">
        <v>0</v>
      </c>
    </row>
    <row r="38" spans="1:3">
      <c r="A38" s="3" t="s">
        <v>256</v>
      </c>
      <c r="B38" s="3" t="s">
        <v>37</v>
      </c>
      <c r="C38" s="3" t="b">
        <v>0</v>
      </c>
    </row>
    <row r="39" spans="1:3">
      <c r="A39" s="3" t="s">
        <v>275</v>
      </c>
      <c r="B39" s="3" t="s">
        <v>37</v>
      </c>
      <c r="C39" s="3" t="b">
        <v>0</v>
      </c>
    </row>
    <row r="40" spans="1:3">
      <c r="A40" s="3" t="s">
        <v>276</v>
      </c>
      <c r="B40" s="3" t="s">
        <v>87</v>
      </c>
    </row>
    <row r="41" spans="1:3">
      <c r="A41" s="3" t="s">
        <v>380</v>
      </c>
      <c r="B41" s="3" t="s">
        <v>37</v>
      </c>
      <c r="C41" s="3" t="b">
        <v>0</v>
      </c>
    </row>
    <row r="42" spans="1:3">
      <c r="A42" s="3" t="s">
        <v>278</v>
      </c>
      <c r="B42" s="3" t="s">
        <v>37</v>
      </c>
      <c r="C42" s="3" t="b">
        <v>0</v>
      </c>
    </row>
    <row r="43" spans="1:3">
      <c r="A43" s="3" t="s">
        <v>298</v>
      </c>
      <c r="B43" s="3" t="s">
        <v>37</v>
      </c>
      <c r="C43" s="3" t="b">
        <v>0</v>
      </c>
    </row>
    <row r="44" spans="1:3">
      <c r="A44" s="3" t="s">
        <v>299</v>
      </c>
      <c r="B44" s="3" t="s">
        <v>87</v>
      </c>
      <c r="C44" s="3" t="b">
        <v>0</v>
      </c>
    </row>
    <row r="45" spans="1:3">
      <c r="A45" s="3" t="s">
        <v>300</v>
      </c>
      <c r="B45" s="3" t="s">
        <v>37</v>
      </c>
      <c r="C45" s="3" t="b">
        <v>0</v>
      </c>
    </row>
    <row r="46" spans="1:3">
      <c r="A46" s="3" t="s">
        <v>301</v>
      </c>
      <c r="B46" s="3" t="s">
        <v>87</v>
      </c>
      <c r="C46" s="3" t="b">
        <v>0</v>
      </c>
    </row>
    <row r="47" spans="1:3">
      <c r="A47" s="3" t="s">
        <v>302</v>
      </c>
      <c r="B47" s="3" t="s">
        <v>37</v>
      </c>
      <c r="C47" s="3" t="b">
        <v>0</v>
      </c>
    </row>
    <row r="48" spans="1:3">
      <c r="A48" s="3" t="s">
        <v>305</v>
      </c>
      <c r="B48" s="3" t="s">
        <v>87</v>
      </c>
      <c r="C48" s="3" t="b">
        <v>0</v>
      </c>
    </row>
    <row r="49" spans="1:3">
      <c r="A49" s="3" t="s">
        <v>92</v>
      </c>
      <c r="B49" s="3" t="s">
        <v>37</v>
      </c>
      <c r="C49" s="3" t="b">
        <v>0</v>
      </c>
    </row>
    <row r="50" spans="1:3">
      <c r="A50" s="3" t="s">
        <v>308</v>
      </c>
      <c r="B50" s="3" t="s">
        <v>37</v>
      </c>
      <c r="C50" s="3" t="b">
        <v>0</v>
      </c>
    </row>
    <row r="51" spans="1:3">
      <c r="A51" s="3" t="s">
        <v>310</v>
      </c>
      <c r="B51" s="3" t="s">
        <v>37</v>
      </c>
      <c r="C51" s="3" t="b">
        <v>0</v>
      </c>
    </row>
    <row r="52" spans="1:3">
      <c r="A52" s="3" t="s">
        <v>315</v>
      </c>
      <c r="B52" s="3" t="s">
        <v>37</v>
      </c>
      <c r="C52" s="3" t="b">
        <v>0</v>
      </c>
    </row>
    <row r="53" spans="1:3">
      <c r="A53" s="3" t="s">
        <v>319</v>
      </c>
      <c r="B53" s="3" t="s">
        <v>87</v>
      </c>
      <c r="C53" s="3" t="b">
        <v>0</v>
      </c>
    </row>
    <row r="54" spans="1:3">
      <c r="A54" s="3" t="s">
        <v>326</v>
      </c>
      <c r="B54" s="3" t="s">
        <v>37</v>
      </c>
      <c r="C54" s="3" t="b">
        <v>0</v>
      </c>
    </row>
    <row r="55" spans="1:3">
      <c r="A55" s="3" t="s">
        <v>328</v>
      </c>
      <c r="B55" s="3" t="s">
        <v>87</v>
      </c>
      <c r="C55" s="3" t="b">
        <v>0</v>
      </c>
    </row>
    <row r="56" spans="1:3">
      <c r="A56" s="3" t="s">
        <v>329</v>
      </c>
      <c r="B56" s="3" t="s">
        <v>37</v>
      </c>
      <c r="C56" s="3" t="b">
        <v>0</v>
      </c>
    </row>
    <row r="57" spans="1:3">
      <c r="A57" s="3" t="s">
        <v>330</v>
      </c>
      <c r="B57" s="3" t="s">
        <v>87</v>
      </c>
      <c r="C57" s="3" t="b">
        <v>0</v>
      </c>
    </row>
    <row r="58" spans="1:3">
      <c r="A58" s="3" t="s">
        <v>331</v>
      </c>
      <c r="B58" s="3" t="s">
        <v>37</v>
      </c>
      <c r="C58" s="3" t="b">
        <v>0</v>
      </c>
    </row>
    <row r="59" spans="1:3">
      <c r="A59" s="3" t="s">
        <v>332</v>
      </c>
      <c r="B59" s="3" t="s">
        <v>87</v>
      </c>
      <c r="C59" s="3" t="b">
        <v>0</v>
      </c>
    </row>
    <row r="62" spans="1:3">
      <c r="A62" s="3" t="s">
        <v>62</v>
      </c>
      <c r="B62" s="3" t="s">
        <v>37</v>
      </c>
      <c r="C62" s="3" t="b">
        <v>0</v>
      </c>
    </row>
    <row r="63" spans="1:3">
      <c r="A63" s="3" t="s">
        <v>71</v>
      </c>
      <c r="B63" s="3" t="s">
        <v>37</v>
      </c>
      <c r="C63" s="3" t="b">
        <v>0</v>
      </c>
    </row>
    <row r="64" spans="1:3">
      <c r="A64" s="3" t="s">
        <v>74</v>
      </c>
      <c r="B64" s="3" t="s">
        <v>37</v>
      </c>
      <c r="C64" s="3" t="b">
        <v>0</v>
      </c>
    </row>
    <row r="65" spans="1:3">
      <c r="A65" s="3" t="s">
        <v>79</v>
      </c>
      <c r="B65" s="3" t="s">
        <v>37</v>
      </c>
      <c r="C65" s="3" t="b">
        <v>0</v>
      </c>
    </row>
    <row r="66" spans="1:3">
      <c r="A66" s="3" t="s">
        <v>82</v>
      </c>
      <c r="B66" s="3" t="s">
        <v>37</v>
      </c>
      <c r="C66" s="3" t="b">
        <v>0</v>
      </c>
    </row>
    <row r="67" spans="1:3">
      <c r="A67" s="3" t="s">
        <v>281</v>
      </c>
      <c r="B67" s="3" t="s">
        <v>37</v>
      </c>
      <c r="C67" s="3" t="b">
        <v>0</v>
      </c>
    </row>
    <row r="68" spans="1:3">
      <c r="A68" s="3" t="s">
        <v>282</v>
      </c>
      <c r="B68" s="3" t="s">
        <v>37</v>
      </c>
      <c r="C68" s="3" t="b">
        <v>0</v>
      </c>
    </row>
    <row r="69" spans="1:3">
      <c r="A69" s="3" t="s">
        <v>287</v>
      </c>
      <c r="B69" s="3" t="s">
        <v>37</v>
      </c>
      <c r="C69" s="3" t="b">
        <v>0</v>
      </c>
    </row>
    <row r="70" spans="1:3">
      <c r="A70" s="3" t="s">
        <v>291</v>
      </c>
      <c r="B70" s="3" t="s">
        <v>87</v>
      </c>
      <c r="C70" s="3" t="b">
        <v>0</v>
      </c>
    </row>
    <row r="71" spans="1:3">
      <c r="A71" s="3" t="s">
        <v>292</v>
      </c>
      <c r="B71" s="3" t="s">
        <v>37</v>
      </c>
      <c r="C71" s="3" t="b">
        <v>0</v>
      </c>
    </row>
    <row r="72" spans="1:3">
      <c r="A72" s="3" t="s">
        <v>296</v>
      </c>
      <c r="B72" s="3" t="s">
        <v>87</v>
      </c>
      <c r="C72" s="3" t="b">
        <v>0</v>
      </c>
    </row>
  </sheetData>
  <sortState xmlns:xlrd2="http://schemas.microsoft.com/office/spreadsheetml/2017/richdata2" ref="A18:C27">
    <sortCondition ref="A18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settings</vt:lpstr>
      <vt:lpstr>survey</vt:lpstr>
      <vt:lpstr>symptoms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2020-09-15T13:38:06Z</dcterms:modified>
</cp:coreProperties>
</file>